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685" yWindow="105" windowWidth="11715" windowHeight="11430" tabRatio="781"/>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AA35" i="11" l="1"/>
  <c r="AA34" i="11"/>
  <c r="AA33" i="11"/>
  <c r="AA37" i="11"/>
  <c r="AA38" i="11"/>
  <c r="AA39" i="11"/>
  <c r="AA40" i="11"/>
  <c r="AA41" i="11"/>
  <c r="AA42" i="11"/>
  <c r="AA43" i="11"/>
  <c r="AA36" i="11"/>
  <c r="BG41" i="9" l="1"/>
  <c r="BG40" i="9"/>
  <c r="BG39" i="9"/>
  <c r="BG38" i="9"/>
  <c r="BG37" i="9"/>
  <c r="BG36" i="9"/>
  <c r="BG35" i="9"/>
  <c r="BG34" i="9"/>
  <c r="AO36"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BW41" i="9"/>
  <c r="AM41" i="9"/>
  <c r="U41" i="9"/>
  <c r="C41" i="9"/>
  <c r="BW40" i="9"/>
  <c r="AM40" i="9"/>
  <c r="U40" i="9"/>
  <c r="C40" i="9"/>
  <c r="AM39" i="9"/>
  <c r="U39" i="9"/>
  <c r="C39" i="9"/>
  <c r="AM38" i="9"/>
  <c r="C38" i="9"/>
  <c r="AM37" i="9"/>
  <c r="C37" i="9"/>
  <c r="BW34" i="9"/>
  <c r="BW35" i="9" s="1"/>
  <c r="BW36" i="9" s="1"/>
  <c r="BW37" i="9" s="1"/>
  <c r="BW38" i="9" s="1"/>
  <c r="BW39" i="9" s="1"/>
  <c r="C34" i="9"/>
  <c r="CO34" i="9" l="1"/>
  <c r="CO35" i="9" s="1"/>
  <c r="CO36" i="9" s="1"/>
  <c r="CO37" i="9" s="1"/>
  <c r="CO38" i="9" s="1"/>
  <c r="CO39" i="9" s="1"/>
  <c r="CO40" i="9" s="1"/>
  <c r="CO41" i="9" s="1"/>
  <c r="C35"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6" i="9" l="1"/>
  <c r="U34" i="9" l="1"/>
  <c r="U35" i="9" s="1"/>
  <c r="U36" i="9" s="1"/>
  <c r="U37" i="9" s="1"/>
  <c r="U38" i="9" s="1"/>
  <c r="AM34" i="9"/>
  <c r="AM35" i="9" s="1"/>
  <c r="AM36" i="9" s="1"/>
  <c r="BE34" i="9" l="1"/>
  <c r="BE35" i="9" s="1"/>
  <c r="BE36" i="9" s="1"/>
  <c r="BE37" i="9" s="1"/>
  <c r="BE38" i="9" s="1"/>
  <c r="BE39" i="9" s="1"/>
  <c r="BE40" i="9" s="1"/>
  <c r="BE41" i="9" s="1"/>
</calcChain>
</file>

<file path=xl/sharedStrings.xml><?xml version="1.0" encoding="utf-8"?>
<sst xmlns="http://schemas.openxmlformats.org/spreadsheetml/2006/main" count="1119" uniqueCount="575">
  <si>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</si>
  <si>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</si>
  <si>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</si>
  <si>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</si>
  <si>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</si>
  <si>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</si>
  <si>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</si>
  <si>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</si>
  <si>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</si>
  <si>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</si>
  <si>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</si>
  <si>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</si>
  <si>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</si>
  <si>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</si>
  <si>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</si>
  <si>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</si>
  <si>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</si>
  <si>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</si>
  <si>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</si>
  <si>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</si>
  <si>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</si>
  <si>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</si>
  <si>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</si>
  <si>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</si>
  <si>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</si>
  <si>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</si>
  <si>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</si>
  <si>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</si>
  <si>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</si>
  <si>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</si>
  <si>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</si>
  <si>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</si>
  <si>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</si>
  <si>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</si>
  <si>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</si>
  <si>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</si>
  <si>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</si>
  <si>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</si>
  <si>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</si>
  <si>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</si>
  <si>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</si>
  <si>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</si>
  <si>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</si>
  <si>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</si>
  <si>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</si>
  <si>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</si>
  <si>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</si>
  <si>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</si>
  <si>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</si>
  <si>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</si>
  <si>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</si>
  <si>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</si>
  <si>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</si>
  <si>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</si>
  <si>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</si>
  <si>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</si>
  <si>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</si>
  <si>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</si>
  <si>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</si>
  <si>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</si>
  <si>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</si>
  <si>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</si>
  <si>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</si>
  <si>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</si>
  <si>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</si>
  <si>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</si>
  <si>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</si>
  <si>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</si>
  <si>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</si>
  <si>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Ⅱ－１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</si>
  <si>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</si>
  <si>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</si>
  <si>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</si>
  <si>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</si>
  <si>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</si>
  <si>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</si>
  <si>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</si>
  <si>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</si>
  <si>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</si>
  <si>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</si>
  <si>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</si>
  <si>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</si>
  <si>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福知山市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</si>
  <si>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</si>
  <si>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</si>
  <si>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</si>
  <si>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</si>
  <si>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</si>
  <si>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</si>
  <si>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</si>
  <si>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</si>
  <si>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</si>
  <si>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</si>
  <si>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</si>
  <si>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</si>
  <si>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</si>
  <si>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</si>
  <si>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</si>
  <si>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</si>
  <si>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</si>
  <si>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</si>
  <si>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</si>
  <si>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</si>
  <si>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</si>
  <si>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</si>
  <si>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</si>
  <si>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</si>
  <si>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</si>
  <si>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</si>
  <si>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</si>
  <si>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</si>
  <si>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</si>
  <si>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</si>
  <si>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</si>
  <si>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</si>
  <si>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</si>
  <si>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</si>
  <si>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</si>
  <si>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</si>
  <si>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</si>
  <si>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</si>
  <si>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</si>
  <si>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</si>
  <si>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</si>
  <si>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</si>
  <si>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</si>
  <si>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</si>
  <si>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</si>
  <si>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</si>
  <si>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</si>
  <si>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</si>
  <si>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</si>
  <si>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</si>
  <si>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</si>
  <si>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</si>
  <si>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</si>
  <si>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</si>
  <si>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</si>
  <si>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-0.6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</si>
  <si>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</si>
  <si>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</si>
  <si>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</si>
  <si>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</si>
  <si>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</si>
  <si>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</si>
  <si>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</si>
  <si>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</si>
  <si>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</si>
  <si>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</si>
  <si>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</si>
  <si>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</si>
  <si>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</si>
  <si>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</si>
  <si>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</si>
  <si>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</si>
  <si>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</si>
  <si>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</si>
  <si>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</si>
  <si>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</si>
  <si>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</si>
  <si>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</si>
  <si>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</si>
  <si>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</si>
  <si>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</si>
  <si>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</si>
  <si>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</si>
  <si>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</si>
  <si>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</si>
  <si>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</si>
  <si>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</si>
  <si>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</si>
  <si>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</si>
  <si>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</si>
  <si>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</si>
  <si>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</si>
  <si>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</si>
  <si>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</si>
  <si>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</si>
  <si>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</si>
  <si>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</si>
  <si>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</si>
  <si>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</si>
  <si>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</si>
  <si>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</si>
  <si>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</si>
  <si>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</si>
  <si>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</si>
  <si>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</si>
  <si>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</si>
  <si>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</si>
  <si>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</si>
  <si>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</si>
  <si>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</si>
  <si>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</si>
  <si>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</si>
  <si>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</si>
  <si>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</si>
  <si>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京都府福知山市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</si>
  <si>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</si>
  <si>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</si>
  <si>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</si>
  <si>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</si>
  <si>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</si>
  <si>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</si>
  <si>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</si>
  <si>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</si>
  <si>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</si>
  <si>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</si>
  <si>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</si>
  <si>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</si>
  <si>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</si>
  <si>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</si>
  <si>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</si>
  <si>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</si>
  <si>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</si>
  <si>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</si>
  <si>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</si>
  <si>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</si>
  <si>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</si>
  <si>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</si>
  <si>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</si>
  <si>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</si>
  <si>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</si>
  <si>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</si>
  <si>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</si>
  <si>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</si>
  <si>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</si>
  <si>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</si>
  <si>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</si>
  <si>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</si>
  <si>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</si>
  <si>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</si>
  <si>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</si>
  <si>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</si>
  <si>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</si>
  <si>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</si>
  <si>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</si>
  <si>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</si>
  <si>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</si>
  <si>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</si>
  <si>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</si>
  <si>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</si>
  <si>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</si>
  <si>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</si>
  <si>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</si>
  <si>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</si>
  <si>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</si>
  <si>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</si>
  <si>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</si>
  <si>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</si>
  <si>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</si>
  <si>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</si>
  <si>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</si>
  <si>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</si>
  <si>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</si>
  <si>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</si>
  <si>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</si>
  <si>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</si>
  <si>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</si>
  <si>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</si>
  <si>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</si>
  <si>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</si>
  <si>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</si>
  <si>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</si>
  <si>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</si>
  <si>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</si>
  <si>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</si>
  <si>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</si>
  <si>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</si>
  <si>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</si>
  <si>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</si>
  <si>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</si>
  <si>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</si>
  <si>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</si>
  <si>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</si>
  <si>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</si>
  <si>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</si>
  <si>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</si>
  <si>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</si>
  <si>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</si>
  <si>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</si>
  <si>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</si>
  <si>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</si>
  <si>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</si>
  <si>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</si>
  <si>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</si>
  <si>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</si>
  <si>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</si>
  <si>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</si>
  <si>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</si>
  <si>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</si>
  <si>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</si>
  <si>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</si>
  <si>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</si>
  <si>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</si>
  <si>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</si>
  <si>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</si>
  <si>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</si>
  <si>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</si>
  <si>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</si>
  <si>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</si>
  <si>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</si>
  <si>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</si>
  <si>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</si>
  <si>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</si>
  <si>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</si>
  <si>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</si>
  <si>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</si>
  <si>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</si>
  <si>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</si>
  <si>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</si>
  <si>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</si>
  <si>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</si>
  <si>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</si>
  <si>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</si>
  <si>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</si>
  <si>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</si>
  <si>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</si>
  <si>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</si>
  <si>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</si>
  <si>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</si>
  <si>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</si>
  <si>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</si>
  <si>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</si>
  <si>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</si>
  <si>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</si>
  <si>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</si>
  <si>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</si>
  <si>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</si>
  <si>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</si>
  <si>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</si>
  <si>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</si>
  <si>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</si>
  <si>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</si>
  <si>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</si>
  <si>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</si>
  <si>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</si>
  <si>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</si>
  <si>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</si>
  <si>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</si>
  <si>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</si>
  <si>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</si>
  <si>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</si>
  <si>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</si>
  <si>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</si>
  <si>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</si>
  <si>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京都府福知山市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</si>
  <si>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</si>
  <si>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</si>
  <si>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</si>
  <si>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</si>
  <si>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</si>
  <si>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</si>
  <si>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</si>
  <si>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</si>
  <si>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</si>
  <si>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</si>
  <si>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</si>
  <si>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</si>
  <si>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</si>
  <si>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</si>
  <si>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</si>
  <si>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</si>
  <si>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</si>
  <si>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</si>
  <si>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</si>
  <si>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</si>
  <si>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休日急患診療所費特別会計</t>
    <phoneticPr fontId="5"/>
  </si>
  <si>
    <t>地域情報通信ネットワーク事業特別会計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</si>
  <si>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</si>
  <si>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</si>
  <si>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</si>
  <si>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</si>
  <si>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</si>
  <si>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</si>
  <si>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</si>
  <si>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</si>
  <si>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</si>
  <si>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</si>
  <si>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</si>
  <si>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</si>
  <si>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</si>
  <si>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</si>
  <si>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国民健康保険診療所費特別会計</t>
    <phoneticPr fontId="5"/>
  </si>
  <si>
    <t>介護保険事業特別会計（保険事業勘定）</t>
    <phoneticPr fontId="5"/>
  </si>
  <si>
    <t>介護保険事業特別会計（サービス事業勘定）</t>
    <phoneticPr fontId="5"/>
  </si>
  <si>
    <t>後期高齢者医療事業特別会計</t>
    <phoneticPr fontId="5"/>
  </si>
  <si>
    <t>病院事業会計</t>
    <phoneticPr fontId="5"/>
  </si>
  <si>
    <t>法適用企業</t>
    <phoneticPr fontId="5"/>
  </si>
  <si>
    <t>水道事業会計</t>
    <phoneticPr fontId="5"/>
  </si>
  <si>
    <t>下水道事業会計</t>
    <phoneticPr fontId="5"/>
  </si>
  <si>
    <t>と畜場費特別会計</t>
    <phoneticPr fontId="5"/>
  </si>
  <si>
    <t>法非適用企業</t>
    <phoneticPr fontId="5"/>
  </si>
  <si>
    <t>簡易水道事業特別会計</t>
    <phoneticPr fontId="5"/>
  </si>
  <si>
    <t>公設地方卸売市場事業特別会計</t>
    <phoneticPr fontId="5"/>
  </si>
  <si>
    <t>農業集落排水施設事業特別会計</t>
    <phoneticPr fontId="5"/>
  </si>
  <si>
    <t>石原土地区画整理事業特別会計</t>
    <phoneticPr fontId="5"/>
  </si>
  <si>
    <t>福知山駅周辺土地区画整理事業特別会計</t>
    <phoneticPr fontId="5"/>
  </si>
  <si>
    <t>河守土地区画整理事業特別会計</t>
    <phoneticPr fontId="5"/>
  </si>
  <si>
    <t>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</si>
  <si>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</si>
  <si>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</si>
  <si>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</si>
  <si>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</si>
  <si>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</si>
  <si>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</si>
  <si>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</si>
  <si>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</si>
  <si>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</si>
  <si>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</si>
  <si>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</si>
  <si>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</si>
  <si>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</si>
  <si>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</si>
  <si>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</si>
  <si>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</si>
  <si>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</si>
  <si>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</si>
  <si>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</si>
  <si>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</si>
  <si>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</si>
  <si>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</si>
  <si>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</si>
  <si>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</si>
  <si>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</si>
  <si>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</si>
  <si>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</si>
  <si>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</si>
  <si>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</si>
  <si>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</si>
  <si>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</si>
  <si>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</si>
  <si>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</si>
  <si>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</si>
  <si>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</si>
  <si>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</si>
  <si>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</si>
  <si>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</si>
  <si>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</si>
  <si>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</si>
  <si>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</si>
  <si>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</si>
  <si>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</si>
  <si>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</si>
  <si>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</si>
  <si>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</si>
  <si>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</si>
  <si>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</si>
  <si>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</si>
  <si>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</si>
  <si>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</si>
  <si>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</si>
  <si>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</si>
  <si>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</si>
  <si>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</si>
  <si>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</si>
  <si>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</si>
  <si>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</si>
  <si>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</si>
  <si>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</si>
  <si>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</si>
  <si>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</si>
  <si>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</si>
  <si>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</si>
  <si>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</si>
  <si>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</si>
  <si>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</si>
  <si>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</si>
  <si>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</si>
  <si>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</si>
  <si>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</si>
  <si>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</si>
  <si>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</si>
  <si>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</si>
  <si>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</si>
  <si>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</si>
  <si>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</si>
  <si>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</si>
  <si>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</si>
  <si>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</si>
  <si>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</si>
  <si>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</si>
  <si>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</si>
  <si>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</si>
  <si>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</si>
  <si>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</si>
  <si>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</si>
  <si>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</si>
  <si>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</si>
  <si>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</si>
  <si>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</si>
  <si>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</si>
  <si>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</si>
  <si>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</si>
  <si>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</si>
  <si>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</si>
  <si>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</si>
  <si>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</si>
  <si>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</si>
  <si>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</si>
  <si>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</si>
  <si>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</si>
  <si>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</si>
  <si>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</si>
  <si>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</si>
  <si>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</si>
  <si>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</si>
  <si>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</si>
  <si>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</si>
  <si>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</si>
  <si>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</si>
  <si>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</si>
  <si>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</si>
  <si>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</si>
  <si>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</si>
  <si>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</si>
  <si>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</si>
  <si>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</si>
  <si>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</si>
  <si>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</si>
  <si>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</si>
  <si>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</si>
  <si>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</si>
  <si>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</si>
  <si>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</si>
  <si>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</si>
  <si>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</si>
  <si>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</si>
  <si>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</si>
  <si>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</si>
  <si>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</si>
  <si>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</si>
  <si>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</si>
  <si>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</si>
  <si>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</si>
  <si>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10.89</t>
  </si>
  <si>
    <t>▲ 4.01</t>
  </si>
  <si>
    <t>病院事業会計</t>
  </si>
  <si>
    <t>水道事業会計</t>
  </si>
  <si>
    <t>一般会計</t>
  </si>
  <si>
    <t>介護保険事業特別会計（保険事業勘定）</t>
  </si>
  <si>
    <t>国民健康保険事業特別会計</t>
  </si>
  <si>
    <t>下水道事業会計</t>
  </si>
  <si>
    <t>石原土地区画整理事業特別会計</t>
  </si>
  <si>
    <t>▲ 0.55</t>
  </si>
  <si>
    <t>宅地造成事業特別会計</t>
  </si>
  <si>
    <t>その他会計（赤字）</t>
  </si>
  <si>
    <t>その他会計（黒字）</t>
  </si>
  <si>
    <t>福知山市体育協会</t>
  </si>
  <si>
    <t>福知山市都市緑化協会</t>
  </si>
  <si>
    <t>福知山市文化協会</t>
  </si>
  <si>
    <t>福知山まちづくり</t>
  </si>
  <si>
    <t>福知山上下水道サービスセンター</t>
  </si>
  <si>
    <t>大江観光</t>
  </si>
  <si>
    <t>やくの農業振興団</t>
  </si>
  <si>
    <t>公立大学法人福知山公立大学</t>
    <phoneticPr fontId="2"/>
  </si>
  <si>
    <t>京都府自治会館管理組合(一般会計)</t>
    <rPh sb="12" eb="14">
      <t>イッパン</t>
    </rPh>
    <rPh sb="14" eb="16">
      <t>カイケイ</t>
    </rPh>
    <phoneticPr fontId="5"/>
  </si>
  <si>
    <t>京都府住宅新築資金等貸付事業管理組合(一般会計)</t>
  </si>
  <si>
    <t>京都府住宅新築資金等貸付事業管理組合(特別会計)</t>
    <rPh sb="19" eb="21">
      <t>トクベツ</t>
    </rPh>
    <phoneticPr fontId="5"/>
  </si>
  <si>
    <t>京都府後期高齢者医療広域連合(一般会計)</t>
  </si>
  <si>
    <t>京都府後期高齢者医療広域連合(後期高齢者医療特別会計)</t>
  </si>
  <si>
    <t>京都地方税機構(一般会計)</t>
  </si>
  <si>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</si>
  <si>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</si>
  <si>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</si>
  <si>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</si>
  <si>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</si>
  <si>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</si>
  <si>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</si>
  <si>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</si>
  <si>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</si>
  <si>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</si>
  <si>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地方債現在高数値が高いことが、将来負担比率が類似団体平均値を上回る要因と考えられる。合併特例債及び土地開発公社の解散に関連する三セク債の発行、また雨水貯留施設整備に係る下水道事業債の発行がその主な理由である。将来負担比率と同様に、元利償還金数値が高いことから実質公債費比率についても類似団体平均を上回る結果となっている。
　 将来負担比率は類似団体の傾向と同様に、普通会計の地方債現在高や公営企業債等繰入見込額等の減少により好転している。一方、実質公債比率については、類似団体が減少傾向にある中、平成28年度に上昇したが、主な要因は地域情報化事業に係る借換債の償還開始により償還額が増加したもので、償還終了の平成30年度まで影響すると見込んでいる。</t>
    <rPh sb="107" eb="109">
      <t>ショウライ</t>
    </rPh>
    <rPh sb="109" eb="111">
      <t>フタン</t>
    </rPh>
    <rPh sb="111" eb="113">
      <t>ヒリツ</t>
    </rPh>
    <rPh sb="114" eb="116">
      <t>ドウヨウ</t>
    </rPh>
    <rPh sb="118" eb="120">
      <t>ガンリ</t>
    </rPh>
    <rPh sb="120" eb="123">
      <t>ショウカンキン</t>
    </rPh>
    <rPh sb="123" eb="125">
      <t>スウチ</t>
    </rPh>
    <rPh sb="126" eb="127">
      <t>タカ</t>
    </rPh>
    <rPh sb="132" eb="134">
      <t>ジッシツ</t>
    </rPh>
    <rPh sb="134" eb="137">
      <t>コウサイヒ</t>
    </rPh>
    <rPh sb="137" eb="139">
      <t>ヒリツ</t>
    </rPh>
    <rPh sb="144" eb="146">
      <t>ルイジ</t>
    </rPh>
    <rPh sb="146" eb="148">
      <t>ダンタイ</t>
    </rPh>
    <rPh sb="148" eb="150">
      <t>ヘイキン</t>
    </rPh>
    <rPh sb="151" eb="153">
      <t>ウワマワ</t>
    </rPh>
    <rPh sb="154" eb="156">
      <t>ケッカ</t>
    </rPh>
    <rPh sb="166" eb="168">
      <t>ショウライ</t>
    </rPh>
    <rPh sb="168" eb="170">
      <t>フタン</t>
    </rPh>
    <rPh sb="170" eb="172">
      <t>ヒリツ</t>
    </rPh>
    <rPh sb="173" eb="175">
      <t>ルイジ</t>
    </rPh>
    <rPh sb="175" eb="177">
      <t>ダンタイ</t>
    </rPh>
    <rPh sb="178" eb="180">
      <t>ケイコウ</t>
    </rPh>
    <rPh sb="181" eb="183">
      <t>ドウヨウ</t>
    </rPh>
    <rPh sb="185" eb="187">
      <t>フツウ</t>
    </rPh>
    <rPh sb="187" eb="189">
      <t>カイケイ</t>
    </rPh>
    <rPh sb="190" eb="193">
      <t>チホウサイ</t>
    </rPh>
    <rPh sb="193" eb="195">
      <t>ゲンザイ</t>
    </rPh>
    <rPh sb="195" eb="196">
      <t>ダカ</t>
    </rPh>
    <rPh sb="197" eb="199">
      <t>コウエイ</t>
    </rPh>
    <rPh sb="199" eb="201">
      <t>キギョウ</t>
    </rPh>
    <rPh sb="222" eb="224">
      <t>イッポウ</t>
    </rPh>
    <rPh sb="237" eb="239">
      <t>ルイジ</t>
    </rPh>
    <rPh sb="239" eb="241">
      <t>ダンタイ</t>
    </rPh>
    <rPh sb="242" eb="244">
      <t>ゲンショウ</t>
    </rPh>
    <rPh sb="244" eb="246">
      <t>ケイコウ</t>
    </rPh>
    <rPh sb="249" eb="250">
      <t>ナカ</t>
    </rPh>
    <rPh sb="251" eb="253">
      <t>ヘイセイ</t>
    </rPh>
    <rPh sb="255" eb="256">
      <t>ネン</t>
    </rPh>
    <rPh sb="256" eb="257">
      <t>ド</t>
    </rPh>
    <rPh sb="258" eb="260">
      <t>ジョウショウ</t>
    </rPh>
    <rPh sb="264" eb="265">
      <t>オモ</t>
    </rPh>
    <rPh sb="266" eb="268">
      <t>ヨウイン</t>
    </rPh>
    <rPh sb="269" eb="271">
      <t>チイキ</t>
    </rPh>
    <rPh sb="271" eb="274">
      <t>ジョウホウカ</t>
    </rPh>
    <rPh sb="274" eb="276">
      <t>ジギョウ</t>
    </rPh>
    <rPh sb="277" eb="278">
      <t>カカ</t>
    </rPh>
    <rPh sb="279" eb="282">
      <t>カリカエサイ</t>
    </rPh>
    <rPh sb="283" eb="285">
      <t>ショウカン</t>
    </rPh>
    <rPh sb="285" eb="287">
      <t>カイシ</t>
    </rPh>
    <rPh sb="290" eb="292">
      <t>ショウカン</t>
    </rPh>
    <rPh sb="292" eb="293">
      <t>ガク</t>
    </rPh>
    <rPh sb="294" eb="296">
      <t>ゾウカ</t>
    </rPh>
    <rPh sb="302" eb="304">
      <t>ショウカン</t>
    </rPh>
    <rPh sb="304" eb="306">
      <t>シュウリョウ</t>
    </rPh>
    <rPh sb="307" eb="309">
      <t>ヘイセイ</t>
    </rPh>
    <rPh sb="311" eb="313">
      <t>ネンド</t>
    </rPh>
    <rPh sb="315" eb="317">
      <t>エイキョウ</t>
    </rPh>
    <rPh sb="320" eb="322">
      <t>ミコ</t>
    </rPh>
    <phoneticPr fontId="32"/>
  </si>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</sst>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6"/>
      <name val="ＭＳ Ｐゴシック"/>
      <family val="2"/>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6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8" fillId="0" borderId="41" xfId="34" applyFont="1" applyFill="1" applyBorder="1" applyAlignment="1" applyProtection="1">
      <alignment horizontal="left" vertical="top" wrapText="1"/>
      <protection locked="0"/>
    </xf>
    <xf numFmtId="0" fontId="8" fillId="0" borderId="12" xfId="34" applyFont="1" applyFill="1" applyBorder="1" applyAlignment="1" applyProtection="1">
      <alignment horizontal="left" vertical="top"/>
      <protection locked="0"/>
    </xf>
    <xf numFmtId="0" fontId="8" fillId="0" borderId="46" xfId="34" applyFont="1" applyFill="1" applyBorder="1" applyAlignment="1" applyProtection="1">
      <alignment horizontal="left" vertical="top"/>
      <protection locked="0"/>
    </xf>
    <xf numFmtId="0" fontId="8" fillId="0" borderId="60" xfId="34" applyFont="1" applyFill="1" applyBorder="1" applyAlignment="1" applyProtection="1">
      <alignment horizontal="left" vertical="top"/>
      <protection locked="0"/>
    </xf>
    <xf numFmtId="0" fontId="8" fillId="0" borderId="0" xfId="34" applyFont="1" applyFill="1" applyBorder="1" applyAlignment="1" applyProtection="1">
      <alignment horizontal="left" vertical="top"/>
      <protection locked="0"/>
    </xf>
    <xf numFmtId="0" fontId="8" fillId="0" borderId="38" xfId="34" applyFont="1" applyFill="1" applyBorder="1" applyAlignment="1" applyProtection="1">
      <alignment horizontal="left" vertical="top"/>
      <protection locked="0"/>
    </xf>
    <xf numFmtId="0" fontId="8" fillId="0" borderId="37" xfId="34" applyFont="1" applyFill="1" applyBorder="1" applyAlignment="1" applyProtection="1">
      <alignment horizontal="left" vertical="top"/>
      <protection locked="0"/>
    </xf>
    <xf numFmtId="0" fontId="8" fillId="0" borderId="49" xfId="34" applyFont="1" applyFill="1" applyBorder="1" applyAlignment="1" applyProtection="1">
      <alignment horizontal="left" vertical="top"/>
      <protection locked="0"/>
    </xf>
    <xf numFmtId="0" fontId="8" fillId="0" borderId="40" xfId="34" applyFont="1" applyFill="1" applyBorder="1" applyAlignment="1" applyProtection="1">
      <alignment horizontal="left" vertical="top"/>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50880</c:v>
                </c:pt>
                <c:pt idx="1">
                  <c:v>63956</c:v>
                </c:pt>
                <c:pt idx="2">
                  <c:v>66255</c:v>
                </c:pt>
                <c:pt idx="3">
                  <c:v>92247</c:v>
                </c:pt>
                <c:pt idx="4">
                  <c:v>67319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71824</c:v>
                </c:pt>
                <c:pt idx="1">
                  <c:v>83639</c:v>
                </c:pt>
                <c:pt idx="2">
                  <c:v>78883</c:v>
                </c:pt>
                <c:pt idx="3">
                  <c:v>71537</c:v>
                </c:pt>
                <c:pt idx="4">
                  <c:v>60756</c:v>
                </c:pt>
              </c:numCache>
            </c:numRef>
          </c:val>
          <c:smooth val="0"/>
        </c:ser>
        <c:dLbls>
          <c:showLegendKey val="0"/>
          <c:showVal val="0"/>
          <c:showCatName val="0"/>
          <c:showSerName val="0"/>
          <c:showPercent val="0"/>
          <c:showBubbleSize val="0"/>
        </c:dLbls>
        <c:marker val="1"/>
        <c:smooth val="0"/>
        <c:axId val="179681920"/>
        <c:axId val="179684096"/>
      </c:lineChart>
      <c:catAx>
        <c:axId val="17968192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9684096"/>
        <c:crosses val="autoZero"/>
        <c:auto val="1"/>
        <c:lblAlgn val="ctr"/>
        <c:lblOffset val="100"/>
        <c:tickLblSkip val="1"/>
        <c:tickMarkSkip val="1"/>
        <c:noMultiLvlLbl val="0"/>
      </c:catAx>
      <c:valAx>
        <c:axId val="179684096"/>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96819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2.77</c:v>
                </c:pt>
                <c:pt idx="1">
                  <c:v>4</c:v>
                </c:pt>
                <c:pt idx="2">
                  <c:v>3.62</c:v>
                </c:pt>
                <c:pt idx="3">
                  <c:v>3.07</c:v>
                </c:pt>
                <c:pt idx="4">
                  <c:v>4.34</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11.08</c:v>
                </c:pt>
                <c:pt idx="1">
                  <c:v>9.9700000000000006</c:v>
                </c:pt>
                <c:pt idx="2">
                  <c:v>7.85</c:v>
                </c:pt>
                <c:pt idx="3">
                  <c:v>9.56</c:v>
                </c:pt>
                <c:pt idx="4">
                  <c:v>9.7899999999999991</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26858496"/>
        <c:axId val="2268604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-10.89</c:v>
                </c:pt>
                <c:pt idx="1">
                  <c:v>0.2</c:v>
                </c:pt>
                <c:pt idx="2">
                  <c:v>-4.01</c:v>
                </c:pt>
                <c:pt idx="3">
                  <c:v>0.46</c:v>
                </c:pt>
                <c:pt idx="4">
                  <c:v>1.01</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26858496"/>
        <c:axId val="226860416"/>
      </c:lineChart>
      <c:catAx>
        <c:axId val="226858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6860416"/>
        <c:crosses val="autoZero"/>
        <c:auto val="1"/>
        <c:lblAlgn val="ctr"/>
        <c:lblOffset val="100"/>
        <c:tickLblSkip val="1"/>
        <c:tickMarkSkip val="1"/>
        <c:noMultiLvlLbl val="0"/>
      </c:catAx>
      <c:valAx>
        <c:axId val="2268604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6858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2.5</c:v>
                </c:pt>
                <c:pt idx="2">
                  <c:v>#N/A</c:v>
                </c:pt>
                <c:pt idx="3">
                  <c:v>0.73</c:v>
                </c:pt>
                <c:pt idx="4">
                  <c:v>#N/A</c:v>
                </c:pt>
                <c:pt idx="5">
                  <c:v>0.76</c:v>
                </c:pt>
                <c:pt idx="6">
                  <c:v>#N/A</c:v>
                </c:pt>
                <c:pt idx="7">
                  <c:v>0.76</c:v>
                </c:pt>
                <c:pt idx="8">
                  <c:v>#N/A</c:v>
                </c:pt>
                <c:pt idx="9">
                  <c:v>0.64</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宅地造成事業特別会計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0.52</c:v>
                </c:pt>
                <c:pt idx="2">
                  <c:v>#N/A</c:v>
                </c:pt>
                <c:pt idx="3">
                  <c:v>0.37</c:v>
                </c:pt>
                <c:pt idx="4">
                  <c:v>#N/A</c:v>
                </c:pt>
                <c:pt idx="5">
                  <c:v>0.33</c:v>
                </c:pt>
                <c:pt idx="6">
                  <c:v>#N/A</c:v>
                </c:pt>
                <c:pt idx="7">
                  <c:v>0.32</c:v>
                </c:pt>
                <c:pt idx="8">
                  <c:v>#N/A</c:v>
                </c:pt>
                <c:pt idx="9">
                  <c:v>0.31</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石原土地区画整理事業特別会計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0.55000000000000004</c:v>
                </c:pt>
                <c:pt idx="1">
                  <c:v>#N/A</c:v>
                </c:pt>
                <c:pt idx="2">
                  <c:v>#N/A</c:v>
                </c:pt>
                <c:pt idx="3">
                  <c:v>0.16</c:v>
                </c:pt>
                <c:pt idx="4">
                  <c:v>#N/A</c:v>
                </c:pt>
                <c:pt idx="5">
                  <c:v>0.39</c:v>
                </c:pt>
                <c:pt idx="6">
                  <c:v>#N/A</c:v>
                </c:pt>
                <c:pt idx="7">
                  <c:v>0.38</c:v>
                </c:pt>
                <c:pt idx="8">
                  <c:v>#N/A</c:v>
                </c:pt>
                <c:pt idx="9">
                  <c:v>0.32</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2.04</c:v>
                </c:pt>
                <c:pt idx="2">
                  <c:v>#N/A</c:v>
                </c:pt>
                <c:pt idx="3">
                  <c:v>2.33</c:v>
                </c:pt>
                <c:pt idx="4">
                  <c:v>#N/A</c:v>
                </c:pt>
                <c:pt idx="5">
                  <c:v>1.41</c:v>
                </c:pt>
                <c:pt idx="6">
                  <c:v>#N/A</c:v>
                </c:pt>
                <c:pt idx="7">
                  <c:v>1.43</c:v>
                </c:pt>
                <c:pt idx="8">
                  <c:v>#N/A</c:v>
                </c:pt>
                <c:pt idx="9">
                  <c:v>0.96</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1.55</c:v>
                </c:pt>
                <c:pt idx="2">
                  <c:v>#N/A</c:v>
                </c:pt>
                <c:pt idx="3">
                  <c:v>0.61</c:v>
                </c:pt>
                <c:pt idx="4">
                  <c:v>#N/A</c:v>
                </c:pt>
                <c:pt idx="5">
                  <c:v>0.93</c:v>
                </c:pt>
                <c:pt idx="6">
                  <c:v>#N/A</c:v>
                </c:pt>
                <c:pt idx="7">
                  <c:v>0.16</c:v>
                </c:pt>
                <c:pt idx="8">
                  <c:v>#N/A</c:v>
                </c:pt>
                <c:pt idx="9">
                  <c:v>1.07</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介護保険事業特別会計（保険事業勘定）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0.62</c:v>
                </c:pt>
                <c:pt idx="2">
                  <c:v>#N/A</c:v>
                </c:pt>
                <c:pt idx="3">
                  <c:v>0.52</c:v>
                </c:pt>
                <c:pt idx="4">
                  <c:v>#N/A</c:v>
                </c:pt>
                <c:pt idx="5">
                  <c:v>0.78</c:v>
                </c:pt>
                <c:pt idx="6">
                  <c:v>#N/A</c:v>
                </c:pt>
                <c:pt idx="7">
                  <c:v>0.88</c:v>
                </c:pt>
                <c:pt idx="8">
                  <c:v>#N/A</c:v>
                </c:pt>
                <c:pt idx="9">
                  <c:v>1.31</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2.76</c:v>
                </c:pt>
                <c:pt idx="2">
                  <c:v>#N/A</c:v>
                </c:pt>
                <c:pt idx="3">
                  <c:v>3.99</c:v>
                </c:pt>
                <c:pt idx="4">
                  <c:v>#N/A</c:v>
                </c:pt>
                <c:pt idx="5">
                  <c:v>3.61</c:v>
                </c:pt>
                <c:pt idx="6">
                  <c:v>#N/A</c:v>
                </c:pt>
                <c:pt idx="7">
                  <c:v>3.07</c:v>
                </c:pt>
                <c:pt idx="8">
                  <c:v>#N/A</c:v>
                </c:pt>
                <c:pt idx="9">
                  <c:v>4.34</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4.62</c:v>
                </c:pt>
                <c:pt idx="2">
                  <c:v>#N/A</c:v>
                </c:pt>
                <c:pt idx="3">
                  <c:v>4.8600000000000003</c:v>
                </c:pt>
                <c:pt idx="4">
                  <c:v>#N/A</c:v>
                </c:pt>
                <c:pt idx="5">
                  <c:v>4.9800000000000004</c:v>
                </c:pt>
                <c:pt idx="6">
                  <c:v>#N/A</c:v>
                </c:pt>
                <c:pt idx="7">
                  <c:v>4.34</c:v>
                </c:pt>
                <c:pt idx="8">
                  <c:v>#N/A</c:v>
                </c:pt>
                <c:pt idx="9">
                  <c:v>4.5599999999999996</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15.59</c:v>
                </c:pt>
                <c:pt idx="2">
                  <c:v>#N/A</c:v>
                </c:pt>
                <c:pt idx="3">
                  <c:v>17.68</c:v>
                </c:pt>
                <c:pt idx="4">
                  <c:v>#N/A</c:v>
                </c:pt>
                <c:pt idx="5">
                  <c:v>15.41</c:v>
                </c:pt>
                <c:pt idx="6">
                  <c:v>#N/A</c:v>
                </c:pt>
                <c:pt idx="7">
                  <c:v>17.71</c:v>
                </c:pt>
                <c:pt idx="8">
                  <c:v>#N/A</c:v>
                </c:pt>
                <c:pt idx="9">
                  <c:v>20.27</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26946432"/>
        <c:axId val="226948224"/>
      </c:barChart>
      <c:catAx>
        <c:axId val="226946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6948224"/>
        <c:crosses val="autoZero"/>
        <c:auto val="1"/>
        <c:lblAlgn val="ctr"/>
        <c:lblOffset val="100"/>
        <c:tickLblSkip val="1"/>
        <c:tickMarkSkip val="1"/>
        <c:noMultiLvlLbl val="0"/>
      </c:catAx>
      <c:valAx>
        <c:axId val="2269482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69464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5185</c:v>
                </c:pt>
                <c:pt idx="5">
                  <c:v>5377</c:v>
                </c:pt>
                <c:pt idx="8">
                  <c:v>5191</c:v>
                </c:pt>
                <c:pt idx="11">
                  <c:v>5168</c:v>
                </c:pt>
                <c:pt idx="14">
                  <c:v>5456</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15</c:v>
                </c:pt>
                <c:pt idx="3">
                  <c:v>13</c:v>
                </c:pt>
                <c:pt idx="6">
                  <c:v>14</c:v>
                </c:pt>
                <c:pt idx="9">
                  <c:v>14</c:v>
                </c:pt>
                <c:pt idx="12">
                  <c:v>14</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1761</c:v>
                </c:pt>
                <c:pt idx="3">
                  <c:v>1706</c:v>
                </c:pt>
                <c:pt idx="6">
                  <c:v>1731</c:v>
                </c:pt>
                <c:pt idx="9">
                  <c:v>1748</c:v>
                </c:pt>
                <c:pt idx="12">
                  <c:v>1701</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5313</c:v>
                </c:pt>
                <c:pt idx="3">
                  <c:v>5548</c:v>
                </c:pt>
                <c:pt idx="6">
                  <c:v>5486</c:v>
                </c:pt>
                <c:pt idx="9">
                  <c:v>5519</c:v>
                </c:pt>
                <c:pt idx="12">
                  <c:v>5900</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27228288"/>
        <c:axId val="2272345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1904</c:v>
                </c:pt>
                <c:pt idx="2">
                  <c:v>#N/A</c:v>
                </c:pt>
                <c:pt idx="3">
                  <c:v>#N/A</c:v>
                </c:pt>
                <c:pt idx="4">
                  <c:v>1890</c:v>
                </c:pt>
                <c:pt idx="5">
                  <c:v>#N/A</c:v>
                </c:pt>
                <c:pt idx="6">
                  <c:v>#N/A</c:v>
                </c:pt>
                <c:pt idx="7">
                  <c:v>2040</c:v>
                </c:pt>
                <c:pt idx="8">
                  <c:v>#N/A</c:v>
                </c:pt>
                <c:pt idx="9">
                  <c:v>#N/A</c:v>
                </c:pt>
                <c:pt idx="10">
                  <c:v>2113</c:v>
                </c:pt>
                <c:pt idx="11">
                  <c:v>#N/A</c:v>
                </c:pt>
                <c:pt idx="12">
                  <c:v>#N/A</c:v>
                </c:pt>
                <c:pt idx="13">
                  <c:v>2159</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27228288"/>
        <c:axId val="227234560"/>
      </c:lineChart>
      <c:catAx>
        <c:axId val="227228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7234560"/>
        <c:crosses val="autoZero"/>
        <c:auto val="1"/>
        <c:lblAlgn val="ctr"/>
        <c:lblOffset val="100"/>
        <c:tickLblSkip val="1"/>
        <c:tickMarkSkip val="1"/>
        <c:noMultiLvlLbl val="0"/>
      </c:catAx>
      <c:valAx>
        <c:axId val="2272345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7228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52231</c:v>
                </c:pt>
                <c:pt idx="5">
                  <c:v>52893</c:v>
                </c:pt>
                <c:pt idx="8">
                  <c:v>53281</c:v>
                </c:pt>
                <c:pt idx="11">
                  <c:v>53372</c:v>
                </c:pt>
                <c:pt idx="14">
                  <c:v>52669</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3954</c:v>
                </c:pt>
                <c:pt idx="5">
                  <c:v>3539</c:v>
                </c:pt>
                <c:pt idx="8">
                  <c:v>3414</c:v>
                </c:pt>
                <c:pt idx="11">
                  <c:v>3217</c:v>
                </c:pt>
                <c:pt idx="14">
                  <c:v>3244</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7886</c:v>
                </c:pt>
                <c:pt idx="5">
                  <c:v>8156</c:v>
                </c:pt>
                <c:pt idx="8">
                  <c:v>7597</c:v>
                </c:pt>
                <c:pt idx="11">
                  <c:v>8603</c:v>
                </c:pt>
                <c:pt idx="14">
                  <c:v>8574</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7329</c:v>
                </c:pt>
                <c:pt idx="3">
                  <c:v>6712</c:v>
                </c:pt>
                <c:pt idx="6">
                  <c:v>6207</c:v>
                </c:pt>
                <c:pt idx="9">
                  <c:v>6468</c:v>
                </c:pt>
                <c:pt idx="12">
                  <c:v>6461</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84</c:v>
                </c:pt>
                <c:pt idx="3">
                  <c:v>66</c:v>
                </c:pt>
                <c:pt idx="6">
                  <c:v>53</c:v>
                </c:pt>
                <c:pt idx="9">
                  <c:v>38</c:v>
                </c:pt>
                <c:pt idx="12">
                  <c:v>26</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25306</c:v>
                </c:pt>
                <c:pt idx="3">
                  <c:v>23188</c:v>
                </c:pt>
                <c:pt idx="6">
                  <c:v>23426</c:v>
                </c:pt>
                <c:pt idx="9">
                  <c:v>22681</c:v>
                </c:pt>
                <c:pt idx="12">
                  <c:v>22072</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53348</c:v>
                </c:pt>
                <c:pt idx="3">
                  <c:v>53896</c:v>
                </c:pt>
                <c:pt idx="6">
                  <c:v>54446</c:v>
                </c:pt>
                <c:pt idx="9">
                  <c:v>53899</c:v>
                </c:pt>
                <c:pt idx="12">
                  <c:v>52720</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27329920"/>
        <c:axId val="2273361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21996</c:v>
                </c:pt>
                <c:pt idx="2">
                  <c:v>#N/A</c:v>
                </c:pt>
                <c:pt idx="3">
                  <c:v>#N/A</c:v>
                </c:pt>
                <c:pt idx="4">
                  <c:v>19274</c:v>
                </c:pt>
                <c:pt idx="5">
                  <c:v>#N/A</c:v>
                </c:pt>
                <c:pt idx="6">
                  <c:v>#N/A</c:v>
                </c:pt>
                <c:pt idx="7">
                  <c:v>19839</c:v>
                </c:pt>
                <c:pt idx="8">
                  <c:v>#N/A</c:v>
                </c:pt>
                <c:pt idx="9">
                  <c:v>#N/A</c:v>
                </c:pt>
                <c:pt idx="10">
                  <c:v>17895</c:v>
                </c:pt>
                <c:pt idx="11">
                  <c:v>#N/A</c:v>
                </c:pt>
                <c:pt idx="12">
                  <c:v>#N/A</c:v>
                </c:pt>
                <c:pt idx="13">
                  <c:v>16793</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27329920"/>
        <c:axId val="227336192"/>
      </c:lineChart>
      <c:catAx>
        <c:axId val="227329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7336192"/>
        <c:crosses val="autoZero"/>
        <c:auto val="1"/>
        <c:lblAlgn val="ctr"/>
        <c:lblOffset val="100"/>
        <c:tickLblSkip val="1"/>
        <c:tickMarkSkip val="1"/>
        <c:noMultiLvlLbl val="0"/>
      </c:catAx>
      <c:valAx>
        <c:axId val="2273361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7329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227674368"/>
        <c:axId val="227684736"/>
      </c:scatterChart>
      <c:valAx>
        <c:axId val="22767436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7684736"/>
        <c:crosses val="autoZero"/>
        <c:crossBetween val="midCat"/>
      </c:valAx>
      <c:valAx>
        <c:axId val="22768473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767436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layout>
                <c:manualLayout>
                  <c:x val="-3.0696381830520158E-2"/>
                  <c:y val="-6.2527233115468414E-2"/>
                </c:manualLayout>
              </c:layout>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layout>
                <c:manualLayout>
                  <c:x val="-3.2714542693107272E-2"/>
                  <c:y val="-6.2527233115468414E-2"/>
                </c:manualLayout>
              </c:layout>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10.8</c:v>
                </c:pt>
                <c:pt idx="1">
                  <c:v>10.3</c:v>
                </c:pt>
                <c:pt idx="2">
                  <c:v>10.199999999999999</c:v>
                </c:pt>
                <c:pt idx="3">
                  <c:v>10.6</c:v>
                </c:pt>
                <c:pt idx="4">
                  <c:v>11.1</c:v>
                </c:pt>
              </c:numCache>
            </c:numRef>
          </c:xVal>
          <c:yVal>
            <c:numRef>
              <c:f>公会計指標分析・財政指標組合せ分析表!$K$73:$O$73</c:f>
              <c:numCache>
                <c:formatCode>#,##0.0;"▲ "#,##0.0</c:formatCode>
                <c:ptCount val="5"/>
                <c:pt idx="0">
                  <c:v>115.6</c:v>
                </c:pt>
                <c:pt idx="1">
                  <c:v>100.9</c:v>
                </c:pt>
                <c:pt idx="2">
                  <c:v>105.5</c:v>
                </c:pt>
                <c:pt idx="3">
                  <c:v>93.9</c:v>
                </c:pt>
                <c:pt idx="4">
                  <c:v>88.6</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10.3</c:v>
                </c:pt>
                <c:pt idx="1">
                  <c:v>9.6</c:v>
                </c:pt>
                <c:pt idx="2">
                  <c:v>8.8000000000000007</c:v>
                </c:pt>
                <c:pt idx="3">
                  <c:v>9</c:v>
                </c:pt>
                <c:pt idx="4">
                  <c:v>8.1999999999999993</c:v>
                </c:pt>
              </c:numCache>
            </c:numRef>
          </c:xVal>
          <c:yVal>
            <c:numRef>
              <c:f>公会計指標分析・財政指標組合せ分析表!$K$77:$O$77</c:f>
              <c:numCache>
                <c:formatCode>#,##0.0;"▲ "#,##0.0</c:formatCode>
                <c:ptCount val="5"/>
                <c:pt idx="0">
                  <c:v>58.2</c:v>
                </c:pt>
                <c:pt idx="1">
                  <c:v>50.3</c:v>
                </c:pt>
                <c:pt idx="2">
                  <c:v>45.9</c:v>
                </c:pt>
                <c:pt idx="3">
                  <c:v>39</c:v>
                </c:pt>
                <c:pt idx="4">
                  <c:v>32.5</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227739904"/>
        <c:axId val="227750272"/>
      </c:scatterChart>
      <c:valAx>
        <c:axId val="227739904"/>
        <c:scaling>
          <c:orientation val="minMax"/>
          <c:max val="11.4"/>
          <c:min val="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7750272"/>
        <c:crosses val="autoZero"/>
        <c:crossBetween val="midCat"/>
      </c:valAx>
      <c:valAx>
        <c:axId val="227750272"/>
        <c:scaling>
          <c:orientation val="minMax"/>
          <c:max val="130"/>
          <c:min val="2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773990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京都府福知山市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79,594
78,718
552.54
42,556,582
41,316,116
1,048,895
24,158,866
52,720,355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88.6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個人市民税は、給与所得の伸びにより賦課額が増加し、特別徴収への切り替えが進むなど納付しやすい環境づくりが奏功し、</a:t>
          </a:r>
          <a:r>
            <a:rPr kumimoji="1" lang="en-US" altLang="ja-JP" sz="1100">
              <a:solidFill>
                <a:schemeClr val="dk1"/>
              </a:solidFill>
              <a:effectLst/>
              <a:latin typeface="+mn-lt"/>
              <a:ea typeface="+mn-ea"/>
              <a:cs typeface="+mn-cs"/>
            </a:rPr>
            <a:t>87</a:t>
          </a:r>
          <a:r>
            <a:rPr kumimoji="1" lang="ja-JP" altLang="en-US" sz="1100">
              <a:solidFill>
                <a:schemeClr val="dk1"/>
              </a:solidFill>
              <a:effectLst/>
              <a:latin typeface="+mn-lt"/>
              <a:ea typeface="+mn-ea"/>
              <a:cs typeface="+mn-cs"/>
            </a:rPr>
            <a:t>百万円の増、一方で、法人市民税は税率改正の影響等により、</a:t>
          </a:r>
          <a:r>
            <a:rPr kumimoji="1" lang="en-US" altLang="ja-JP" sz="1100">
              <a:solidFill>
                <a:schemeClr val="dk1"/>
              </a:solidFill>
              <a:effectLst/>
              <a:latin typeface="+mn-lt"/>
              <a:ea typeface="+mn-ea"/>
              <a:cs typeface="+mn-cs"/>
            </a:rPr>
            <a:t>64</a:t>
          </a:r>
          <a:r>
            <a:rPr kumimoji="1" lang="ja-JP" altLang="en-US" sz="1100">
              <a:solidFill>
                <a:schemeClr val="dk1"/>
              </a:solidFill>
              <a:effectLst/>
              <a:latin typeface="+mn-lt"/>
              <a:ea typeface="+mn-ea"/>
              <a:cs typeface="+mn-cs"/>
            </a:rPr>
            <a:t>百万円の減となるなど市税総額は</a:t>
          </a:r>
          <a:r>
            <a:rPr kumimoji="1" lang="en-US" altLang="ja-JP" sz="1100">
              <a:solidFill>
                <a:schemeClr val="dk1"/>
              </a:solidFill>
              <a:effectLst/>
              <a:latin typeface="+mn-lt"/>
              <a:ea typeface="+mn-ea"/>
              <a:cs typeface="+mn-cs"/>
            </a:rPr>
            <a:t>15</a:t>
          </a:r>
          <a:r>
            <a:rPr kumimoji="1" lang="ja-JP" altLang="en-US" sz="1100">
              <a:solidFill>
                <a:schemeClr val="dk1"/>
              </a:solidFill>
              <a:effectLst/>
              <a:latin typeface="+mn-lt"/>
              <a:ea typeface="+mn-ea"/>
              <a:cs typeface="+mn-cs"/>
            </a:rPr>
            <a:t>百万円の減となっている。今後も、景気拡大の見通し要因が少ない中、</a:t>
          </a:r>
          <a:r>
            <a:rPr kumimoji="1" lang="ja-JP" altLang="ja-JP" sz="1100">
              <a:solidFill>
                <a:schemeClr val="dk1"/>
              </a:solidFill>
              <a:effectLst/>
              <a:latin typeface="+mn-lt"/>
              <a:ea typeface="+mn-ea"/>
              <a:cs typeface="+mn-cs"/>
            </a:rPr>
            <a:t>今後の財政力指数の低下が見込まれる。そのため行政改革をさらに推し進め平成</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年度までに</a:t>
          </a:r>
          <a:r>
            <a:rPr kumimoji="1" lang="en-US" altLang="ja-JP" sz="1100">
              <a:solidFill>
                <a:schemeClr val="dk1"/>
              </a:solidFill>
              <a:effectLst/>
              <a:latin typeface="+mn-lt"/>
              <a:ea typeface="+mn-ea"/>
              <a:cs typeface="+mn-cs"/>
            </a:rPr>
            <a:t>9.1</a:t>
          </a:r>
          <a:r>
            <a:rPr kumimoji="1" lang="ja-JP" altLang="ja-JP" sz="1100">
              <a:solidFill>
                <a:schemeClr val="dk1"/>
              </a:solidFill>
              <a:effectLst/>
              <a:latin typeface="+mn-lt"/>
              <a:ea typeface="+mn-ea"/>
              <a:cs typeface="+mn-cs"/>
            </a:rPr>
            <a:t>億円の歳出削減を実施し財政基盤の強化に努める。</a:t>
          </a:r>
          <a:endParaRPr lang="ja-JP" altLang="ja-JP" sz="11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159808</xdr:rowOff>
    </xdr:from>
    <xdr:to>
      <xdr:col>7</xdr:col>
      <xdr:colOff>152400</xdr:colOff>
      <xdr:row>44</xdr:row>
      <xdr:rowOff>165100</xdr:rowOff>
    </xdr:to>
    <xdr:cxnSp macro="">
      <xdr:nvCxnSpPr>
        <xdr:cNvPr id="63" name="直線コネクタ 62"/>
        <xdr:cNvCxnSpPr/>
      </xdr:nvCxnSpPr>
      <xdr:spPr>
        <a:xfrm flipV="1">
          <a:off x="4953000" y="6160558"/>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137177</xdr:rowOff>
    </xdr:from>
    <xdr:ext cx="762000" cy="259045"/>
    <xdr:sp macro="" textlink="">
      <xdr:nvSpPr>
        <xdr:cNvPr id="64"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0.24</a:t>
          </a:r>
          <a:endParaRPr kumimoji="1" lang="ja-JP" altLang="en-US" sz="1000" b="1">
            <a:latin typeface="ＭＳ Ｐゴシック"/>
          </a:endParaRPr>
        </a:p>
      </xdr:txBody>
    </xdr:sp>
    <xdr:clientData/>
  </xdr:oneCellAnchor>
  <xdr:twoCellAnchor>
    <xdr:from>
      <xdr:col>7</xdr:col>
      <xdr:colOff>63500</xdr:colOff>
      <xdr:row>44</xdr:row>
      <xdr:rowOff>165100</xdr:rowOff>
    </xdr:from>
    <xdr:to>
      <xdr:col>7</xdr:col>
      <xdr:colOff>241300</xdr:colOff>
      <xdr:row>44</xdr:row>
      <xdr:rowOff>165100</xdr:rowOff>
    </xdr:to>
    <xdr:cxnSp macro="">
      <xdr:nvCxnSpPr>
        <xdr:cNvPr id="65" name="直線コネクタ 64"/>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74735</xdr:rowOff>
    </xdr:from>
    <xdr:ext cx="762000" cy="259045"/>
    <xdr:sp macro="" textlink="">
      <xdr:nvSpPr>
        <xdr:cNvPr id="66" name="財政力最大値テキスト"/>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7</xdr:col>
      <xdr:colOff>63500</xdr:colOff>
      <xdr:row>35</xdr:row>
      <xdr:rowOff>159808</xdr:rowOff>
    </xdr:from>
    <xdr:to>
      <xdr:col>7</xdr:col>
      <xdr:colOff>241300</xdr:colOff>
      <xdr:row>35</xdr:row>
      <xdr:rowOff>159808</xdr:rowOff>
    </xdr:to>
    <xdr:cxnSp macro="">
      <xdr:nvCxnSpPr>
        <xdr:cNvPr id="67" name="直線コネクタ 66"/>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76200</xdr:rowOff>
    </xdr:from>
    <xdr:to>
      <xdr:col>7</xdr:col>
      <xdr:colOff>152400</xdr:colOff>
      <xdr:row>41</xdr:row>
      <xdr:rowOff>76200</xdr:rowOff>
    </xdr:to>
    <xdr:cxnSp macro="">
      <xdr:nvCxnSpPr>
        <xdr:cNvPr id="68" name="直線コネクタ 67"/>
        <xdr:cNvCxnSpPr/>
      </xdr:nvCxnSpPr>
      <xdr:spPr>
        <a:xfrm>
          <a:off x="4114800" y="7105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37694</xdr:rowOff>
    </xdr:from>
    <xdr:ext cx="762000" cy="259045"/>
    <xdr:sp macro="" textlink="">
      <xdr:nvSpPr>
        <xdr:cNvPr id="69" name="財政力平均値テキスト"/>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70" name="フローチャート : 判断 69"/>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76200</xdr:rowOff>
    </xdr:from>
    <xdr:to>
      <xdr:col>6</xdr:col>
      <xdr:colOff>0</xdr:colOff>
      <xdr:row>41</xdr:row>
      <xdr:rowOff>76200</xdr:rowOff>
    </xdr:to>
    <xdr:cxnSp macro="">
      <xdr:nvCxnSpPr>
        <xdr:cNvPr id="71" name="直線コネクタ 70"/>
        <xdr:cNvCxnSpPr/>
      </xdr:nvCxnSpPr>
      <xdr:spPr>
        <a:xfrm>
          <a:off x="3225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45508</xdr:rowOff>
    </xdr:from>
    <xdr:to>
      <xdr:col>6</xdr:col>
      <xdr:colOff>50800</xdr:colOff>
      <xdr:row>41</xdr:row>
      <xdr:rowOff>147108</xdr:rowOff>
    </xdr:to>
    <xdr:sp macro="" textlink="">
      <xdr:nvSpPr>
        <xdr:cNvPr id="72" name="フローチャート : 判断 71"/>
        <xdr:cNvSpPr/>
      </xdr:nvSpPr>
      <xdr:spPr>
        <a:xfrm>
          <a:off x="4064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131885</xdr:rowOff>
    </xdr:from>
    <xdr:ext cx="736600" cy="259045"/>
    <xdr:sp macro="" textlink="">
      <xdr:nvSpPr>
        <xdr:cNvPr id="73" name="テキスト ボックス 72"/>
        <xdr:cNvSpPr txBox="1"/>
      </xdr:nvSpPr>
      <xdr:spPr>
        <a:xfrm>
          <a:off x="3733800" y="7161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76200</xdr:rowOff>
    </xdr:from>
    <xdr:to>
      <xdr:col>4</xdr:col>
      <xdr:colOff>482600</xdr:colOff>
      <xdr:row>41</xdr:row>
      <xdr:rowOff>96308</xdr:rowOff>
    </xdr:to>
    <xdr:cxnSp macro="">
      <xdr:nvCxnSpPr>
        <xdr:cNvPr id="74" name="直線コネクタ 73"/>
        <xdr:cNvCxnSpPr/>
      </xdr:nvCxnSpPr>
      <xdr:spPr>
        <a:xfrm flipV="1">
          <a:off x="2336800" y="71056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15875</xdr:rowOff>
    </xdr:from>
    <xdr:to>
      <xdr:col>4</xdr:col>
      <xdr:colOff>533400</xdr:colOff>
      <xdr:row>40</xdr:row>
      <xdr:rowOff>117475</xdr:rowOff>
    </xdr:to>
    <xdr:sp macro="" textlink="">
      <xdr:nvSpPr>
        <xdr:cNvPr id="75" name="フローチャート : 判断 74"/>
        <xdr:cNvSpPr/>
      </xdr:nvSpPr>
      <xdr:spPr>
        <a:xfrm>
          <a:off x="3175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127652</xdr:rowOff>
    </xdr:from>
    <xdr:ext cx="762000" cy="259045"/>
    <xdr:sp macro="" textlink="">
      <xdr:nvSpPr>
        <xdr:cNvPr id="76" name="テキスト ボックス 75"/>
        <xdr:cNvSpPr txBox="1"/>
      </xdr:nvSpPr>
      <xdr:spPr>
        <a:xfrm>
          <a:off x="2844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96308</xdr:rowOff>
    </xdr:from>
    <xdr:to>
      <xdr:col>3</xdr:col>
      <xdr:colOff>279400</xdr:colOff>
      <xdr:row>41</xdr:row>
      <xdr:rowOff>116417</xdr:rowOff>
    </xdr:to>
    <xdr:cxnSp macro="">
      <xdr:nvCxnSpPr>
        <xdr:cNvPr id="77" name="直線コネクタ 76"/>
        <xdr:cNvCxnSpPr/>
      </xdr:nvCxnSpPr>
      <xdr:spPr>
        <a:xfrm flipV="1">
          <a:off x="1447800" y="71257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15875</xdr:rowOff>
    </xdr:from>
    <xdr:to>
      <xdr:col>3</xdr:col>
      <xdr:colOff>330200</xdr:colOff>
      <xdr:row>40</xdr:row>
      <xdr:rowOff>117475</xdr:rowOff>
    </xdr:to>
    <xdr:sp macro="" textlink="">
      <xdr:nvSpPr>
        <xdr:cNvPr id="78" name="フローチャート : 判断 77"/>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127652</xdr:rowOff>
    </xdr:from>
    <xdr:ext cx="762000" cy="259045"/>
    <xdr:sp macro="" textlink="">
      <xdr:nvSpPr>
        <xdr:cNvPr id="79" name="テキスト ボックス 78"/>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15875</xdr:rowOff>
    </xdr:from>
    <xdr:to>
      <xdr:col>2</xdr:col>
      <xdr:colOff>127000</xdr:colOff>
      <xdr:row>40</xdr:row>
      <xdr:rowOff>117475</xdr:rowOff>
    </xdr:to>
    <xdr:sp macro="" textlink="">
      <xdr:nvSpPr>
        <xdr:cNvPr id="80" name="フローチャート : 判断 79"/>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127652</xdr:rowOff>
    </xdr:from>
    <xdr:ext cx="762000" cy="259045"/>
    <xdr:sp macro="" textlink="">
      <xdr:nvSpPr>
        <xdr:cNvPr id="81" name="テキスト ボックス 80"/>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87" name="円/楕円 86"/>
        <xdr:cNvSpPr/>
      </xdr:nvSpPr>
      <xdr:spPr>
        <a:xfrm>
          <a:off x="4902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41927</xdr:rowOff>
    </xdr:from>
    <xdr:ext cx="762000" cy="259045"/>
    <xdr:sp macro="" textlink="">
      <xdr:nvSpPr>
        <xdr:cNvPr id="88" name="財政力該当値テキスト"/>
        <xdr:cNvSpPr txBox="1"/>
      </xdr:nvSpPr>
      <xdr:spPr>
        <a:xfrm>
          <a:off x="5041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25400</xdr:rowOff>
    </xdr:from>
    <xdr:to>
      <xdr:col>6</xdr:col>
      <xdr:colOff>50800</xdr:colOff>
      <xdr:row>41</xdr:row>
      <xdr:rowOff>127000</xdr:rowOff>
    </xdr:to>
    <xdr:sp macro="" textlink="">
      <xdr:nvSpPr>
        <xdr:cNvPr id="89" name="円/楕円 88"/>
        <xdr:cNvSpPr/>
      </xdr:nvSpPr>
      <xdr:spPr>
        <a:xfrm>
          <a:off x="4064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137177</xdr:rowOff>
    </xdr:from>
    <xdr:ext cx="736600" cy="259045"/>
    <xdr:sp macro="" textlink="">
      <xdr:nvSpPr>
        <xdr:cNvPr id="90" name="テキスト ボックス 89"/>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25400</xdr:rowOff>
    </xdr:from>
    <xdr:to>
      <xdr:col>4</xdr:col>
      <xdr:colOff>533400</xdr:colOff>
      <xdr:row>41</xdr:row>
      <xdr:rowOff>127000</xdr:rowOff>
    </xdr:to>
    <xdr:sp macro="" textlink="">
      <xdr:nvSpPr>
        <xdr:cNvPr id="91" name="円/楕円 90"/>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111777</xdr:rowOff>
    </xdr:from>
    <xdr:ext cx="762000" cy="259045"/>
    <xdr:sp macro="" textlink="">
      <xdr:nvSpPr>
        <xdr:cNvPr id="92" name="テキスト ボックス 91"/>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45508</xdr:rowOff>
    </xdr:from>
    <xdr:to>
      <xdr:col>3</xdr:col>
      <xdr:colOff>330200</xdr:colOff>
      <xdr:row>41</xdr:row>
      <xdr:rowOff>147108</xdr:rowOff>
    </xdr:to>
    <xdr:sp macro="" textlink="">
      <xdr:nvSpPr>
        <xdr:cNvPr id="93" name="円/楕円 92"/>
        <xdr:cNvSpPr/>
      </xdr:nvSpPr>
      <xdr:spPr>
        <a:xfrm>
          <a:off x="2286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131885</xdr:rowOff>
    </xdr:from>
    <xdr:ext cx="762000" cy="259045"/>
    <xdr:sp macro="" textlink="">
      <xdr:nvSpPr>
        <xdr:cNvPr id="94" name="テキスト ボックス 93"/>
        <xdr:cNvSpPr txBox="1"/>
      </xdr:nvSpPr>
      <xdr:spPr>
        <a:xfrm>
          <a:off x="1955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65617</xdr:rowOff>
    </xdr:from>
    <xdr:to>
      <xdr:col>2</xdr:col>
      <xdr:colOff>127000</xdr:colOff>
      <xdr:row>41</xdr:row>
      <xdr:rowOff>167217</xdr:rowOff>
    </xdr:to>
    <xdr:sp macro="" textlink="">
      <xdr:nvSpPr>
        <xdr:cNvPr id="95" name="円/楕円 94"/>
        <xdr:cNvSpPr/>
      </xdr:nvSpPr>
      <xdr:spPr>
        <a:xfrm>
          <a:off x="1397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151994</xdr:rowOff>
    </xdr:from>
    <xdr:ext cx="762000" cy="259045"/>
    <xdr:sp macro="" textlink="">
      <xdr:nvSpPr>
        <xdr:cNvPr id="96" name="テキスト ボックス 95"/>
        <xdr:cNvSpPr txBox="1"/>
      </xdr:nvSpPr>
      <xdr:spPr>
        <a:xfrm>
          <a:off x="1066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扶助費や公債費、特別会計・企業会計への繰出しの増加により毎年悪化している。類似団体平均</a:t>
          </a:r>
          <a:r>
            <a:rPr kumimoji="1" lang="en-US" altLang="ja-JP" sz="1100">
              <a:solidFill>
                <a:schemeClr val="dk1"/>
              </a:solidFill>
              <a:effectLst/>
              <a:latin typeface="+mn-lt"/>
              <a:ea typeface="+mn-ea"/>
              <a:cs typeface="+mn-cs"/>
            </a:rPr>
            <a:t>90.5</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よりも上回っているのも、公債費・補助費が類似団体よりも多いためである。今後は投資の節減と新規発行市債の償還年数の見直しにより公債費の削減を図っていく。</a:t>
          </a:r>
          <a:endParaRPr lang="ja-JP" altLang="ja-JP" sz="11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88054</xdr:rowOff>
    </xdr:to>
    <xdr:cxnSp macro="">
      <xdr:nvCxnSpPr>
        <xdr:cNvPr id="126" name="直線コネクタ 125"/>
        <xdr:cNvCxnSpPr/>
      </xdr:nvCxnSpPr>
      <xdr:spPr>
        <a:xfrm flipV="1">
          <a:off x="4953000" y="9974580"/>
          <a:ext cx="0" cy="1600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60131</xdr:rowOff>
    </xdr:from>
    <xdr:ext cx="762000" cy="259045"/>
    <xdr:sp macro="" textlink="">
      <xdr:nvSpPr>
        <xdr:cNvPr id="127" name="財政構造の弾力性最小値テキスト"/>
        <xdr:cNvSpPr txBox="1"/>
      </xdr:nvSpPr>
      <xdr:spPr>
        <a:xfrm>
          <a:off x="5041900" y="1154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99.7</a:t>
          </a:r>
          <a:endParaRPr kumimoji="1" lang="ja-JP" altLang="en-US" sz="1000" b="1">
            <a:latin typeface="ＭＳ Ｐゴシック"/>
          </a:endParaRPr>
        </a:p>
      </xdr:txBody>
    </xdr:sp>
    <xdr:clientData/>
  </xdr:oneCellAnchor>
  <xdr:twoCellAnchor>
    <xdr:from>
      <xdr:col>7</xdr:col>
      <xdr:colOff>63500</xdr:colOff>
      <xdr:row>67</xdr:row>
      <xdr:rowOff>88054</xdr:rowOff>
    </xdr:from>
    <xdr:to>
      <xdr:col>7</xdr:col>
      <xdr:colOff>241300</xdr:colOff>
      <xdr:row>67</xdr:row>
      <xdr:rowOff>88054</xdr:rowOff>
    </xdr:to>
    <xdr:cxnSp macro="">
      <xdr:nvCxnSpPr>
        <xdr:cNvPr id="128" name="直線コネクタ 127"/>
        <xdr:cNvCxnSpPr/>
      </xdr:nvCxnSpPr>
      <xdr:spPr>
        <a:xfrm>
          <a:off x="4864100" y="1157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103717</xdr:rowOff>
    </xdr:from>
    <xdr:to>
      <xdr:col>7</xdr:col>
      <xdr:colOff>152400</xdr:colOff>
      <xdr:row>66</xdr:row>
      <xdr:rowOff>26246</xdr:rowOff>
    </xdr:to>
    <xdr:cxnSp macro="">
      <xdr:nvCxnSpPr>
        <xdr:cNvPr id="131" name="直線コネクタ 130"/>
        <xdr:cNvCxnSpPr/>
      </xdr:nvCxnSpPr>
      <xdr:spPr>
        <a:xfrm>
          <a:off x="4114800" y="11076517"/>
          <a:ext cx="838200" cy="26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171044</xdr:rowOff>
    </xdr:from>
    <xdr:ext cx="762000" cy="259045"/>
    <xdr:sp macro="" textlink="">
      <xdr:nvSpPr>
        <xdr:cNvPr id="132" name="財政構造の弾力性平均値テキスト"/>
        <xdr:cNvSpPr txBox="1"/>
      </xdr:nvSpPr>
      <xdr:spPr>
        <a:xfrm>
          <a:off x="5041900" y="1062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154517</xdr:rowOff>
    </xdr:from>
    <xdr:to>
      <xdr:col>7</xdr:col>
      <xdr:colOff>203200</xdr:colOff>
      <xdr:row>63</xdr:row>
      <xdr:rowOff>84667</xdr:rowOff>
    </xdr:to>
    <xdr:sp macro="" textlink="">
      <xdr:nvSpPr>
        <xdr:cNvPr id="133" name="フローチャート : 判断 132"/>
        <xdr:cNvSpPr/>
      </xdr:nvSpPr>
      <xdr:spPr>
        <a:xfrm>
          <a:off x="49022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39370</xdr:rowOff>
    </xdr:from>
    <xdr:to>
      <xdr:col>6</xdr:col>
      <xdr:colOff>0</xdr:colOff>
      <xdr:row>64</xdr:row>
      <xdr:rowOff>103717</xdr:rowOff>
    </xdr:to>
    <xdr:cxnSp macro="">
      <xdr:nvCxnSpPr>
        <xdr:cNvPr id="134" name="直線コネクタ 133"/>
        <xdr:cNvCxnSpPr/>
      </xdr:nvCxnSpPr>
      <xdr:spPr>
        <a:xfrm>
          <a:off x="3225800" y="1101217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9737</xdr:rowOff>
    </xdr:from>
    <xdr:to>
      <xdr:col>6</xdr:col>
      <xdr:colOff>50800</xdr:colOff>
      <xdr:row>62</xdr:row>
      <xdr:rowOff>111337</xdr:rowOff>
    </xdr:to>
    <xdr:sp macro="" textlink="">
      <xdr:nvSpPr>
        <xdr:cNvPr id="135" name="フローチャート : 判断 134"/>
        <xdr:cNvSpPr/>
      </xdr:nvSpPr>
      <xdr:spPr>
        <a:xfrm>
          <a:off x="4064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121514</xdr:rowOff>
    </xdr:from>
    <xdr:ext cx="736600" cy="259045"/>
    <xdr:sp macro="" textlink="">
      <xdr:nvSpPr>
        <xdr:cNvPr id="136" name="テキスト ボックス 135"/>
        <xdr:cNvSpPr txBox="1"/>
      </xdr:nvSpPr>
      <xdr:spPr>
        <a:xfrm>
          <a:off x="3733800" y="10408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124883</xdr:rowOff>
    </xdr:from>
    <xdr:to>
      <xdr:col>4</xdr:col>
      <xdr:colOff>482600</xdr:colOff>
      <xdr:row>64</xdr:row>
      <xdr:rowOff>39370</xdr:rowOff>
    </xdr:to>
    <xdr:cxnSp macro="">
      <xdr:nvCxnSpPr>
        <xdr:cNvPr id="137" name="直線コネクタ 136"/>
        <xdr:cNvCxnSpPr/>
      </xdr:nvCxnSpPr>
      <xdr:spPr>
        <a:xfrm>
          <a:off x="2336800" y="10754783"/>
          <a:ext cx="889000" cy="25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15240</xdr:rowOff>
    </xdr:from>
    <xdr:to>
      <xdr:col>4</xdr:col>
      <xdr:colOff>533400</xdr:colOff>
      <xdr:row>63</xdr:row>
      <xdr:rowOff>116840</xdr:rowOff>
    </xdr:to>
    <xdr:sp macro="" textlink="">
      <xdr:nvSpPr>
        <xdr:cNvPr id="138" name="フローチャート : 判断 137"/>
        <xdr:cNvSpPr/>
      </xdr:nvSpPr>
      <xdr:spPr>
        <a:xfrm>
          <a:off x="3175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127017</xdr:rowOff>
    </xdr:from>
    <xdr:ext cx="762000" cy="259045"/>
    <xdr:sp macro="" textlink="">
      <xdr:nvSpPr>
        <xdr:cNvPr id="139" name="テキスト ボックス 138"/>
        <xdr:cNvSpPr txBox="1"/>
      </xdr:nvSpPr>
      <xdr:spPr>
        <a:xfrm>
          <a:off x="2844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4233</xdr:rowOff>
    </xdr:from>
    <xdr:to>
      <xdr:col>3</xdr:col>
      <xdr:colOff>279400</xdr:colOff>
      <xdr:row>62</xdr:row>
      <xdr:rowOff>124883</xdr:rowOff>
    </xdr:to>
    <xdr:cxnSp macro="">
      <xdr:nvCxnSpPr>
        <xdr:cNvPr id="140" name="直線コネクタ 139"/>
        <xdr:cNvCxnSpPr/>
      </xdr:nvCxnSpPr>
      <xdr:spPr>
        <a:xfrm>
          <a:off x="1447800" y="1063413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82127</xdr:rowOff>
    </xdr:from>
    <xdr:to>
      <xdr:col>3</xdr:col>
      <xdr:colOff>330200</xdr:colOff>
      <xdr:row>63</xdr:row>
      <xdr:rowOff>12277</xdr:rowOff>
    </xdr:to>
    <xdr:sp macro="" textlink="">
      <xdr:nvSpPr>
        <xdr:cNvPr id="141" name="フローチャート : 判断 140"/>
        <xdr:cNvSpPr/>
      </xdr:nvSpPr>
      <xdr:spPr>
        <a:xfrm>
          <a:off x="2286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168504</xdr:rowOff>
    </xdr:from>
    <xdr:ext cx="762000" cy="259045"/>
    <xdr:sp macro="" textlink="">
      <xdr:nvSpPr>
        <xdr:cNvPr id="142" name="テキスト ボックス 141"/>
        <xdr:cNvSpPr txBox="1"/>
      </xdr:nvSpPr>
      <xdr:spPr>
        <a:xfrm>
          <a:off x="1955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130387</xdr:rowOff>
    </xdr:from>
    <xdr:to>
      <xdr:col>2</xdr:col>
      <xdr:colOff>127000</xdr:colOff>
      <xdr:row>63</xdr:row>
      <xdr:rowOff>60537</xdr:rowOff>
    </xdr:to>
    <xdr:sp macro="" textlink="">
      <xdr:nvSpPr>
        <xdr:cNvPr id="143" name="フローチャート : 判断 142"/>
        <xdr:cNvSpPr/>
      </xdr:nvSpPr>
      <xdr:spPr>
        <a:xfrm>
          <a:off x="1397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45314</xdr:rowOff>
    </xdr:from>
    <xdr:ext cx="762000" cy="259045"/>
    <xdr:sp macro="" textlink="">
      <xdr:nvSpPr>
        <xdr:cNvPr id="144" name="テキスト ボックス 143"/>
        <xdr:cNvSpPr txBox="1"/>
      </xdr:nvSpPr>
      <xdr:spPr>
        <a:xfrm>
          <a:off x="1066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146896</xdr:rowOff>
    </xdr:from>
    <xdr:to>
      <xdr:col>7</xdr:col>
      <xdr:colOff>203200</xdr:colOff>
      <xdr:row>66</xdr:row>
      <xdr:rowOff>77046</xdr:rowOff>
    </xdr:to>
    <xdr:sp macro="" textlink="">
      <xdr:nvSpPr>
        <xdr:cNvPr id="150" name="円/楕円 149"/>
        <xdr:cNvSpPr/>
      </xdr:nvSpPr>
      <xdr:spPr>
        <a:xfrm>
          <a:off x="4902200" y="1129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118973</xdr:rowOff>
    </xdr:from>
    <xdr:ext cx="762000" cy="259045"/>
    <xdr:sp macro="" textlink="">
      <xdr:nvSpPr>
        <xdr:cNvPr id="151" name="財政構造の弾力性該当値テキスト"/>
        <xdr:cNvSpPr txBox="1"/>
      </xdr:nvSpPr>
      <xdr:spPr>
        <a:xfrm>
          <a:off x="5041900" y="1126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52917</xdr:rowOff>
    </xdr:from>
    <xdr:to>
      <xdr:col>6</xdr:col>
      <xdr:colOff>50800</xdr:colOff>
      <xdr:row>64</xdr:row>
      <xdr:rowOff>154517</xdr:rowOff>
    </xdr:to>
    <xdr:sp macro="" textlink="">
      <xdr:nvSpPr>
        <xdr:cNvPr id="152" name="円/楕円 151"/>
        <xdr:cNvSpPr/>
      </xdr:nvSpPr>
      <xdr:spPr>
        <a:xfrm>
          <a:off x="4064000" y="110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139294</xdr:rowOff>
    </xdr:from>
    <xdr:ext cx="736600" cy="259045"/>
    <xdr:sp macro="" textlink="">
      <xdr:nvSpPr>
        <xdr:cNvPr id="153" name="テキスト ボックス 152"/>
        <xdr:cNvSpPr txBox="1"/>
      </xdr:nvSpPr>
      <xdr:spPr>
        <a:xfrm>
          <a:off x="3733800" y="1111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160020</xdr:rowOff>
    </xdr:from>
    <xdr:to>
      <xdr:col>4</xdr:col>
      <xdr:colOff>533400</xdr:colOff>
      <xdr:row>64</xdr:row>
      <xdr:rowOff>90170</xdr:rowOff>
    </xdr:to>
    <xdr:sp macro="" textlink="">
      <xdr:nvSpPr>
        <xdr:cNvPr id="154" name="円/楕円 153"/>
        <xdr:cNvSpPr/>
      </xdr:nvSpPr>
      <xdr:spPr>
        <a:xfrm>
          <a:off x="3175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74947</xdr:rowOff>
    </xdr:from>
    <xdr:ext cx="762000" cy="259045"/>
    <xdr:sp macro="" textlink="">
      <xdr:nvSpPr>
        <xdr:cNvPr id="155" name="テキスト ボックス 154"/>
        <xdr:cNvSpPr txBox="1"/>
      </xdr:nvSpPr>
      <xdr:spPr>
        <a:xfrm>
          <a:off x="2844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74083</xdr:rowOff>
    </xdr:from>
    <xdr:to>
      <xdr:col>3</xdr:col>
      <xdr:colOff>330200</xdr:colOff>
      <xdr:row>63</xdr:row>
      <xdr:rowOff>4233</xdr:rowOff>
    </xdr:to>
    <xdr:sp macro="" textlink="">
      <xdr:nvSpPr>
        <xdr:cNvPr id="156" name="円/楕円 155"/>
        <xdr:cNvSpPr/>
      </xdr:nvSpPr>
      <xdr:spPr>
        <a:xfrm>
          <a:off x="2286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14410</xdr:rowOff>
    </xdr:from>
    <xdr:ext cx="762000" cy="259045"/>
    <xdr:sp macro="" textlink="">
      <xdr:nvSpPr>
        <xdr:cNvPr id="157" name="テキスト ボックス 156"/>
        <xdr:cNvSpPr txBox="1"/>
      </xdr:nvSpPr>
      <xdr:spPr>
        <a:xfrm>
          <a:off x="1955800" y="1047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124883</xdr:rowOff>
    </xdr:from>
    <xdr:to>
      <xdr:col>2</xdr:col>
      <xdr:colOff>127000</xdr:colOff>
      <xdr:row>62</xdr:row>
      <xdr:rowOff>55033</xdr:rowOff>
    </xdr:to>
    <xdr:sp macro="" textlink="">
      <xdr:nvSpPr>
        <xdr:cNvPr id="158" name="円/楕円 157"/>
        <xdr:cNvSpPr/>
      </xdr:nvSpPr>
      <xdr:spPr>
        <a:xfrm>
          <a:off x="13970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65210</xdr:rowOff>
    </xdr:from>
    <xdr:ext cx="762000" cy="259045"/>
    <xdr:sp macro="" textlink="">
      <xdr:nvSpPr>
        <xdr:cNvPr id="159" name="テキスト ボックス 158"/>
        <xdr:cNvSpPr txBox="1"/>
      </xdr:nvSpPr>
      <xdr:spPr>
        <a:xfrm>
          <a:off x="1066800" y="1035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[151,932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119,000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a:solidFill>
                <a:schemeClr val="dk1"/>
              </a:solidFill>
              <a:effectLst/>
              <a:latin typeface="+mn-lt"/>
              <a:ea typeface="+mn-ea"/>
              <a:cs typeface="+mn-cs"/>
            </a:rPr>
            <a:t>人口当たりの職員数が多いことによる人件費および</a:t>
          </a:r>
          <a:r>
            <a:rPr kumimoji="1" lang="ja-JP" altLang="en-US" sz="1100" b="0">
              <a:solidFill>
                <a:schemeClr val="dk1"/>
              </a:solidFill>
              <a:effectLst/>
              <a:latin typeface="+mn-lt"/>
              <a:ea typeface="+mn-ea"/>
              <a:cs typeface="+mn-cs"/>
            </a:rPr>
            <a:t>橋りょう長寿命化対策事業や農村地域防災減債事業の計画策定経費、また学校給食管理運営事業の調理等業務委託の請負率の上昇、ごみ処理施設運転管理棟事業の労務費等の上昇を背景に、</a:t>
          </a:r>
          <a:r>
            <a:rPr kumimoji="1" lang="ja-JP" altLang="ja-JP" sz="1100" b="0">
              <a:solidFill>
                <a:schemeClr val="dk1"/>
              </a:solidFill>
              <a:effectLst/>
              <a:latin typeface="+mn-lt"/>
              <a:ea typeface="+mn-ea"/>
              <a:cs typeface="+mn-cs"/>
            </a:rPr>
            <a:t>物件費</a:t>
          </a:r>
          <a:r>
            <a:rPr kumimoji="1" lang="ja-JP" altLang="en-US" sz="1100" b="0">
              <a:solidFill>
                <a:schemeClr val="dk1"/>
              </a:solidFill>
              <a:effectLst/>
              <a:latin typeface="+mn-lt"/>
              <a:ea typeface="+mn-ea"/>
              <a:cs typeface="+mn-cs"/>
            </a:rPr>
            <a:t>が</a:t>
          </a:r>
          <a:r>
            <a:rPr kumimoji="1" lang="ja-JP" altLang="ja-JP" sz="1100" b="0">
              <a:solidFill>
                <a:schemeClr val="dk1"/>
              </a:solidFill>
              <a:effectLst/>
              <a:latin typeface="+mn-lt"/>
              <a:ea typeface="+mn-ea"/>
              <a:cs typeface="+mn-cs"/>
            </a:rPr>
            <a:t>多増加している</a:t>
          </a:r>
          <a:r>
            <a:rPr kumimoji="1" lang="ja-JP" altLang="en-US" sz="1100" b="0">
              <a:solidFill>
                <a:schemeClr val="dk1"/>
              </a:solidFill>
              <a:effectLst/>
              <a:latin typeface="+mn-lt"/>
              <a:ea typeface="+mn-ea"/>
              <a:cs typeface="+mn-cs"/>
            </a:rPr>
            <a:t>。</a:t>
          </a:r>
          <a:endParaRPr kumimoji="1" lang="en-US" altLang="ja-JP" sz="1100" b="0">
            <a:solidFill>
              <a:schemeClr val="dk1"/>
            </a:solidFill>
            <a:effectLst/>
            <a:latin typeface="+mn-lt"/>
            <a:ea typeface="+mn-ea"/>
            <a:cs typeface="+mn-cs"/>
          </a:endParaRPr>
        </a:p>
        <a:p>
          <a:r>
            <a:rPr kumimoji="1" lang="ja-JP" altLang="ja-JP" sz="1100" b="0">
              <a:solidFill>
                <a:schemeClr val="dk1"/>
              </a:solidFill>
              <a:effectLst/>
              <a:latin typeface="+mn-lt"/>
              <a:ea typeface="+mn-ea"/>
              <a:cs typeface="+mn-cs"/>
            </a:rPr>
            <a:t>今後については平成</a:t>
          </a:r>
          <a:r>
            <a:rPr kumimoji="1" lang="en-US" altLang="ja-JP" sz="1100" b="0">
              <a:solidFill>
                <a:schemeClr val="dk1"/>
              </a:solidFill>
              <a:effectLst/>
              <a:latin typeface="+mn-lt"/>
              <a:ea typeface="+mn-ea"/>
              <a:cs typeface="+mn-cs"/>
            </a:rPr>
            <a:t>32</a:t>
          </a:r>
          <a:r>
            <a:rPr kumimoji="1" lang="ja-JP" altLang="ja-JP" sz="1100" b="0">
              <a:solidFill>
                <a:schemeClr val="dk1"/>
              </a:solidFill>
              <a:effectLst/>
              <a:latin typeface="+mn-lt"/>
              <a:ea typeface="+mn-ea"/>
              <a:cs typeface="+mn-cs"/>
            </a:rPr>
            <a:t>年度までに職員数（病院・消防を除く）を削減し、人件費の抑制を行う。</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158128</xdr:rowOff>
    </xdr:from>
    <xdr:to>
      <xdr:col>7</xdr:col>
      <xdr:colOff>152400</xdr:colOff>
      <xdr:row>88</xdr:row>
      <xdr:rowOff>165122</xdr:rowOff>
    </xdr:to>
    <xdr:cxnSp macro="">
      <xdr:nvCxnSpPr>
        <xdr:cNvPr id="189" name="直線コネクタ 188"/>
        <xdr:cNvCxnSpPr/>
      </xdr:nvCxnSpPr>
      <xdr:spPr>
        <a:xfrm flipV="1">
          <a:off x="4953000" y="14045578"/>
          <a:ext cx="0" cy="12071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137199</xdr:rowOff>
    </xdr:from>
    <xdr:ext cx="762000" cy="259045"/>
    <xdr:sp macro="" textlink="">
      <xdr:nvSpPr>
        <xdr:cNvPr id="190" name="人件費・物件費等の状況最小値テキスト"/>
        <xdr:cNvSpPr txBox="1"/>
      </xdr:nvSpPr>
      <xdr:spPr>
        <a:xfrm>
          <a:off x="5041900" y="1522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230,529</a:t>
          </a:r>
          <a:endParaRPr kumimoji="1" lang="ja-JP" altLang="en-US" sz="1000" b="1">
            <a:latin typeface="ＭＳ Ｐゴシック"/>
          </a:endParaRPr>
        </a:p>
      </xdr:txBody>
    </xdr:sp>
    <xdr:clientData/>
  </xdr:oneCellAnchor>
  <xdr:twoCellAnchor>
    <xdr:from>
      <xdr:col>7</xdr:col>
      <xdr:colOff>63500</xdr:colOff>
      <xdr:row>88</xdr:row>
      <xdr:rowOff>165122</xdr:rowOff>
    </xdr:from>
    <xdr:to>
      <xdr:col>7</xdr:col>
      <xdr:colOff>241300</xdr:colOff>
      <xdr:row>88</xdr:row>
      <xdr:rowOff>165122</xdr:rowOff>
    </xdr:to>
    <xdr:cxnSp macro="">
      <xdr:nvCxnSpPr>
        <xdr:cNvPr id="191" name="直線コネクタ 190"/>
        <xdr:cNvCxnSpPr/>
      </xdr:nvCxnSpPr>
      <xdr:spPr>
        <a:xfrm>
          <a:off x="4864100" y="1525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73055</xdr:rowOff>
    </xdr:from>
    <xdr:ext cx="762000" cy="259045"/>
    <xdr:sp macro="" textlink="">
      <xdr:nvSpPr>
        <xdr:cNvPr id="192" name="人件費・物件費等の状況最大値テキスト"/>
        <xdr:cNvSpPr txBox="1"/>
      </xdr:nvSpPr>
      <xdr:spPr>
        <a:xfrm>
          <a:off x="5041900" y="13789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80,449</a:t>
          </a:r>
          <a:endParaRPr kumimoji="1" lang="ja-JP" altLang="en-US" sz="1000" b="1">
            <a:latin typeface="ＭＳ Ｐゴシック"/>
          </a:endParaRPr>
        </a:p>
      </xdr:txBody>
    </xdr:sp>
    <xdr:clientData/>
  </xdr:oneCellAnchor>
  <xdr:twoCellAnchor>
    <xdr:from>
      <xdr:col>7</xdr:col>
      <xdr:colOff>63500</xdr:colOff>
      <xdr:row>81</xdr:row>
      <xdr:rowOff>158128</xdr:rowOff>
    </xdr:from>
    <xdr:to>
      <xdr:col>7</xdr:col>
      <xdr:colOff>241300</xdr:colOff>
      <xdr:row>81</xdr:row>
      <xdr:rowOff>158128</xdr:rowOff>
    </xdr:to>
    <xdr:cxnSp macro="">
      <xdr:nvCxnSpPr>
        <xdr:cNvPr id="193" name="直線コネクタ 192"/>
        <xdr:cNvCxnSpPr/>
      </xdr:nvCxnSpPr>
      <xdr:spPr>
        <a:xfrm>
          <a:off x="4864100" y="1404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38395</xdr:rowOff>
    </xdr:from>
    <xdr:to>
      <xdr:col>7</xdr:col>
      <xdr:colOff>152400</xdr:colOff>
      <xdr:row>85</xdr:row>
      <xdr:rowOff>47290</xdr:rowOff>
    </xdr:to>
    <xdr:cxnSp macro="">
      <xdr:nvCxnSpPr>
        <xdr:cNvPr id="194" name="直線コネクタ 193"/>
        <xdr:cNvCxnSpPr/>
      </xdr:nvCxnSpPr>
      <xdr:spPr>
        <a:xfrm>
          <a:off x="4114800" y="14611645"/>
          <a:ext cx="838200" cy="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37378</xdr:rowOff>
    </xdr:from>
    <xdr:ext cx="762000" cy="259045"/>
    <xdr:sp macro="" textlink="">
      <xdr:nvSpPr>
        <xdr:cNvPr id="195" name="人件費・物件費等の状況平均値テキスト"/>
        <xdr:cNvSpPr txBox="1"/>
      </xdr:nvSpPr>
      <xdr:spPr>
        <a:xfrm>
          <a:off x="5041900" y="14267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133,645</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20851</xdr:rowOff>
    </xdr:from>
    <xdr:to>
      <xdr:col>7</xdr:col>
      <xdr:colOff>203200</xdr:colOff>
      <xdr:row>84</xdr:row>
      <xdr:rowOff>122451</xdr:rowOff>
    </xdr:to>
    <xdr:sp macro="" textlink="">
      <xdr:nvSpPr>
        <xdr:cNvPr id="196" name="フローチャート : 判断 195"/>
        <xdr:cNvSpPr/>
      </xdr:nvSpPr>
      <xdr:spPr>
        <a:xfrm>
          <a:off x="4902200" y="1442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19749</xdr:rowOff>
    </xdr:from>
    <xdr:to>
      <xdr:col>6</xdr:col>
      <xdr:colOff>0</xdr:colOff>
      <xdr:row>85</xdr:row>
      <xdr:rowOff>38395</xdr:rowOff>
    </xdr:to>
    <xdr:cxnSp macro="">
      <xdr:nvCxnSpPr>
        <xdr:cNvPr id="197" name="直線コネクタ 196"/>
        <xdr:cNvCxnSpPr/>
      </xdr:nvCxnSpPr>
      <xdr:spPr>
        <a:xfrm>
          <a:off x="3225800" y="14592999"/>
          <a:ext cx="889000" cy="18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112545</xdr:rowOff>
    </xdr:from>
    <xdr:to>
      <xdr:col>6</xdr:col>
      <xdr:colOff>50800</xdr:colOff>
      <xdr:row>85</xdr:row>
      <xdr:rowOff>42695</xdr:rowOff>
    </xdr:to>
    <xdr:sp macro="" textlink="">
      <xdr:nvSpPr>
        <xdr:cNvPr id="198" name="フローチャート : 判断 197"/>
        <xdr:cNvSpPr/>
      </xdr:nvSpPr>
      <xdr:spPr>
        <a:xfrm>
          <a:off x="4064000" y="145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52872</xdr:rowOff>
    </xdr:from>
    <xdr:ext cx="736600" cy="259045"/>
    <xdr:sp macro="" textlink="">
      <xdr:nvSpPr>
        <xdr:cNvPr id="199" name="テキスト ボックス 198"/>
        <xdr:cNvSpPr txBox="1"/>
      </xdr:nvSpPr>
      <xdr:spPr>
        <a:xfrm>
          <a:off x="3733800" y="14283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145,045</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115150</xdr:rowOff>
    </xdr:from>
    <xdr:to>
      <xdr:col>4</xdr:col>
      <xdr:colOff>482600</xdr:colOff>
      <xdr:row>85</xdr:row>
      <xdr:rowOff>19749</xdr:rowOff>
    </xdr:to>
    <xdr:cxnSp macro="">
      <xdr:nvCxnSpPr>
        <xdr:cNvPr id="200" name="直線コネクタ 199"/>
        <xdr:cNvCxnSpPr/>
      </xdr:nvCxnSpPr>
      <xdr:spPr>
        <a:xfrm>
          <a:off x="2336800" y="14516950"/>
          <a:ext cx="889000" cy="76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93103</xdr:rowOff>
    </xdr:from>
    <xdr:to>
      <xdr:col>4</xdr:col>
      <xdr:colOff>533400</xdr:colOff>
      <xdr:row>84</xdr:row>
      <xdr:rowOff>23253</xdr:rowOff>
    </xdr:to>
    <xdr:sp macro="" textlink="">
      <xdr:nvSpPr>
        <xdr:cNvPr id="201" name="フローチャート : 判断 200"/>
        <xdr:cNvSpPr/>
      </xdr:nvSpPr>
      <xdr:spPr>
        <a:xfrm>
          <a:off x="3175000" y="1432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33430</xdr:rowOff>
    </xdr:from>
    <xdr:ext cx="762000" cy="259045"/>
    <xdr:sp macro="" textlink="">
      <xdr:nvSpPr>
        <xdr:cNvPr id="202" name="テキスト ボックス 201"/>
        <xdr:cNvSpPr txBox="1"/>
      </xdr:nvSpPr>
      <xdr:spPr>
        <a:xfrm>
          <a:off x="2844800" y="14092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91084</xdr:rowOff>
    </xdr:from>
    <xdr:to>
      <xdr:col>3</xdr:col>
      <xdr:colOff>279400</xdr:colOff>
      <xdr:row>84</xdr:row>
      <xdr:rowOff>115150</xdr:rowOff>
    </xdr:to>
    <xdr:cxnSp macro="">
      <xdr:nvCxnSpPr>
        <xdr:cNvPr id="203" name="直線コネクタ 202"/>
        <xdr:cNvCxnSpPr/>
      </xdr:nvCxnSpPr>
      <xdr:spPr>
        <a:xfrm>
          <a:off x="1447800" y="14492884"/>
          <a:ext cx="889000" cy="2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85181</xdr:rowOff>
    </xdr:from>
    <xdr:to>
      <xdr:col>3</xdr:col>
      <xdr:colOff>330200</xdr:colOff>
      <xdr:row>84</xdr:row>
      <xdr:rowOff>15331</xdr:rowOff>
    </xdr:to>
    <xdr:sp macro="" textlink="">
      <xdr:nvSpPr>
        <xdr:cNvPr id="204" name="フローチャート : 判断 203"/>
        <xdr:cNvSpPr/>
      </xdr:nvSpPr>
      <xdr:spPr>
        <a:xfrm>
          <a:off x="2286000" y="1431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25508</xdr:rowOff>
    </xdr:from>
    <xdr:ext cx="762000" cy="259045"/>
    <xdr:sp macro="" textlink="">
      <xdr:nvSpPr>
        <xdr:cNvPr id="205" name="テキスト ボックス 204"/>
        <xdr:cNvSpPr txBox="1"/>
      </xdr:nvSpPr>
      <xdr:spPr>
        <a:xfrm>
          <a:off x="1955800" y="14084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73051</xdr:rowOff>
    </xdr:from>
    <xdr:to>
      <xdr:col>2</xdr:col>
      <xdr:colOff>127000</xdr:colOff>
      <xdr:row>84</xdr:row>
      <xdr:rowOff>3201</xdr:rowOff>
    </xdr:to>
    <xdr:sp macro="" textlink="">
      <xdr:nvSpPr>
        <xdr:cNvPr id="206" name="フローチャート : 判断 205"/>
        <xdr:cNvSpPr/>
      </xdr:nvSpPr>
      <xdr:spPr>
        <a:xfrm>
          <a:off x="1397000" y="1430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13378</xdr:rowOff>
    </xdr:from>
    <xdr:ext cx="762000" cy="259045"/>
    <xdr:sp macro="" textlink="">
      <xdr:nvSpPr>
        <xdr:cNvPr id="207" name="テキスト ボックス 206"/>
        <xdr:cNvSpPr txBox="1"/>
      </xdr:nvSpPr>
      <xdr:spPr>
        <a:xfrm>
          <a:off x="1066800" y="14072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84</xdr:row>
      <xdr:rowOff>167940</xdr:rowOff>
    </xdr:from>
    <xdr:to>
      <xdr:col>7</xdr:col>
      <xdr:colOff>203200</xdr:colOff>
      <xdr:row>85</xdr:row>
      <xdr:rowOff>98090</xdr:rowOff>
    </xdr:to>
    <xdr:sp macro="" textlink="">
      <xdr:nvSpPr>
        <xdr:cNvPr id="213" name="円/楕円 212"/>
        <xdr:cNvSpPr/>
      </xdr:nvSpPr>
      <xdr:spPr>
        <a:xfrm>
          <a:off x="4902200" y="1456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140017</xdr:rowOff>
    </xdr:from>
    <xdr:ext cx="762000" cy="259045"/>
    <xdr:sp macro="" textlink="">
      <xdr:nvSpPr>
        <xdr:cNvPr id="214" name="人件費・物件費等の状況該当値テキスト"/>
        <xdr:cNvSpPr txBox="1"/>
      </xdr:nvSpPr>
      <xdr:spPr>
        <a:xfrm>
          <a:off x="5041900" y="1454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151,932</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159045</xdr:rowOff>
    </xdr:from>
    <xdr:to>
      <xdr:col>6</xdr:col>
      <xdr:colOff>50800</xdr:colOff>
      <xdr:row>85</xdr:row>
      <xdr:rowOff>89195</xdr:rowOff>
    </xdr:to>
    <xdr:sp macro="" textlink="">
      <xdr:nvSpPr>
        <xdr:cNvPr id="215" name="円/楕円 214"/>
        <xdr:cNvSpPr/>
      </xdr:nvSpPr>
      <xdr:spPr>
        <a:xfrm>
          <a:off x="4064000" y="1456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73972</xdr:rowOff>
    </xdr:from>
    <xdr:ext cx="736600" cy="259045"/>
    <xdr:sp macro="" textlink="">
      <xdr:nvSpPr>
        <xdr:cNvPr id="216" name="テキスト ボックス 215"/>
        <xdr:cNvSpPr txBox="1"/>
      </xdr:nvSpPr>
      <xdr:spPr>
        <a:xfrm>
          <a:off x="3733800" y="14647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150,826</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140399</xdr:rowOff>
    </xdr:from>
    <xdr:to>
      <xdr:col>4</xdr:col>
      <xdr:colOff>533400</xdr:colOff>
      <xdr:row>85</xdr:row>
      <xdr:rowOff>70549</xdr:rowOff>
    </xdr:to>
    <xdr:sp macro="" textlink="">
      <xdr:nvSpPr>
        <xdr:cNvPr id="217" name="円/楕円 216"/>
        <xdr:cNvSpPr/>
      </xdr:nvSpPr>
      <xdr:spPr>
        <a:xfrm>
          <a:off x="3175000" y="1454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55326</xdr:rowOff>
    </xdr:from>
    <xdr:ext cx="762000" cy="259045"/>
    <xdr:sp macro="" textlink="">
      <xdr:nvSpPr>
        <xdr:cNvPr id="218" name="テキスト ボックス 217"/>
        <xdr:cNvSpPr txBox="1"/>
      </xdr:nvSpPr>
      <xdr:spPr>
        <a:xfrm>
          <a:off x="2844800" y="14628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148,508</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64350</xdr:rowOff>
    </xdr:from>
    <xdr:to>
      <xdr:col>3</xdr:col>
      <xdr:colOff>330200</xdr:colOff>
      <xdr:row>84</xdr:row>
      <xdr:rowOff>165950</xdr:rowOff>
    </xdr:to>
    <xdr:sp macro="" textlink="">
      <xdr:nvSpPr>
        <xdr:cNvPr id="219" name="円/楕円 218"/>
        <xdr:cNvSpPr/>
      </xdr:nvSpPr>
      <xdr:spPr>
        <a:xfrm>
          <a:off x="2286000" y="1446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150727</xdr:rowOff>
    </xdr:from>
    <xdr:ext cx="762000" cy="259045"/>
    <xdr:sp macro="" textlink="">
      <xdr:nvSpPr>
        <xdr:cNvPr id="220" name="テキスト ボックス 219"/>
        <xdr:cNvSpPr txBox="1"/>
      </xdr:nvSpPr>
      <xdr:spPr>
        <a:xfrm>
          <a:off x="1955800" y="1455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139,053</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40284</xdr:rowOff>
    </xdr:from>
    <xdr:to>
      <xdr:col>2</xdr:col>
      <xdr:colOff>127000</xdr:colOff>
      <xdr:row>84</xdr:row>
      <xdr:rowOff>141884</xdr:rowOff>
    </xdr:to>
    <xdr:sp macro="" textlink="">
      <xdr:nvSpPr>
        <xdr:cNvPr id="221" name="円/楕円 220"/>
        <xdr:cNvSpPr/>
      </xdr:nvSpPr>
      <xdr:spPr>
        <a:xfrm>
          <a:off x="1397000" y="1444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126661</xdr:rowOff>
    </xdr:from>
    <xdr:ext cx="762000" cy="259045"/>
    <xdr:sp macro="" textlink="">
      <xdr:nvSpPr>
        <xdr:cNvPr id="222" name="テキスト ボックス 221"/>
        <xdr:cNvSpPr txBox="1"/>
      </xdr:nvSpPr>
      <xdr:spPr>
        <a:xfrm>
          <a:off x="1066800" y="1452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136,061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a:rPr>
            <a:t>学歴別年齢構成が異なるため</a:t>
          </a:r>
          <a:r>
            <a:rPr kumimoji="1" lang="ja-JP" altLang="ja-JP" sz="1100">
              <a:solidFill>
                <a:schemeClr val="dk1"/>
              </a:solidFill>
              <a:effectLst/>
              <a:latin typeface="+mn-lt"/>
              <a:ea typeface="+mn-ea"/>
              <a:cs typeface="+mn-cs"/>
            </a:rPr>
            <a:t>、全国平均を上回っている。</a:t>
          </a:r>
          <a:endParaRPr lang="ja-JP" altLang="ja-JP">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95250</xdr:rowOff>
    </xdr:from>
    <xdr:to>
      <xdr:col>24</xdr:col>
      <xdr:colOff>558800</xdr:colOff>
      <xdr:row>86</xdr:row>
      <xdr:rowOff>159052</xdr:rowOff>
    </xdr:to>
    <xdr:cxnSp macro="">
      <xdr:nvCxnSpPr>
        <xdr:cNvPr id="253" name="直線コネクタ 252"/>
        <xdr:cNvCxnSpPr/>
      </xdr:nvCxnSpPr>
      <xdr:spPr>
        <a:xfrm flipV="1">
          <a:off x="17018000" y="13639800"/>
          <a:ext cx="0" cy="12639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131129</xdr:rowOff>
    </xdr:from>
    <xdr:ext cx="762000" cy="259045"/>
    <xdr:sp macro="" textlink="">
      <xdr:nvSpPr>
        <xdr:cNvPr id="254" name="給与水準   （国との比較）最小値テキスト"/>
        <xdr:cNvSpPr txBox="1"/>
      </xdr:nvSpPr>
      <xdr:spPr>
        <a:xfrm>
          <a:off x="17106900" y="14875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86</xdr:row>
      <xdr:rowOff>159052</xdr:rowOff>
    </xdr:from>
    <xdr:to>
      <xdr:col>24</xdr:col>
      <xdr:colOff>647700</xdr:colOff>
      <xdr:row>86</xdr:row>
      <xdr:rowOff>159052</xdr:rowOff>
    </xdr:to>
    <xdr:cxnSp macro="">
      <xdr:nvCxnSpPr>
        <xdr:cNvPr id="255" name="直線コネクタ 254"/>
        <xdr:cNvCxnSpPr/>
      </xdr:nvCxnSpPr>
      <xdr:spPr>
        <a:xfrm>
          <a:off x="16929100" y="14903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10177</xdr:rowOff>
    </xdr:from>
    <xdr:ext cx="762000" cy="259045"/>
    <xdr:sp macro="" textlink="">
      <xdr:nvSpPr>
        <xdr:cNvPr id="256" name="給与水準   （国との比較）最大値テキスト"/>
        <xdr:cNvSpPr txBox="1"/>
      </xdr:nvSpPr>
      <xdr:spPr>
        <a:xfrm>
          <a:off x="17106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92.1</a:t>
          </a:r>
          <a:endParaRPr kumimoji="1" lang="ja-JP" altLang="en-US" sz="1000" b="1">
            <a:latin typeface="ＭＳ Ｐゴシック"/>
          </a:endParaRPr>
        </a:p>
      </xdr:txBody>
    </xdr:sp>
    <xdr:clientData/>
  </xdr:oneCellAnchor>
  <xdr:twoCellAnchor>
    <xdr:from>
      <xdr:col>24</xdr:col>
      <xdr:colOff>469900</xdr:colOff>
      <xdr:row>79</xdr:row>
      <xdr:rowOff>95250</xdr:rowOff>
    </xdr:from>
    <xdr:to>
      <xdr:col>24</xdr:col>
      <xdr:colOff>647700</xdr:colOff>
      <xdr:row>79</xdr:row>
      <xdr:rowOff>95250</xdr:rowOff>
    </xdr:to>
    <xdr:cxnSp macro="">
      <xdr:nvCxnSpPr>
        <xdr:cNvPr id="257" name="直線コネクタ 256"/>
        <xdr:cNvCxnSpPr/>
      </xdr:nvCxnSpPr>
      <xdr:spPr>
        <a:xfrm>
          <a:off x="16929100" y="1363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8768</xdr:rowOff>
    </xdr:from>
    <xdr:to>
      <xdr:col>24</xdr:col>
      <xdr:colOff>558800</xdr:colOff>
      <xdr:row>85</xdr:row>
      <xdr:rowOff>31750</xdr:rowOff>
    </xdr:to>
    <xdr:cxnSp macro="">
      <xdr:nvCxnSpPr>
        <xdr:cNvPr id="258" name="直線コネクタ 257"/>
        <xdr:cNvCxnSpPr/>
      </xdr:nvCxnSpPr>
      <xdr:spPr>
        <a:xfrm>
          <a:off x="16179800" y="14582018"/>
          <a:ext cx="8382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64606</xdr:rowOff>
    </xdr:from>
    <xdr:ext cx="762000" cy="259045"/>
    <xdr:sp macro="" textlink="">
      <xdr:nvSpPr>
        <xdr:cNvPr id="259" name="給与水準   （国との比較）平均値テキスト"/>
        <xdr:cNvSpPr txBox="1"/>
      </xdr:nvSpPr>
      <xdr:spPr>
        <a:xfrm>
          <a:off x="17106900" y="141235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48079</xdr:rowOff>
    </xdr:from>
    <xdr:to>
      <xdr:col>24</xdr:col>
      <xdr:colOff>609600</xdr:colOff>
      <xdr:row>83</xdr:row>
      <xdr:rowOff>149679</xdr:rowOff>
    </xdr:to>
    <xdr:sp macro="" textlink="">
      <xdr:nvSpPr>
        <xdr:cNvPr id="260" name="フローチャート : 判断 259"/>
        <xdr:cNvSpPr/>
      </xdr:nvSpPr>
      <xdr:spPr>
        <a:xfrm>
          <a:off x="169672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7862</xdr:rowOff>
    </xdr:from>
    <xdr:to>
      <xdr:col>23</xdr:col>
      <xdr:colOff>406400</xdr:colOff>
      <xdr:row>85</xdr:row>
      <xdr:rowOff>8768</xdr:rowOff>
    </xdr:to>
    <xdr:cxnSp macro="">
      <xdr:nvCxnSpPr>
        <xdr:cNvPr id="261" name="直線コネクタ 260"/>
        <xdr:cNvCxnSpPr/>
      </xdr:nvCxnSpPr>
      <xdr:spPr>
        <a:xfrm>
          <a:off x="15290800" y="14409662"/>
          <a:ext cx="889000" cy="17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71059</xdr:rowOff>
    </xdr:from>
    <xdr:to>
      <xdr:col>23</xdr:col>
      <xdr:colOff>457200</xdr:colOff>
      <xdr:row>84</xdr:row>
      <xdr:rowOff>1209</xdr:rowOff>
    </xdr:to>
    <xdr:sp macro="" textlink="">
      <xdr:nvSpPr>
        <xdr:cNvPr id="262" name="フローチャート : 判断 261"/>
        <xdr:cNvSpPr/>
      </xdr:nvSpPr>
      <xdr:spPr>
        <a:xfrm>
          <a:off x="16129000" y="1430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11386</xdr:rowOff>
    </xdr:from>
    <xdr:ext cx="736600" cy="259045"/>
    <xdr:sp macro="" textlink="">
      <xdr:nvSpPr>
        <xdr:cNvPr id="263" name="テキスト ボックス 262"/>
        <xdr:cNvSpPr txBox="1"/>
      </xdr:nvSpPr>
      <xdr:spPr>
        <a:xfrm>
          <a:off x="15798800" y="14070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144841</xdr:rowOff>
    </xdr:from>
    <xdr:to>
      <xdr:col>22</xdr:col>
      <xdr:colOff>203200</xdr:colOff>
      <xdr:row>84</xdr:row>
      <xdr:rowOff>7862</xdr:rowOff>
    </xdr:to>
    <xdr:cxnSp macro="">
      <xdr:nvCxnSpPr>
        <xdr:cNvPr id="264" name="直線コネクタ 263"/>
        <xdr:cNvCxnSpPr/>
      </xdr:nvCxnSpPr>
      <xdr:spPr>
        <a:xfrm>
          <a:off x="14401800" y="14375191"/>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5" name="フローチャート : 判断 264"/>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159856</xdr:rowOff>
    </xdr:from>
    <xdr:ext cx="762000" cy="259045"/>
    <xdr:sp macro="" textlink="">
      <xdr:nvSpPr>
        <xdr:cNvPr id="266" name="テキスト ボックス 265"/>
        <xdr:cNvSpPr txBox="1"/>
      </xdr:nvSpPr>
      <xdr:spPr>
        <a:xfrm>
          <a:off x="14909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144841</xdr:rowOff>
    </xdr:from>
    <xdr:to>
      <xdr:col>21</xdr:col>
      <xdr:colOff>0</xdr:colOff>
      <xdr:row>88</xdr:row>
      <xdr:rowOff>34471</xdr:rowOff>
    </xdr:to>
    <xdr:cxnSp macro="">
      <xdr:nvCxnSpPr>
        <xdr:cNvPr id="267" name="直線コネクタ 266"/>
        <xdr:cNvCxnSpPr/>
      </xdr:nvCxnSpPr>
      <xdr:spPr>
        <a:xfrm flipV="1">
          <a:off x="13512800" y="14375191"/>
          <a:ext cx="889000" cy="746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48079</xdr:rowOff>
    </xdr:from>
    <xdr:to>
      <xdr:col>21</xdr:col>
      <xdr:colOff>50800</xdr:colOff>
      <xdr:row>83</xdr:row>
      <xdr:rowOff>149679</xdr:rowOff>
    </xdr:to>
    <xdr:sp macro="" textlink="">
      <xdr:nvSpPr>
        <xdr:cNvPr id="268" name="フローチャート : 判断 267"/>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159856</xdr:rowOff>
    </xdr:from>
    <xdr:ext cx="762000" cy="259045"/>
    <xdr:sp macro="" textlink="">
      <xdr:nvSpPr>
        <xdr:cNvPr id="269" name="テキスト ボックス 268"/>
        <xdr:cNvSpPr txBox="1"/>
      </xdr:nvSpPr>
      <xdr:spPr>
        <a:xfrm>
          <a:off x="14020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70" name="フローチャート : 判断 269"/>
        <xdr:cNvSpPr/>
      </xdr:nvSpPr>
      <xdr:spPr>
        <a:xfrm>
          <a:off x="13462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13504</xdr:rowOff>
    </xdr:from>
    <xdr:ext cx="762000" cy="259045"/>
    <xdr:sp macro="" textlink="">
      <xdr:nvSpPr>
        <xdr:cNvPr id="271" name="テキスト ボックス 270"/>
        <xdr:cNvSpPr txBox="1"/>
      </xdr:nvSpPr>
      <xdr:spPr>
        <a:xfrm>
          <a:off x="13131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152400</xdr:rowOff>
    </xdr:from>
    <xdr:to>
      <xdr:col>24</xdr:col>
      <xdr:colOff>609600</xdr:colOff>
      <xdr:row>85</xdr:row>
      <xdr:rowOff>82550</xdr:rowOff>
    </xdr:to>
    <xdr:sp macro="" textlink="">
      <xdr:nvSpPr>
        <xdr:cNvPr id="277" name="円/楕円 276"/>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124477</xdr:rowOff>
    </xdr:from>
    <xdr:ext cx="762000" cy="259045"/>
    <xdr:sp macro="" textlink="">
      <xdr:nvSpPr>
        <xdr:cNvPr id="278" name="給与水準   （国との比較）該当値テキスト"/>
        <xdr:cNvSpPr txBox="1"/>
      </xdr:nvSpPr>
      <xdr:spPr>
        <a:xfrm>
          <a:off x="17106900" y="145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129418</xdr:rowOff>
    </xdr:from>
    <xdr:to>
      <xdr:col>23</xdr:col>
      <xdr:colOff>457200</xdr:colOff>
      <xdr:row>85</xdr:row>
      <xdr:rowOff>59568</xdr:rowOff>
    </xdr:to>
    <xdr:sp macro="" textlink="">
      <xdr:nvSpPr>
        <xdr:cNvPr id="279" name="円/楕円 278"/>
        <xdr:cNvSpPr/>
      </xdr:nvSpPr>
      <xdr:spPr>
        <a:xfrm>
          <a:off x="16129000" y="1453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44345</xdr:rowOff>
    </xdr:from>
    <xdr:ext cx="736600" cy="259045"/>
    <xdr:sp macro="" textlink="">
      <xdr:nvSpPr>
        <xdr:cNvPr id="280" name="テキスト ボックス 279"/>
        <xdr:cNvSpPr txBox="1"/>
      </xdr:nvSpPr>
      <xdr:spPr>
        <a:xfrm>
          <a:off x="15798800" y="14617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128512</xdr:rowOff>
    </xdr:from>
    <xdr:to>
      <xdr:col>22</xdr:col>
      <xdr:colOff>254000</xdr:colOff>
      <xdr:row>84</xdr:row>
      <xdr:rowOff>58662</xdr:rowOff>
    </xdr:to>
    <xdr:sp macro="" textlink="">
      <xdr:nvSpPr>
        <xdr:cNvPr id="281" name="円/楕円 280"/>
        <xdr:cNvSpPr/>
      </xdr:nvSpPr>
      <xdr:spPr>
        <a:xfrm>
          <a:off x="15240000" y="143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43439</xdr:rowOff>
    </xdr:from>
    <xdr:ext cx="762000" cy="259045"/>
    <xdr:sp macro="" textlink="">
      <xdr:nvSpPr>
        <xdr:cNvPr id="282" name="テキスト ボックス 281"/>
        <xdr:cNvSpPr txBox="1"/>
      </xdr:nvSpPr>
      <xdr:spPr>
        <a:xfrm>
          <a:off x="14909800" y="14445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94041</xdr:rowOff>
    </xdr:from>
    <xdr:to>
      <xdr:col>21</xdr:col>
      <xdr:colOff>50800</xdr:colOff>
      <xdr:row>84</xdr:row>
      <xdr:rowOff>24191</xdr:rowOff>
    </xdr:to>
    <xdr:sp macro="" textlink="">
      <xdr:nvSpPr>
        <xdr:cNvPr id="283" name="円/楕円 282"/>
        <xdr:cNvSpPr/>
      </xdr:nvSpPr>
      <xdr:spPr>
        <a:xfrm>
          <a:off x="14351000" y="1432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8968</xdr:rowOff>
    </xdr:from>
    <xdr:ext cx="762000" cy="259045"/>
    <xdr:sp macro="" textlink="">
      <xdr:nvSpPr>
        <xdr:cNvPr id="284" name="テキスト ボックス 283"/>
        <xdr:cNvSpPr txBox="1"/>
      </xdr:nvSpPr>
      <xdr:spPr>
        <a:xfrm>
          <a:off x="14020800" y="14410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155121</xdr:rowOff>
    </xdr:from>
    <xdr:to>
      <xdr:col>19</xdr:col>
      <xdr:colOff>533400</xdr:colOff>
      <xdr:row>88</xdr:row>
      <xdr:rowOff>85271</xdr:rowOff>
    </xdr:to>
    <xdr:sp macro="" textlink="">
      <xdr:nvSpPr>
        <xdr:cNvPr id="285" name="円/楕円 284"/>
        <xdr:cNvSpPr/>
      </xdr:nvSpPr>
      <xdr:spPr>
        <a:xfrm>
          <a:off x="13462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95448</xdr:rowOff>
    </xdr:from>
    <xdr:ext cx="762000" cy="259045"/>
    <xdr:sp macro="" textlink="">
      <xdr:nvSpPr>
        <xdr:cNvPr id="286" name="テキスト ボックス 285"/>
        <xdr:cNvSpPr txBox="1"/>
      </xdr:nvSpPr>
      <xdr:spPr>
        <a:xfrm>
          <a:off x="13131800" y="14840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合併により増加した職員数について、行政改革大綱に基づいた計画的な削減に努めている。</a:t>
          </a:r>
          <a:endParaRPr lang="ja-JP" altLang="ja-JP" sz="1100">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94041</xdr:rowOff>
    </xdr:to>
    <xdr:cxnSp macro="">
      <xdr:nvCxnSpPr>
        <xdr:cNvPr id="318" name="直線コネクタ 317"/>
        <xdr:cNvCxnSpPr/>
      </xdr:nvCxnSpPr>
      <xdr:spPr>
        <a:xfrm flipV="1">
          <a:off x="17018000" y="10117062"/>
          <a:ext cx="0" cy="1292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66118</xdr:rowOff>
    </xdr:from>
    <xdr:ext cx="762000" cy="259045"/>
    <xdr:sp macro="" textlink="">
      <xdr:nvSpPr>
        <xdr:cNvPr id="319" name="定員管理の状況最小値テキスト"/>
        <xdr:cNvSpPr txBox="1"/>
      </xdr:nvSpPr>
      <xdr:spPr>
        <a:xfrm>
          <a:off x="17106900" y="11381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15.85</a:t>
          </a:r>
          <a:endParaRPr kumimoji="1" lang="ja-JP" altLang="en-US" sz="1000" b="1">
            <a:latin typeface="ＭＳ Ｐゴシック"/>
          </a:endParaRPr>
        </a:p>
      </xdr:txBody>
    </xdr:sp>
    <xdr:clientData/>
  </xdr:oneCellAnchor>
  <xdr:twoCellAnchor>
    <xdr:from>
      <xdr:col>24</xdr:col>
      <xdr:colOff>469900</xdr:colOff>
      <xdr:row>66</xdr:row>
      <xdr:rowOff>94041</xdr:rowOff>
    </xdr:from>
    <xdr:to>
      <xdr:col>24</xdr:col>
      <xdr:colOff>647700</xdr:colOff>
      <xdr:row>66</xdr:row>
      <xdr:rowOff>94041</xdr:rowOff>
    </xdr:to>
    <xdr:cxnSp macro="">
      <xdr:nvCxnSpPr>
        <xdr:cNvPr id="320" name="直線コネクタ 319"/>
        <xdr:cNvCxnSpPr/>
      </xdr:nvCxnSpPr>
      <xdr:spPr>
        <a:xfrm>
          <a:off x="16929100" y="11409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21"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22" name="直線コネクタ 321"/>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126274</xdr:rowOff>
    </xdr:from>
    <xdr:to>
      <xdr:col>24</xdr:col>
      <xdr:colOff>558800</xdr:colOff>
      <xdr:row>61</xdr:row>
      <xdr:rowOff>137764</xdr:rowOff>
    </xdr:to>
    <xdr:cxnSp macro="">
      <xdr:nvCxnSpPr>
        <xdr:cNvPr id="323" name="直線コネクタ 322"/>
        <xdr:cNvCxnSpPr/>
      </xdr:nvCxnSpPr>
      <xdr:spPr>
        <a:xfrm>
          <a:off x="16179800" y="10584724"/>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39145</xdr:rowOff>
    </xdr:from>
    <xdr:ext cx="762000" cy="259045"/>
    <xdr:sp macro="" textlink="">
      <xdr:nvSpPr>
        <xdr:cNvPr id="324" name="定員管理の状況平均値テキスト"/>
        <xdr:cNvSpPr txBox="1"/>
      </xdr:nvSpPr>
      <xdr:spPr>
        <a:xfrm>
          <a:off x="17106900" y="10326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22618</xdr:rowOff>
    </xdr:from>
    <xdr:to>
      <xdr:col>24</xdr:col>
      <xdr:colOff>609600</xdr:colOff>
      <xdr:row>61</xdr:row>
      <xdr:rowOff>124218</xdr:rowOff>
    </xdr:to>
    <xdr:sp macro="" textlink="">
      <xdr:nvSpPr>
        <xdr:cNvPr id="325" name="フローチャート : 判断 324"/>
        <xdr:cNvSpPr/>
      </xdr:nvSpPr>
      <xdr:spPr>
        <a:xfrm>
          <a:off x="169672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121678</xdr:rowOff>
    </xdr:from>
    <xdr:to>
      <xdr:col>23</xdr:col>
      <xdr:colOff>406400</xdr:colOff>
      <xdr:row>61</xdr:row>
      <xdr:rowOff>126274</xdr:rowOff>
    </xdr:to>
    <xdr:cxnSp macro="">
      <xdr:nvCxnSpPr>
        <xdr:cNvPr id="326" name="直線コネクタ 325"/>
        <xdr:cNvCxnSpPr/>
      </xdr:nvCxnSpPr>
      <xdr:spPr>
        <a:xfrm>
          <a:off x="15290800" y="10580128"/>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165342</xdr:rowOff>
    </xdr:from>
    <xdr:to>
      <xdr:col>23</xdr:col>
      <xdr:colOff>457200</xdr:colOff>
      <xdr:row>61</xdr:row>
      <xdr:rowOff>95492</xdr:rowOff>
    </xdr:to>
    <xdr:sp macro="" textlink="">
      <xdr:nvSpPr>
        <xdr:cNvPr id="327" name="フローチャート : 判断 326"/>
        <xdr:cNvSpPr/>
      </xdr:nvSpPr>
      <xdr:spPr>
        <a:xfrm>
          <a:off x="16129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105669</xdr:rowOff>
    </xdr:from>
    <xdr:ext cx="736600" cy="259045"/>
    <xdr:sp macro="" textlink="">
      <xdr:nvSpPr>
        <xdr:cNvPr id="328" name="テキスト ボックス 327"/>
        <xdr:cNvSpPr txBox="1"/>
      </xdr:nvSpPr>
      <xdr:spPr>
        <a:xfrm>
          <a:off x="15798800" y="10221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7.96</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121678</xdr:rowOff>
    </xdr:from>
    <xdr:to>
      <xdr:col>22</xdr:col>
      <xdr:colOff>203200</xdr:colOff>
      <xdr:row>61</xdr:row>
      <xdr:rowOff>126274</xdr:rowOff>
    </xdr:to>
    <xdr:cxnSp macro="">
      <xdr:nvCxnSpPr>
        <xdr:cNvPr id="329" name="直線コネクタ 328"/>
        <xdr:cNvCxnSpPr/>
      </xdr:nvCxnSpPr>
      <xdr:spPr>
        <a:xfrm flipV="1">
          <a:off x="14401800" y="10580128"/>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69971</xdr:rowOff>
    </xdr:from>
    <xdr:to>
      <xdr:col>22</xdr:col>
      <xdr:colOff>254000</xdr:colOff>
      <xdr:row>61</xdr:row>
      <xdr:rowOff>121</xdr:rowOff>
    </xdr:to>
    <xdr:sp macro="" textlink="">
      <xdr:nvSpPr>
        <xdr:cNvPr id="330" name="フローチャート : 判断 329"/>
        <xdr:cNvSpPr/>
      </xdr:nvSpPr>
      <xdr:spPr>
        <a:xfrm>
          <a:off x="15240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10298</xdr:rowOff>
    </xdr:from>
    <xdr:ext cx="762000" cy="259045"/>
    <xdr:sp macro="" textlink="">
      <xdr:nvSpPr>
        <xdr:cNvPr id="331" name="テキスト ボックス 330"/>
        <xdr:cNvSpPr txBox="1"/>
      </xdr:nvSpPr>
      <xdr:spPr>
        <a:xfrm>
          <a:off x="14909800" y="101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126274</xdr:rowOff>
    </xdr:from>
    <xdr:to>
      <xdr:col>21</xdr:col>
      <xdr:colOff>0</xdr:colOff>
      <xdr:row>61</xdr:row>
      <xdr:rowOff>134317</xdr:rowOff>
    </xdr:to>
    <xdr:cxnSp macro="">
      <xdr:nvCxnSpPr>
        <xdr:cNvPr id="332" name="直線コネクタ 331"/>
        <xdr:cNvCxnSpPr/>
      </xdr:nvCxnSpPr>
      <xdr:spPr>
        <a:xfrm flipV="1">
          <a:off x="13512800" y="1058472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74567</xdr:rowOff>
    </xdr:from>
    <xdr:to>
      <xdr:col>21</xdr:col>
      <xdr:colOff>50800</xdr:colOff>
      <xdr:row>61</xdr:row>
      <xdr:rowOff>4717</xdr:rowOff>
    </xdr:to>
    <xdr:sp macro="" textlink="">
      <xdr:nvSpPr>
        <xdr:cNvPr id="333" name="フローチャート : 判断 332"/>
        <xdr:cNvSpPr/>
      </xdr:nvSpPr>
      <xdr:spPr>
        <a:xfrm>
          <a:off x="14351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14894</xdr:rowOff>
    </xdr:from>
    <xdr:ext cx="762000" cy="259045"/>
    <xdr:sp macro="" textlink="">
      <xdr:nvSpPr>
        <xdr:cNvPr id="334" name="テキスト ボックス 333"/>
        <xdr:cNvSpPr txBox="1"/>
      </xdr:nvSpPr>
      <xdr:spPr>
        <a:xfrm>
          <a:off x="14020800" y="1013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83759</xdr:rowOff>
    </xdr:from>
    <xdr:to>
      <xdr:col>19</xdr:col>
      <xdr:colOff>533400</xdr:colOff>
      <xdr:row>61</xdr:row>
      <xdr:rowOff>13909</xdr:rowOff>
    </xdr:to>
    <xdr:sp macro="" textlink="">
      <xdr:nvSpPr>
        <xdr:cNvPr id="335" name="フローチャート : 判断 334"/>
        <xdr:cNvSpPr/>
      </xdr:nvSpPr>
      <xdr:spPr>
        <a:xfrm>
          <a:off x="13462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24086</xdr:rowOff>
    </xdr:from>
    <xdr:ext cx="762000" cy="259045"/>
    <xdr:sp macro="" textlink="">
      <xdr:nvSpPr>
        <xdr:cNvPr id="336" name="テキスト ボックス 335"/>
        <xdr:cNvSpPr txBox="1"/>
      </xdr:nvSpPr>
      <xdr:spPr>
        <a:xfrm>
          <a:off x="13131800" y="1013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86964</xdr:rowOff>
    </xdr:from>
    <xdr:to>
      <xdr:col>24</xdr:col>
      <xdr:colOff>609600</xdr:colOff>
      <xdr:row>62</xdr:row>
      <xdr:rowOff>17114</xdr:rowOff>
    </xdr:to>
    <xdr:sp macro="" textlink="">
      <xdr:nvSpPr>
        <xdr:cNvPr id="342" name="円/楕円 341"/>
        <xdr:cNvSpPr/>
      </xdr:nvSpPr>
      <xdr:spPr>
        <a:xfrm>
          <a:off x="16967200" y="1054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59041</xdr:rowOff>
    </xdr:from>
    <xdr:ext cx="762000" cy="259045"/>
    <xdr:sp macro="" textlink="">
      <xdr:nvSpPr>
        <xdr:cNvPr id="343" name="定員管理の状況該当値テキスト"/>
        <xdr:cNvSpPr txBox="1"/>
      </xdr:nvSpPr>
      <xdr:spPr>
        <a:xfrm>
          <a:off x="17106900" y="1051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75474</xdr:rowOff>
    </xdr:from>
    <xdr:to>
      <xdr:col>23</xdr:col>
      <xdr:colOff>457200</xdr:colOff>
      <xdr:row>62</xdr:row>
      <xdr:rowOff>5624</xdr:rowOff>
    </xdr:to>
    <xdr:sp macro="" textlink="">
      <xdr:nvSpPr>
        <xdr:cNvPr id="344" name="円/楕円 343"/>
        <xdr:cNvSpPr/>
      </xdr:nvSpPr>
      <xdr:spPr>
        <a:xfrm>
          <a:off x="16129000" y="1053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161851</xdr:rowOff>
    </xdr:from>
    <xdr:ext cx="736600" cy="259045"/>
    <xdr:sp macro="" textlink="">
      <xdr:nvSpPr>
        <xdr:cNvPr id="345" name="テキスト ボックス 344"/>
        <xdr:cNvSpPr txBox="1"/>
      </xdr:nvSpPr>
      <xdr:spPr>
        <a:xfrm>
          <a:off x="15798800" y="10620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70878</xdr:rowOff>
    </xdr:from>
    <xdr:to>
      <xdr:col>22</xdr:col>
      <xdr:colOff>254000</xdr:colOff>
      <xdr:row>62</xdr:row>
      <xdr:rowOff>1028</xdr:rowOff>
    </xdr:to>
    <xdr:sp macro="" textlink="">
      <xdr:nvSpPr>
        <xdr:cNvPr id="346" name="円/楕円 345"/>
        <xdr:cNvSpPr/>
      </xdr:nvSpPr>
      <xdr:spPr>
        <a:xfrm>
          <a:off x="15240000" y="1052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157255</xdr:rowOff>
    </xdr:from>
    <xdr:ext cx="762000" cy="259045"/>
    <xdr:sp macro="" textlink="">
      <xdr:nvSpPr>
        <xdr:cNvPr id="347" name="テキスト ボックス 346"/>
        <xdr:cNvSpPr txBox="1"/>
      </xdr:nvSpPr>
      <xdr:spPr>
        <a:xfrm>
          <a:off x="14909800" y="1061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8.63</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75474</xdr:rowOff>
    </xdr:from>
    <xdr:to>
      <xdr:col>21</xdr:col>
      <xdr:colOff>50800</xdr:colOff>
      <xdr:row>62</xdr:row>
      <xdr:rowOff>5624</xdr:rowOff>
    </xdr:to>
    <xdr:sp macro="" textlink="">
      <xdr:nvSpPr>
        <xdr:cNvPr id="348" name="円/楕円 347"/>
        <xdr:cNvSpPr/>
      </xdr:nvSpPr>
      <xdr:spPr>
        <a:xfrm>
          <a:off x="14351000" y="1053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161851</xdr:rowOff>
    </xdr:from>
    <xdr:ext cx="762000" cy="259045"/>
    <xdr:sp macro="" textlink="">
      <xdr:nvSpPr>
        <xdr:cNvPr id="349" name="テキスト ボックス 348"/>
        <xdr:cNvSpPr txBox="1"/>
      </xdr:nvSpPr>
      <xdr:spPr>
        <a:xfrm>
          <a:off x="14020800" y="10620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83517</xdr:rowOff>
    </xdr:from>
    <xdr:to>
      <xdr:col>19</xdr:col>
      <xdr:colOff>533400</xdr:colOff>
      <xdr:row>62</xdr:row>
      <xdr:rowOff>13667</xdr:rowOff>
    </xdr:to>
    <xdr:sp macro="" textlink="">
      <xdr:nvSpPr>
        <xdr:cNvPr id="350" name="円/楕円 349"/>
        <xdr:cNvSpPr/>
      </xdr:nvSpPr>
      <xdr:spPr>
        <a:xfrm>
          <a:off x="13462000" y="1054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169894</xdr:rowOff>
    </xdr:from>
    <xdr:ext cx="762000" cy="259045"/>
    <xdr:sp macro="" textlink="">
      <xdr:nvSpPr>
        <xdr:cNvPr id="351" name="テキスト ボックス 350"/>
        <xdr:cNvSpPr txBox="1"/>
      </xdr:nvSpPr>
      <xdr:spPr>
        <a:xfrm>
          <a:off x="13131800" y="10628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e</a:t>
          </a:r>
          <a:r>
            <a:rPr kumimoji="1" lang="ja-JP" altLang="en-US" sz="1100">
              <a:solidFill>
                <a:schemeClr val="dk1"/>
              </a:solidFill>
              <a:effectLst/>
              <a:latin typeface="+mn-lt"/>
              <a:ea typeface="+mn-ea"/>
              <a:cs typeface="+mn-cs"/>
            </a:rPr>
            <a:t>ふくちやま事業の借換債の償還開始に伴う元利償還金の増等により</a:t>
          </a:r>
          <a:r>
            <a:rPr kumimoji="1" lang="en-US" altLang="ja-JP" sz="1100">
              <a:solidFill>
                <a:schemeClr val="dk1"/>
              </a:solidFill>
              <a:effectLst/>
              <a:latin typeface="+mn-lt"/>
              <a:ea typeface="+mn-ea"/>
              <a:cs typeface="+mn-cs"/>
            </a:rPr>
            <a:t>0.5</a:t>
          </a:r>
          <a:r>
            <a:rPr kumimoji="1" lang="ja-JP" altLang="en-US" sz="1100">
              <a:solidFill>
                <a:schemeClr val="dk1"/>
              </a:solidFill>
              <a:effectLst/>
              <a:latin typeface="+mn-lt"/>
              <a:ea typeface="+mn-ea"/>
              <a:cs typeface="+mn-cs"/>
            </a:rPr>
            <a:t>ポイント悪化している。</a:t>
          </a:r>
          <a:r>
            <a:rPr kumimoji="1" lang="ja-JP" altLang="ja-JP" sz="1100">
              <a:solidFill>
                <a:schemeClr val="dk1"/>
              </a:solidFill>
              <a:effectLst/>
              <a:latin typeface="+mn-lt"/>
              <a:ea typeface="+mn-ea"/>
              <a:cs typeface="+mn-cs"/>
            </a:rPr>
            <a:t>。一方、普通交付税は</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の減</a:t>
          </a:r>
          <a:r>
            <a:rPr kumimoji="1" lang="ja-JP" altLang="ja-JP" sz="1100">
              <a:solidFill>
                <a:schemeClr val="dk1"/>
              </a:solidFill>
              <a:effectLst/>
              <a:latin typeface="+mn-lt"/>
              <a:ea typeface="+mn-ea"/>
              <a:cs typeface="+mn-cs"/>
            </a:rPr>
            <a:t>となっている。</a:t>
          </a:r>
          <a:r>
            <a:rPr kumimoji="1" lang="ja-JP" altLang="en-US" sz="1100">
              <a:solidFill>
                <a:schemeClr val="dk1"/>
              </a:solidFill>
              <a:effectLst/>
              <a:latin typeface="+mn-lt"/>
              <a:ea typeface="+mn-ea"/>
              <a:cs typeface="+mn-cs"/>
            </a:rPr>
            <a:t>基準財政需要額のうち、公債費</a:t>
          </a:r>
          <a:r>
            <a:rPr kumimoji="1" lang="en-US" altLang="ja-JP" sz="1100">
              <a:solidFill>
                <a:schemeClr val="dk1"/>
              </a:solidFill>
              <a:effectLst/>
              <a:latin typeface="+mn-lt"/>
              <a:ea typeface="+mn-ea"/>
              <a:cs typeface="+mn-cs"/>
            </a:rPr>
            <a:t>368</a:t>
          </a:r>
          <a:r>
            <a:rPr kumimoji="1" lang="ja-JP" altLang="en-US" sz="1100">
              <a:solidFill>
                <a:schemeClr val="dk1"/>
              </a:solidFill>
              <a:effectLst/>
              <a:latin typeface="+mn-lt"/>
              <a:ea typeface="+mn-ea"/>
              <a:cs typeface="+mn-cs"/>
            </a:rPr>
            <a:t>百万円増、基準財政収入額で</a:t>
          </a:r>
          <a:r>
            <a:rPr kumimoji="1" lang="en-US" altLang="ja-JP" sz="1100">
              <a:solidFill>
                <a:schemeClr val="dk1"/>
              </a:solidFill>
              <a:effectLst/>
              <a:latin typeface="+mn-lt"/>
              <a:ea typeface="+mn-ea"/>
              <a:cs typeface="+mn-cs"/>
            </a:rPr>
            <a:t>333</a:t>
          </a:r>
          <a:r>
            <a:rPr kumimoji="1" lang="ja-JP" altLang="en-US" sz="1100">
              <a:solidFill>
                <a:schemeClr val="dk1"/>
              </a:solidFill>
              <a:effectLst/>
              <a:latin typeface="+mn-lt"/>
              <a:ea typeface="+mn-ea"/>
              <a:cs typeface="+mn-cs"/>
            </a:rPr>
            <a:t>百万円の減となったのが要因である。経常収支比率計算式の分子が前年度比</a:t>
          </a:r>
          <a:r>
            <a:rPr kumimoji="1" lang="en-US" altLang="ja-JP" sz="1100">
              <a:solidFill>
                <a:schemeClr val="dk1"/>
              </a:solidFill>
              <a:effectLst/>
              <a:latin typeface="+mn-lt"/>
              <a:ea typeface="+mn-ea"/>
              <a:cs typeface="+mn-cs"/>
            </a:rPr>
            <a:t>556</a:t>
          </a:r>
          <a:r>
            <a:rPr kumimoji="1" lang="ja-JP" altLang="en-US" sz="1100">
              <a:solidFill>
                <a:schemeClr val="dk1"/>
              </a:solidFill>
              <a:effectLst/>
              <a:latin typeface="+mn-lt"/>
              <a:ea typeface="+mn-ea"/>
              <a:cs typeface="+mn-cs"/>
            </a:rPr>
            <a:t>百万円増となり、一方で分母が前年度比</a:t>
          </a:r>
          <a:r>
            <a:rPr kumimoji="1" lang="en-US" altLang="ja-JP" sz="1100">
              <a:solidFill>
                <a:schemeClr val="dk1"/>
              </a:solidFill>
              <a:effectLst/>
              <a:latin typeface="+mn-lt"/>
              <a:ea typeface="+mn-ea"/>
              <a:cs typeface="+mn-cs"/>
            </a:rPr>
            <a:t>289</a:t>
          </a:r>
          <a:r>
            <a:rPr kumimoji="1" lang="ja-JP" altLang="en-US" sz="1100">
              <a:solidFill>
                <a:schemeClr val="dk1"/>
              </a:solidFill>
              <a:effectLst/>
              <a:latin typeface="+mn-lt"/>
              <a:ea typeface="+mn-ea"/>
              <a:cs typeface="+mn-cs"/>
            </a:rPr>
            <a:t>百万円の減となっている。</a:t>
          </a:r>
          <a:endParaRPr kumimoji="1" lang="ja-JP" altLang="en-US" sz="11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8" name="直線コネクタ 36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9" name="テキスト ボックス 36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70" name="直線コネクタ 36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1" name="テキスト ボックス 37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2" name="直線コネクタ 37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3" name="テキスト ボックス 37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4" name="直線コネクタ 37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5" name="テキスト ボックス 374"/>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45</xdr:row>
      <xdr:rowOff>61214</xdr:rowOff>
    </xdr:to>
    <xdr:cxnSp macro="">
      <xdr:nvCxnSpPr>
        <xdr:cNvPr id="378" name="直線コネクタ 377"/>
        <xdr:cNvCxnSpPr/>
      </xdr:nvCxnSpPr>
      <xdr:spPr>
        <a:xfrm flipV="1">
          <a:off x="17018000" y="619353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33291</xdr:rowOff>
    </xdr:from>
    <xdr:ext cx="762000" cy="259045"/>
    <xdr:sp macro="" textlink="">
      <xdr:nvSpPr>
        <xdr:cNvPr id="379"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61214</xdr:rowOff>
    </xdr:from>
    <xdr:to>
      <xdr:col>24</xdr:col>
      <xdr:colOff>647700</xdr:colOff>
      <xdr:row>45</xdr:row>
      <xdr:rowOff>61214</xdr:rowOff>
    </xdr:to>
    <xdr:cxnSp macro="">
      <xdr:nvCxnSpPr>
        <xdr:cNvPr id="380" name="直線コネクタ 379"/>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81"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82" name="直線コネクタ 381"/>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83312</xdr:rowOff>
    </xdr:from>
    <xdr:to>
      <xdr:col>24</xdr:col>
      <xdr:colOff>558800</xdr:colOff>
      <xdr:row>42</xdr:row>
      <xdr:rowOff>131572</xdr:rowOff>
    </xdr:to>
    <xdr:cxnSp macro="">
      <xdr:nvCxnSpPr>
        <xdr:cNvPr id="383" name="直線コネクタ 382"/>
        <xdr:cNvCxnSpPr/>
      </xdr:nvCxnSpPr>
      <xdr:spPr>
        <a:xfrm>
          <a:off x="16179800" y="7284212"/>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160291</xdr:rowOff>
    </xdr:from>
    <xdr:ext cx="762000" cy="259045"/>
    <xdr:sp macro="" textlink="">
      <xdr:nvSpPr>
        <xdr:cNvPr id="384" name="公債費負担の状況平均値テキスト"/>
        <xdr:cNvSpPr txBox="1"/>
      </xdr:nvSpPr>
      <xdr:spPr>
        <a:xfrm>
          <a:off x="17106900" y="6846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143764</xdr:rowOff>
    </xdr:from>
    <xdr:to>
      <xdr:col>24</xdr:col>
      <xdr:colOff>609600</xdr:colOff>
      <xdr:row>41</xdr:row>
      <xdr:rowOff>73914</xdr:rowOff>
    </xdr:to>
    <xdr:sp macro="" textlink="">
      <xdr:nvSpPr>
        <xdr:cNvPr id="385" name="フローチャート : 判断 384"/>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44704</xdr:rowOff>
    </xdr:from>
    <xdr:to>
      <xdr:col>23</xdr:col>
      <xdr:colOff>406400</xdr:colOff>
      <xdr:row>42</xdr:row>
      <xdr:rowOff>83312</xdr:rowOff>
    </xdr:to>
    <xdr:cxnSp macro="">
      <xdr:nvCxnSpPr>
        <xdr:cNvPr id="386" name="直線コネクタ 385"/>
        <xdr:cNvCxnSpPr/>
      </xdr:nvCxnSpPr>
      <xdr:spPr>
        <a:xfrm>
          <a:off x="15290800" y="724560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49530</xdr:rowOff>
    </xdr:from>
    <xdr:to>
      <xdr:col>23</xdr:col>
      <xdr:colOff>457200</xdr:colOff>
      <xdr:row>41</xdr:row>
      <xdr:rowOff>151130</xdr:rowOff>
    </xdr:to>
    <xdr:sp macro="" textlink="">
      <xdr:nvSpPr>
        <xdr:cNvPr id="387" name="フローチャート : 判断 386"/>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161307</xdr:rowOff>
    </xdr:from>
    <xdr:ext cx="736600" cy="259045"/>
    <xdr:sp macro="" textlink="">
      <xdr:nvSpPr>
        <xdr:cNvPr id="388" name="テキスト ボックス 387"/>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44704</xdr:rowOff>
    </xdr:from>
    <xdr:to>
      <xdr:col>22</xdr:col>
      <xdr:colOff>203200</xdr:colOff>
      <xdr:row>42</xdr:row>
      <xdr:rowOff>54356</xdr:rowOff>
    </xdr:to>
    <xdr:cxnSp macro="">
      <xdr:nvCxnSpPr>
        <xdr:cNvPr id="389" name="直線コネクタ 388"/>
        <xdr:cNvCxnSpPr/>
      </xdr:nvCxnSpPr>
      <xdr:spPr>
        <a:xfrm flipV="1">
          <a:off x="14401800" y="724560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30226</xdr:rowOff>
    </xdr:from>
    <xdr:to>
      <xdr:col>22</xdr:col>
      <xdr:colOff>254000</xdr:colOff>
      <xdr:row>41</xdr:row>
      <xdr:rowOff>131826</xdr:rowOff>
    </xdr:to>
    <xdr:sp macro="" textlink="">
      <xdr:nvSpPr>
        <xdr:cNvPr id="390" name="フローチャート : 判断 389"/>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142003</xdr:rowOff>
    </xdr:from>
    <xdr:ext cx="762000" cy="259045"/>
    <xdr:sp macro="" textlink="">
      <xdr:nvSpPr>
        <xdr:cNvPr id="391" name="テキスト ボックス 390"/>
        <xdr:cNvSpPr txBox="1"/>
      </xdr:nvSpPr>
      <xdr:spPr>
        <a:xfrm>
          <a:off x="14909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54356</xdr:rowOff>
    </xdr:from>
    <xdr:to>
      <xdr:col>21</xdr:col>
      <xdr:colOff>0</xdr:colOff>
      <xdr:row>42</xdr:row>
      <xdr:rowOff>102616</xdr:rowOff>
    </xdr:to>
    <xdr:cxnSp macro="">
      <xdr:nvCxnSpPr>
        <xdr:cNvPr id="392" name="直線コネクタ 391"/>
        <xdr:cNvCxnSpPr/>
      </xdr:nvCxnSpPr>
      <xdr:spPr>
        <a:xfrm flipV="1">
          <a:off x="13512800" y="725525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107442</xdr:rowOff>
    </xdr:from>
    <xdr:to>
      <xdr:col>21</xdr:col>
      <xdr:colOff>50800</xdr:colOff>
      <xdr:row>42</xdr:row>
      <xdr:rowOff>37592</xdr:rowOff>
    </xdr:to>
    <xdr:sp macro="" textlink="">
      <xdr:nvSpPr>
        <xdr:cNvPr id="393" name="フローチャート : 判断 392"/>
        <xdr:cNvSpPr/>
      </xdr:nvSpPr>
      <xdr:spPr>
        <a:xfrm>
          <a:off x="14351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47769</xdr:rowOff>
    </xdr:from>
    <xdr:ext cx="762000" cy="259045"/>
    <xdr:sp macro="" textlink="">
      <xdr:nvSpPr>
        <xdr:cNvPr id="394" name="テキスト ボックス 393"/>
        <xdr:cNvSpPr txBox="1"/>
      </xdr:nvSpPr>
      <xdr:spPr>
        <a:xfrm>
          <a:off x="14020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3556</xdr:rowOff>
    </xdr:from>
    <xdr:to>
      <xdr:col>19</xdr:col>
      <xdr:colOff>533400</xdr:colOff>
      <xdr:row>42</xdr:row>
      <xdr:rowOff>105156</xdr:rowOff>
    </xdr:to>
    <xdr:sp macro="" textlink="">
      <xdr:nvSpPr>
        <xdr:cNvPr id="395" name="フローチャート : 判断 394"/>
        <xdr:cNvSpPr/>
      </xdr:nvSpPr>
      <xdr:spPr>
        <a:xfrm>
          <a:off x="13462000" y="720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115333</xdr:rowOff>
    </xdr:from>
    <xdr:ext cx="762000" cy="259045"/>
    <xdr:sp macro="" textlink="">
      <xdr:nvSpPr>
        <xdr:cNvPr id="396" name="テキスト ボックス 395"/>
        <xdr:cNvSpPr txBox="1"/>
      </xdr:nvSpPr>
      <xdr:spPr>
        <a:xfrm>
          <a:off x="13131800" y="697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42</xdr:row>
      <xdr:rowOff>80772</xdr:rowOff>
    </xdr:from>
    <xdr:to>
      <xdr:col>24</xdr:col>
      <xdr:colOff>609600</xdr:colOff>
      <xdr:row>43</xdr:row>
      <xdr:rowOff>10922</xdr:rowOff>
    </xdr:to>
    <xdr:sp macro="" textlink="">
      <xdr:nvSpPr>
        <xdr:cNvPr id="402" name="円/楕円 401"/>
        <xdr:cNvSpPr/>
      </xdr:nvSpPr>
      <xdr:spPr>
        <a:xfrm>
          <a:off x="16967200" y="728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52849</xdr:rowOff>
    </xdr:from>
    <xdr:ext cx="762000" cy="259045"/>
    <xdr:sp macro="" textlink="">
      <xdr:nvSpPr>
        <xdr:cNvPr id="403" name="公債費負担の状況該当値テキスト"/>
        <xdr:cNvSpPr txBox="1"/>
      </xdr:nvSpPr>
      <xdr:spPr>
        <a:xfrm>
          <a:off x="17106900" y="72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32512</xdr:rowOff>
    </xdr:from>
    <xdr:to>
      <xdr:col>23</xdr:col>
      <xdr:colOff>457200</xdr:colOff>
      <xdr:row>42</xdr:row>
      <xdr:rowOff>134112</xdr:rowOff>
    </xdr:to>
    <xdr:sp macro="" textlink="">
      <xdr:nvSpPr>
        <xdr:cNvPr id="404" name="円/楕円 403"/>
        <xdr:cNvSpPr/>
      </xdr:nvSpPr>
      <xdr:spPr>
        <a:xfrm>
          <a:off x="16129000" y="72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118889</xdr:rowOff>
    </xdr:from>
    <xdr:ext cx="736600" cy="259045"/>
    <xdr:sp macro="" textlink="">
      <xdr:nvSpPr>
        <xdr:cNvPr id="405" name="テキスト ボックス 404"/>
        <xdr:cNvSpPr txBox="1"/>
      </xdr:nvSpPr>
      <xdr:spPr>
        <a:xfrm>
          <a:off x="15798800" y="731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165354</xdr:rowOff>
    </xdr:from>
    <xdr:to>
      <xdr:col>22</xdr:col>
      <xdr:colOff>254000</xdr:colOff>
      <xdr:row>42</xdr:row>
      <xdr:rowOff>95504</xdr:rowOff>
    </xdr:to>
    <xdr:sp macro="" textlink="">
      <xdr:nvSpPr>
        <xdr:cNvPr id="406" name="円/楕円 405"/>
        <xdr:cNvSpPr/>
      </xdr:nvSpPr>
      <xdr:spPr>
        <a:xfrm>
          <a:off x="15240000" y="719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80281</xdr:rowOff>
    </xdr:from>
    <xdr:ext cx="762000" cy="259045"/>
    <xdr:sp macro="" textlink="">
      <xdr:nvSpPr>
        <xdr:cNvPr id="407" name="テキスト ボックス 406"/>
        <xdr:cNvSpPr txBox="1"/>
      </xdr:nvSpPr>
      <xdr:spPr>
        <a:xfrm>
          <a:off x="14909800" y="728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3556</xdr:rowOff>
    </xdr:from>
    <xdr:to>
      <xdr:col>21</xdr:col>
      <xdr:colOff>50800</xdr:colOff>
      <xdr:row>42</xdr:row>
      <xdr:rowOff>105156</xdr:rowOff>
    </xdr:to>
    <xdr:sp macro="" textlink="">
      <xdr:nvSpPr>
        <xdr:cNvPr id="408" name="円/楕円 407"/>
        <xdr:cNvSpPr/>
      </xdr:nvSpPr>
      <xdr:spPr>
        <a:xfrm>
          <a:off x="14351000" y="72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89933</xdr:rowOff>
    </xdr:from>
    <xdr:ext cx="762000" cy="259045"/>
    <xdr:sp macro="" textlink="">
      <xdr:nvSpPr>
        <xdr:cNvPr id="409" name="テキスト ボックス 408"/>
        <xdr:cNvSpPr txBox="1"/>
      </xdr:nvSpPr>
      <xdr:spPr>
        <a:xfrm>
          <a:off x="14020800" y="729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51816</xdr:rowOff>
    </xdr:from>
    <xdr:to>
      <xdr:col>19</xdr:col>
      <xdr:colOff>533400</xdr:colOff>
      <xdr:row>42</xdr:row>
      <xdr:rowOff>153416</xdr:rowOff>
    </xdr:to>
    <xdr:sp macro="" textlink="">
      <xdr:nvSpPr>
        <xdr:cNvPr id="410" name="円/楕円 409"/>
        <xdr:cNvSpPr/>
      </xdr:nvSpPr>
      <xdr:spPr>
        <a:xfrm>
          <a:off x="13462000" y="725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138193</xdr:rowOff>
    </xdr:from>
    <xdr:ext cx="762000" cy="259045"/>
    <xdr:sp macro="" textlink="">
      <xdr:nvSpPr>
        <xdr:cNvPr id="411" name="テキスト ボックス 410"/>
        <xdr:cNvSpPr txBox="1"/>
      </xdr:nvSpPr>
      <xdr:spPr>
        <a:xfrm>
          <a:off x="13131800" y="733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将来負担比率については、一般会計等の地方債現在高や公営企業等繰入見込額等の減少により、前年度比</a:t>
          </a:r>
          <a:r>
            <a:rPr kumimoji="1" lang="en-US" altLang="ja-JP" sz="1300">
              <a:latin typeface="ＭＳ Ｐゴシック"/>
            </a:rPr>
            <a:t>5.3</a:t>
          </a:r>
          <a:r>
            <a:rPr kumimoji="1" lang="ja-JP" altLang="en-US" sz="1300">
              <a:latin typeface="ＭＳ Ｐゴシック"/>
            </a:rPr>
            <a:t>ポイント好転している。</a:t>
          </a: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114258</xdr:rowOff>
    </xdr:to>
    <xdr:cxnSp macro="">
      <xdr:nvCxnSpPr>
        <xdr:cNvPr id="440" name="直線コネクタ 439"/>
        <xdr:cNvCxnSpPr/>
      </xdr:nvCxnSpPr>
      <xdr:spPr>
        <a:xfrm flipV="1">
          <a:off x="17018000" y="2370667"/>
          <a:ext cx="0" cy="1344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86335</xdr:rowOff>
    </xdr:from>
    <xdr:ext cx="762000" cy="259045"/>
    <xdr:sp macro="" textlink="">
      <xdr:nvSpPr>
        <xdr:cNvPr id="441" name="将来負担の状況最小値テキスト"/>
        <xdr:cNvSpPr txBox="1"/>
      </xdr:nvSpPr>
      <xdr:spPr>
        <a:xfrm>
          <a:off x="17106900" y="368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167.1</a:t>
          </a:r>
          <a:endParaRPr kumimoji="1" lang="ja-JP" altLang="en-US" sz="1000" b="1">
            <a:latin typeface="ＭＳ Ｐゴシック"/>
          </a:endParaRPr>
        </a:p>
      </xdr:txBody>
    </xdr:sp>
    <xdr:clientData/>
  </xdr:oneCellAnchor>
  <xdr:twoCellAnchor>
    <xdr:from>
      <xdr:col>24</xdr:col>
      <xdr:colOff>469900</xdr:colOff>
      <xdr:row>21</xdr:row>
      <xdr:rowOff>114258</xdr:rowOff>
    </xdr:from>
    <xdr:to>
      <xdr:col>24</xdr:col>
      <xdr:colOff>647700</xdr:colOff>
      <xdr:row>21</xdr:row>
      <xdr:rowOff>114258</xdr:rowOff>
    </xdr:to>
    <xdr:cxnSp macro="">
      <xdr:nvCxnSpPr>
        <xdr:cNvPr id="442" name="直線コネクタ 441"/>
        <xdr:cNvCxnSpPr/>
      </xdr:nvCxnSpPr>
      <xdr:spPr>
        <a:xfrm>
          <a:off x="16929100" y="371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168656</xdr:rowOff>
    </xdr:from>
    <xdr:to>
      <xdr:col>24</xdr:col>
      <xdr:colOff>558800</xdr:colOff>
      <xdr:row>18</xdr:row>
      <xdr:rowOff>39836</xdr:rowOff>
    </xdr:to>
    <xdr:cxnSp macro="">
      <xdr:nvCxnSpPr>
        <xdr:cNvPr id="445" name="直線コネクタ 444"/>
        <xdr:cNvCxnSpPr/>
      </xdr:nvCxnSpPr>
      <xdr:spPr>
        <a:xfrm flipV="1">
          <a:off x="16179800" y="3083306"/>
          <a:ext cx="838200" cy="4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26052</xdr:rowOff>
    </xdr:from>
    <xdr:ext cx="762000" cy="259045"/>
    <xdr:sp macro="" textlink="">
      <xdr:nvSpPr>
        <xdr:cNvPr id="446" name="将来負担の状況平均値テキスト"/>
        <xdr:cNvSpPr txBox="1"/>
      </xdr:nvSpPr>
      <xdr:spPr>
        <a:xfrm>
          <a:off x="17106900" y="24263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32.5</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9525</xdr:rowOff>
    </xdr:from>
    <xdr:to>
      <xdr:col>24</xdr:col>
      <xdr:colOff>609600</xdr:colOff>
      <xdr:row>15</xdr:row>
      <xdr:rowOff>111125</xdr:rowOff>
    </xdr:to>
    <xdr:sp macro="" textlink="">
      <xdr:nvSpPr>
        <xdr:cNvPr id="447" name="フローチャート : 判断 446"/>
        <xdr:cNvSpPr/>
      </xdr:nvSpPr>
      <xdr:spPr>
        <a:xfrm>
          <a:off x="169672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39836</xdr:rowOff>
    </xdr:from>
    <xdr:to>
      <xdr:col>23</xdr:col>
      <xdr:colOff>406400</xdr:colOff>
      <xdr:row>18</xdr:row>
      <xdr:rowOff>133138</xdr:rowOff>
    </xdr:to>
    <xdr:cxnSp macro="">
      <xdr:nvCxnSpPr>
        <xdr:cNvPr id="448" name="直線コネクタ 447"/>
        <xdr:cNvCxnSpPr/>
      </xdr:nvCxnSpPr>
      <xdr:spPr>
        <a:xfrm flipV="1">
          <a:off x="15290800" y="3125936"/>
          <a:ext cx="889000" cy="9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61807</xdr:rowOff>
    </xdr:from>
    <xdr:to>
      <xdr:col>23</xdr:col>
      <xdr:colOff>457200</xdr:colOff>
      <xdr:row>15</xdr:row>
      <xdr:rowOff>163407</xdr:rowOff>
    </xdr:to>
    <xdr:sp macro="" textlink="">
      <xdr:nvSpPr>
        <xdr:cNvPr id="449" name="フローチャート : 判断 448"/>
        <xdr:cNvSpPr/>
      </xdr:nvSpPr>
      <xdr:spPr>
        <a:xfrm>
          <a:off x="16129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2134</xdr:rowOff>
    </xdr:from>
    <xdr:ext cx="736600" cy="259045"/>
    <xdr:sp macro="" textlink="">
      <xdr:nvSpPr>
        <xdr:cNvPr id="450" name="テキスト ボックス 449"/>
        <xdr:cNvSpPr txBox="1"/>
      </xdr:nvSpPr>
      <xdr:spPr>
        <a:xfrm>
          <a:off x="15798800" y="2402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96139</xdr:rowOff>
    </xdr:from>
    <xdr:to>
      <xdr:col>22</xdr:col>
      <xdr:colOff>203200</xdr:colOff>
      <xdr:row>18</xdr:row>
      <xdr:rowOff>133138</xdr:rowOff>
    </xdr:to>
    <xdr:cxnSp macro="">
      <xdr:nvCxnSpPr>
        <xdr:cNvPr id="451" name="直線コネクタ 450"/>
        <xdr:cNvCxnSpPr/>
      </xdr:nvCxnSpPr>
      <xdr:spPr>
        <a:xfrm>
          <a:off x="14401800" y="3182239"/>
          <a:ext cx="889000" cy="36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117306</xdr:rowOff>
    </xdr:from>
    <xdr:to>
      <xdr:col>22</xdr:col>
      <xdr:colOff>254000</xdr:colOff>
      <xdr:row>16</xdr:row>
      <xdr:rowOff>47456</xdr:rowOff>
    </xdr:to>
    <xdr:sp macro="" textlink="">
      <xdr:nvSpPr>
        <xdr:cNvPr id="452" name="フローチャート : 判断 451"/>
        <xdr:cNvSpPr/>
      </xdr:nvSpPr>
      <xdr:spPr>
        <a:xfrm>
          <a:off x="15240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57633</xdr:rowOff>
    </xdr:from>
    <xdr:ext cx="762000" cy="259045"/>
    <xdr:sp macro="" textlink="">
      <xdr:nvSpPr>
        <xdr:cNvPr id="453" name="テキスト ボックス 452"/>
        <xdr:cNvSpPr txBox="1"/>
      </xdr:nvSpPr>
      <xdr:spPr>
        <a:xfrm>
          <a:off x="14909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96139</xdr:rowOff>
    </xdr:from>
    <xdr:to>
      <xdr:col>21</xdr:col>
      <xdr:colOff>0</xdr:colOff>
      <xdr:row>19</xdr:row>
      <xdr:rowOff>42926</xdr:rowOff>
    </xdr:to>
    <xdr:cxnSp macro="">
      <xdr:nvCxnSpPr>
        <xdr:cNvPr id="454" name="直線コネクタ 453"/>
        <xdr:cNvCxnSpPr/>
      </xdr:nvCxnSpPr>
      <xdr:spPr>
        <a:xfrm flipV="1">
          <a:off x="13512800" y="3182239"/>
          <a:ext cx="889000" cy="11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152696</xdr:rowOff>
    </xdr:from>
    <xdr:to>
      <xdr:col>21</xdr:col>
      <xdr:colOff>50800</xdr:colOff>
      <xdr:row>16</xdr:row>
      <xdr:rowOff>82846</xdr:rowOff>
    </xdr:to>
    <xdr:sp macro="" textlink="">
      <xdr:nvSpPr>
        <xdr:cNvPr id="455" name="フローチャート : 判断 454"/>
        <xdr:cNvSpPr/>
      </xdr:nvSpPr>
      <xdr:spPr>
        <a:xfrm>
          <a:off x="14351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93023</xdr:rowOff>
    </xdr:from>
    <xdr:ext cx="762000" cy="259045"/>
    <xdr:sp macro="" textlink="">
      <xdr:nvSpPr>
        <xdr:cNvPr id="456" name="テキスト ボックス 455"/>
        <xdr:cNvSpPr txBox="1"/>
      </xdr:nvSpPr>
      <xdr:spPr>
        <a:xfrm>
          <a:off x="14020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44789</xdr:rowOff>
    </xdr:from>
    <xdr:to>
      <xdr:col>19</xdr:col>
      <xdr:colOff>533400</xdr:colOff>
      <xdr:row>16</xdr:row>
      <xdr:rowOff>146389</xdr:rowOff>
    </xdr:to>
    <xdr:sp macro="" textlink="">
      <xdr:nvSpPr>
        <xdr:cNvPr id="457" name="フローチャート : 判断 456"/>
        <xdr:cNvSpPr/>
      </xdr:nvSpPr>
      <xdr:spPr>
        <a:xfrm>
          <a:off x="13462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156566</xdr:rowOff>
    </xdr:from>
    <xdr:ext cx="762000" cy="259045"/>
    <xdr:sp macro="" textlink="">
      <xdr:nvSpPr>
        <xdr:cNvPr id="458" name="テキスト ボックス 457"/>
        <xdr:cNvSpPr txBox="1"/>
      </xdr:nvSpPr>
      <xdr:spPr>
        <a:xfrm>
          <a:off x="13131800" y="25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17</xdr:row>
      <xdr:rowOff>117856</xdr:rowOff>
    </xdr:from>
    <xdr:to>
      <xdr:col>24</xdr:col>
      <xdr:colOff>609600</xdr:colOff>
      <xdr:row>18</xdr:row>
      <xdr:rowOff>48006</xdr:rowOff>
    </xdr:to>
    <xdr:sp macro="" textlink="">
      <xdr:nvSpPr>
        <xdr:cNvPr id="464" name="円/楕円 463"/>
        <xdr:cNvSpPr/>
      </xdr:nvSpPr>
      <xdr:spPr>
        <a:xfrm>
          <a:off x="16967200" y="303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89933</xdr:rowOff>
    </xdr:from>
    <xdr:ext cx="762000" cy="259045"/>
    <xdr:sp macro="" textlink="">
      <xdr:nvSpPr>
        <xdr:cNvPr id="465" name="将来負担の状況該当値テキスト"/>
        <xdr:cNvSpPr txBox="1"/>
      </xdr:nvSpPr>
      <xdr:spPr>
        <a:xfrm>
          <a:off x="17106900" y="3004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160486</xdr:rowOff>
    </xdr:from>
    <xdr:to>
      <xdr:col>23</xdr:col>
      <xdr:colOff>457200</xdr:colOff>
      <xdr:row>18</xdr:row>
      <xdr:rowOff>90636</xdr:rowOff>
    </xdr:to>
    <xdr:sp macro="" textlink="">
      <xdr:nvSpPr>
        <xdr:cNvPr id="466" name="円/楕円 465"/>
        <xdr:cNvSpPr/>
      </xdr:nvSpPr>
      <xdr:spPr>
        <a:xfrm>
          <a:off x="16129000" y="307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75413</xdr:rowOff>
    </xdr:from>
    <xdr:ext cx="736600" cy="259045"/>
    <xdr:sp macro="" textlink="">
      <xdr:nvSpPr>
        <xdr:cNvPr id="467" name="テキスト ボックス 466"/>
        <xdr:cNvSpPr txBox="1"/>
      </xdr:nvSpPr>
      <xdr:spPr>
        <a:xfrm>
          <a:off x="15798800" y="3161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82338</xdr:rowOff>
    </xdr:from>
    <xdr:to>
      <xdr:col>22</xdr:col>
      <xdr:colOff>254000</xdr:colOff>
      <xdr:row>19</xdr:row>
      <xdr:rowOff>12488</xdr:rowOff>
    </xdr:to>
    <xdr:sp macro="" textlink="">
      <xdr:nvSpPr>
        <xdr:cNvPr id="468" name="円/楕円 467"/>
        <xdr:cNvSpPr/>
      </xdr:nvSpPr>
      <xdr:spPr>
        <a:xfrm>
          <a:off x="15240000" y="316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168715</xdr:rowOff>
    </xdr:from>
    <xdr:ext cx="762000" cy="259045"/>
    <xdr:sp macro="" textlink="">
      <xdr:nvSpPr>
        <xdr:cNvPr id="469" name="テキスト ボックス 468"/>
        <xdr:cNvSpPr txBox="1"/>
      </xdr:nvSpPr>
      <xdr:spPr>
        <a:xfrm>
          <a:off x="14909800" y="3254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105.5</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45339</xdr:rowOff>
    </xdr:from>
    <xdr:to>
      <xdr:col>21</xdr:col>
      <xdr:colOff>50800</xdr:colOff>
      <xdr:row>18</xdr:row>
      <xdr:rowOff>146939</xdr:rowOff>
    </xdr:to>
    <xdr:sp macro="" textlink="">
      <xdr:nvSpPr>
        <xdr:cNvPr id="470" name="円/楕円 469"/>
        <xdr:cNvSpPr/>
      </xdr:nvSpPr>
      <xdr:spPr>
        <a:xfrm>
          <a:off x="14351000" y="313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131716</xdr:rowOff>
    </xdr:from>
    <xdr:ext cx="762000" cy="259045"/>
    <xdr:sp macro="" textlink="">
      <xdr:nvSpPr>
        <xdr:cNvPr id="471" name="テキスト ボックス 470"/>
        <xdr:cNvSpPr txBox="1"/>
      </xdr:nvSpPr>
      <xdr:spPr>
        <a:xfrm>
          <a:off x="14020800" y="3217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163576</xdr:rowOff>
    </xdr:from>
    <xdr:to>
      <xdr:col>19</xdr:col>
      <xdr:colOff>533400</xdr:colOff>
      <xdr:row>19</xdr:row>
      <xdr:rowOff>93726</xdr:rowOff>
    </xdr:to>
    <xdr:sp macro="" textlink="">
      <xdr:nvSpPr>
        <xdr:cNvPr id="472" name="円/楕円 471"/>
        <xdr:cNvSpPr/>
      </xdr:nvSpPr>
      <xdr:spPr>
        <a:xfrm>
          <a:off x="13462000" y="324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78503</xdr:rowOff>
    </xdr:from>
    <xdr:ext cx="762000" cy="259045"/>
    <xdr:sp macro="" textlink="">
      <xdr:nvSpPr>
        <xdr:cNvPr id="473" name="テキスト ボックス 472"/>
        <xdr:cNvSpPr txBox="1"/>
      </xdr:nvSpPr>
      <xdr:spPr>
        <a:xfrm>
          <a:off x="13131800" y="333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京都府福知山市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79,594
78,718
552.54
42,556,582
41,316,116
1,048,895
24,158,866
52,720,355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88.6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早期勧奨退職の取組みを進めることにより、職員定数の削減を行う一方で、通常退職者の</a:t>
          </a:r>
          <a:r>
            <a:rPr kumimoji="1" lang="ja-JP" altLang="en-US" sz="1100" baseline="0">
              <a:solidFill>
                <a:schemeClr val="dk1"/>
              </a:solidFill>
              <a:effectLst/>
              <a:latin typeface="+mn-lt"/>
              <a:ea typeface="+mn-ea"/>
              <a:cs typeface="+mn-cs"/>
            </a:rPr>
            <a:t>減</a:t>
          </a:r>
          <a:r>
            <a:rPr kumimoji="1" lang="ja-JP" altLang="ja-JP" sz="1100" baseline="0">
              <a:solidFill>
                <a:schemeClr val="dk1"/>
              </a:solidFill>
              <a:effectLst/>
              <a:latin typeface="+mn-lt"/>
              <a:ea typeface="+mn-ea"/>
              <a:cs typeface="+mn-cs"/>
            </a:rPr>
            <a:t>等により、所要経常一般財源は前年度比</a:t>
          </a:r>
          <a:r>
            <a:rPr kumimoji="1" lang="en-US" altLang="ja-JP" sz="1100" baseline="0">
              <a:solidFill>
                <a:schemeClr val="dk1"/>
              </a:solidFill>
              <a:effectLst/>
              <a:latin typeface="+mn-lt"/>
              <a:ea typeface="+mn-ea"/>
              <a:cs typeface="+mn-cs"/>
            </a:rPr>
            <a:t>56</a:t>
          </a:r>
          <a:r>
            <a:rPr kumimoji="1" lang="ja-JP" altLang="ja-JP" sz="1100" baseline="0">
              <a:solidFill>
                <a:schemeClr val="dk1"/>
              </a:solidFill>
              <a:effectLst/>
              <a:latin typeface="+mn-lt"/>
              <a:ea typeface="+mn-ea"/>
              <a:cs typeface="+mn-cs"/>
            </a:rPr>
            <a:t>百万円の</a:t>
          </a:r>
          <a:r>
            <a:rPr kumimoji="1" lang="ja-JP" altLang="en-US" sz="1100" baseline="0">
              <a:solidFill>
                <a:schemeClr val="dk1"/>
              </a:solidFill>
              <a:effectLst/>
              <a:latin typeface="+mn-lt"/>
              <a:ea typeface="+mn-ea"/>
              <a:cs typeface="+mn-cs"/>
            </a:rPr>
            <a:t>減</a:t>
          </a:r>
          <a:r>
            <a:rPr kumimoji="1" lang="ja-JP" altLang="ja-JP" sz="1100" baseline="0">
              <a:solidFill>
                <a:schemeClr val="dk1"/>
              </a:solidFill>
              <a:effectLst/>
              <a:latin typeface="+mn-lt"/>
              <a:ea typeface="+mn-ea"/>
              <a:cs typeface="+mn-cs"/>
            </a:rPr>
            <a:t>となり、経常収支比率のうちの人件費分の比率が</a:t>
          </a:r>
          <a:r>
            <a:rPr kumimoji="1" lang="ja-JP" altLang="en-US" sz="1100" baseline="0">
              <a:solidFill>
                <a:schemeClr val="dk1"/>
              </a:solidFill>
              <a:effectLst/>
              <a:latin typeface="+mn-lt"/>
              <a:ea typeface="+mn-ea"/>
              <a:cs typeface="+mn-cs"/>
            </a:rPr>
            <a:t>減少</a:t>
          </a:r>
          <a:r>
            <a:rPr kumimoji="1" lang="ja-JP" altLang="ja-JP" sz="1100" baseline="0">
              <a:solidFill>
                <a:schemeClr val="dk1"/>
              </a:solidFill>
              <a:effectLst/>
              <a:latin typeface="+mn-lt"/>
              <a:ea typeface="+mn-ea"/>
              <a:cs typeface="+mn-cs"/>
            </a:rPr>
            <a:t>した。</a:t>
          </a:r>
          <a:endParaRPr lang="ja-JP" altLang="ja-JP" sz="1100">
            <a:effectLst/>
          </a:endParaRPr>
        </a:p>
        <a:p>
          <a:r>
            <a:rPr kumimoji="1" lang="ja-JP" altLang="ja-JP" sz="1100" baseline="0">
              <a:solidFill>
                <a:schemeClr val="dk1"/>
              </a:solidFill>
              <a:effectLst/>
              <a:latin typeface="+mn-lt"/>
              <a:ea typeface="+mn-ea"/>
              <a:cs typeface="+mn-cs"/>
            </a:rPr>
            <a:t>人口一人当たりの決算額は、類似団体の平均を上回っており、今後も人件費関係経費の抑制に取り組んでいく必要がある。</a:t>
          </a:r>
          <a:endParaRPr lang="ja-JP" altLang="ja-JP" sz="11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115570</xdr:rowOff>
    </xdr:from>
    <xdr:to>
      <xdr:col>7</xdr:col>
      <xdr:colOff>15875</xdr:colOff>
      <xdr:row>41</xdr:row>
      <xdr:rowOff>39370</xdr:rowOff>
    </xdr:to>
    <xdr:cxnSp macro="">
      <xdr:nvCxnSpPr>
        <xdr:cNvPr id="61" name="直線コネクタ 60"/>
        <xdr:cNvCxnSpPr/>
      </xdr:nvCxnSpPr>
      <xdr:spPr>
        <a:xfrm flipV="1">
          <a:off x="4826000" y="577342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11447</xdr:rowOff>
    </xdr:from>
    <xdr:ext cx="762000" cy="259045"/>
    <xdr:sp macro="" textlink="">
      <xdr:nvSpPr>
        <xdr:cNvPr id="62" name="人件費最小値テキスト"/>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33.6</a:t>
          </a:r>
          <a:endParaRPr kumimoji="1" lang="ja-JP" altLang="en-US" sz="1000" b="1">
            <a:latin typeface="ＭＳ Ｐゴシック"/>
          </a:endParaRPr>
        </a:p>
      </xdr:txBody>
    </xdr:sp>
    <xdr:clientData/>
  </xdr:oneCellAnchor>
  <xdr:twoCellAnchor>
    <xdr:from>
      <xdr:col>6</xdr:col>
      <xdr:colOff>612775</xdr:colOff>
      <xdr:row>41</xdr:row>
      <xdr:rowOff>39370</xdr:rowOff>
    </xdr:from>
    <xdr:to>
      <xdr:col>7</xdr:col>
      <xdr:colOff>104775</xdr:colOff>
      <xdr:row>41</xdr:row>
      <xdr:rowOff>39370</xdr:rowOff>
    </xdr:to>
    <xdr:cxnSp macro="">
      <xdr:nvCxnSpPr>
        <xdr:cNvPr id="63" name="直線コネクタ 62"/>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a:t>
          </a:r>
          <a:endParaRPr kumimoji="1" lang="ja-JP" altLang="en-US" sz="1000" b="1">
            <a:latin typeface="ＭＳ Ｐゴシック"/>
          </a:endParaRPr>
        </a:p>
      </xdr:txBody>
    </xdr:sp>
    <xdr:clientData/>
  </xdr:oneCellAnchor>
  <xdr:twoCellAnchor>
    <xdr:from>
      <xdr:col>6</xdr:col>
      <xdr:colOff>612775</xdr:colOff>
      <xdr:row>33</xdr:row>
      <xdr:rowOff>115570</xdr:rowOff>
    </xdr:from>
    <xdr:to>
      <xdr:col>7</xdr:col>
      <xdr:colOff>104775</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96520</xdr:rowOff>
    </xdr:from>
    <xdr:to>
      <xdr:col>7</xdr:col>
      <xdr:colOff>15875</xdr:colOff>
      <xdr:row>36</xdr:row>
      <xdr:rowOff>96520</xdr:rowOff>
    </xdr:to>
    <xdr:cxnSp macro="">
      <xdr:nvCxnSpPr>
        <xdr:cNvPr id="66" name="直線コネクタ 65"/>
        <xdr:cNvCxnSpPr/>
      </xdr:nvCxnSpPr>
      <xdr:spPr>
        <a:xfrm>
          <a:off x="3987800" y="62687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33037</xdr:rowOff>
    </xdr:from>
    <xdr:ext cx="762000" cy="259045"/>
    <xdr:sp macro="" textlink="">
      <xdr:nvSpPr>
        <xdr:cNvPr id="67" name="人件費平均値テキスト"/>
        <xdr:cNvSpPr txBox="1"/>
      </xdr:nvSpPr>
      <xdr:spPr>
        <a:xfrm>
          <a:off x="4914900" y="6205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60960</xdr:rowOff>
    </xdr:from>
    <xdr:to>
      <xdr:col>7</xdr:col>
      <xdr:colOff>66675</xdr:colOff>
      <xdr:row>36</xdr:row>
      <xdr:rowOff>162560</xdr:rowOff>
    </xdr:to>
    <xdr:sp macro="" textlink="">
      <xdr:nvSpPr>
        <xdr:cNvPr id="68" name="フローチャート : 判断 67"/>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66040</xdr:rowOff>
    </xdr:from>
    <xdr:to>
      <xdr:col>5</xdr:col>
      <xdr:colOff>549275</xdr:colOff>
      <xdr:row>36</xdr:row>
      <xdr:rowOff>96520</xdr:rowOff>
    </xdr:to>
    <xdr:cxnSp macro="">
      <xdr:nvCxnSpPr>
        <xdr:cNvPr id="69" name="直線コネクタ 68"/>
        <xdr:cNvCxnSpPr/>
      </xdr:nvCxnSpPr>
      <xdr:spPr>
        <a:xfrm>
          <a:off x="3098800" y="62382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60960</xdr:rowOff>
    </xdr:from>
    <xdr:to>
      <xdr:col>5</xdr:col>
      <xdr:colOff>600075</xdr:colOff>
      <xdr:row>36</xdr:row>
      <xdr:rowOff>162560</xdr:rowOff>
    </xdr:to>
    <xdr:sp macro="" textlink="">
      <xdr:nvSpPr>
        <xdr:cNvPr id="70" name="フローチャート :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147337</xdr:rowOff>
    </xdr:from>
    <xdr:ext cx="736600" cy="259045"/>
    <xdr:sp macro="" textlink="">
      <xdr:nvSpPr>
        <xdr:cNvPr id="71" name="テキスト ボックス 70"/>
        <xdr:cNvSpPr txBox="1"/>
      </xdr:nvSpPr>
      <xdr:spPr>
        <a:xfrm>
          <a:off x="3606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153670</xdr:rowOff>
    </xdr:from>
    <xdr:to>
      <xdr:col>4</xdr:col>
      <xdr:colOff>346075</xdr:colOff>
      <xdr:row>36</xdr:row>
      <xdr:rowOff>66040</xdr:rowOff>
    </xdr:to>
    <xdr:cxnSp macro="">
      <xdr:nvCxnSpPr>
        <xdr:cNvPr id="72" name="直線コネクタ 71"/>
        <xdr:cNvCxnSpPr/>
      </xdr:nvCxnSpPr>
      <xdr:spPr>
        <a:xfrm>
          <a:off x="2209800" y="61544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129540</xdr:rowOff>
    </xdr:from>
    <xdr:to>
      <xdr:col>4</xdr:col>
      <xdr:colOff>396875</xdr:colOff>
      <xdr:row>37</xdr:row>
      <xdr:rowOff>59690</xdr:rowOff>
    </xdr:to>
    <xdr:sp macro="" textlink="">
      <xdr:nvSpPr>
        <xdr:cNvPr id="73" name="フローチャート :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44467</xdr:rowOff>
    </xdr:from>
    <xdr:ext cx="762000" cy="259045"/>
    <xdr:sp macro="" textlink="">
      <xdr:nvSpPr>
        <xdr:cNvPr id="74" name="テキスト ボックス 73"/>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153670</xdr:rowOff>
    </xdr:from>
    <xdr:to>
      <xdr:col>3</xdr:col>
      <xdr:colOff>142875</xdr:colOff>
      <xdr:row>36</xdr:row>
      <xdr:rowOff>35560</xdr:rowOff>
    </xdr:to>
    <xdr:cxnSp macro="">
      <xdr:nvCxnSpPr>
        <xdr:cNvPr id="75" name="直線コネクタ 74"/>
        <xdr:cNvCxnSpPr/>
      </xdr:nvCxnSpPr>
      <xdr:spPr>
        <a:xfrm flipV="1">
          <a:off x="1320800" y="61544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121920</xdr:rowOff>
    </xdr:from>
    <xdr:to>
      <xdr:col>3</xdr:col>
      <xdr:colOff>193675</xdr:colOff>
      <xdr:row>37</xdr:row>
      <xdr:rowOff>52070</xdr:rowOff>
    </xdr:to>
    <xdr:sp macro="" textlink="">
      <xdr:nvSpPr>
        <xdr:cNvPr id="76" name="フローチャート :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36847</xdr:rowOff>
    </xdr:from>
    <xdr:ext cx="762000" cy="259045"/>
    <xdr:sp macro="" textlink="">
      <xdr:nvSpPr>
        <xdr:cNvPr id="77" name="テキスト ボックス 76"/>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8" name="フローチャート : 判断 77"/>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105427</xdr:rowOff>
    </xdr:from>
    <xdr:ext cx="762000" cy="259045"/>
    <xdr:sp macro="" textlink="">
      <xdr:nvSpPr>
        <xdr:cNvPr id="79" name="テキスト ボックス 78"/>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45720</xdr:rowOff>
    </xdr:from>
    <xdr:to>
      <xdr:col>7</xdr:col>
      <xdr:colOff>66675</xdr:colOff>
      <xdr:row>36</xdr:row>
      <xdr:rowOff>147320</xdr:rowOff>
    </xdr:to>
    <xdr:sp macro="" textlink="">
      <xdr:nvSpPr>
        <xdr:cNvPr id="85" name="円/楕円 84"/>
        <xdr:cNvSpPr/>
      </xdr:nvSpPr>
      <xdr:spPr>
        <a:xfrm>
          <a:off x="47752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62247</xdr:rowOff>
    </xdr:from>
    <xdr:ext cx="762000" cy="259045"/>
    <xdr:sp macro="" textlink="">
      <xdr:nvSpPr>
        <xdr:cNvPr id="86" name="人件費該当値テキスト"/>
        <xdr:cNvSpPr txBox="1"/>
      </xdr:nvSpPr>
      <xdr:spPr>
        <a:xfrm>
          <a:off x="49149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45720</xdr:rowOff>
    </xdr:from>
    <xdr:to>
      <xdr:col>5</xdr:col>
      <xdr:colOff>600075</xdr:colOff>
      <xdr:row>36</xdr:row>
      <xdr:rowOff>147320</xdr:rowOff>
    </xdr:to>
    <xdr:sp macro="" textlink="">
      <xdr:nvSpPr>
        <xdr:cNvPr id="87" name="円/楕円 86"/>
        <xdr:cNvSpPr/>
      </xdr:nvSpPr>
      <xdr:spPr>
        <a:xfrm>
          <a:off x="3937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157497</xdr:rowOff>
    </xdr:from>
    <xdr:ext cx="736600" cy="259045"/>
    <xdr:sp macro="" textlink="">
      <xdr:nvSpPr>
        <xdr:cNvPr id="88" name="テキスト ボックス 87"/>
        <xdr:cNvSpPr txBox="1"/>
      </xdr:nvSpPr>
      <xdr:spPr>
        <a:xfrm>
          <a:off x="3606800" y="5986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15240</xdr:rowOff>
    </xdr:from>
    <xdr:to>
      <xdr:col>4</xdr:col>
      <xdr:colOff>396875</xdr:colOff>
      <xdr:row>36</xdr:row>
      <xdr:rowOff>116840</xdr:rowOff>
    </xdr:to>
    <xdr:sp macro="" textlink="">
      <xdr:nvSpPr>
        <xdr:cNvPr id="89" name="円/楕円 88"/>
        <xdr:cNvSpPr/>
      </xdr:nvSpPr>
      <xdr:spPr>
        <a:xfrm>
          <a:off x="3048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127017</xdr:rowOff>
    </xdr:from>
    <xdr:ext cx="762000" cy="259045"/>
    <xdr:sp macro="" textlink="">
      <xdr:nvSpPr>
        <xdr:cNvPr id="90" name="テキスト ボックス 89"/>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102870</xdr:rowOff>
    </xdr:from>
    <xdr:to>
      <xdr:col>3</xdr:col>
      <xdr:colOff>193675</xdr:colOff>
      <xdr:row>36</xdr:row>
      <xdr:rowOff>33020</xdr:rowOff>
    </xdr:to>
    <xdr:sp macro="" textlink="">
      <xdr:nvSpPr>
        <xdr:cNvPr id="91" name="円/楕円 90"/>
        <xdr:cNvSpPr/>
      </xdr:nvSpPr>
      <xdr:spPr>
        <a:xfrm>
          <a:off x="2159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43197</xdr:rowOff>
    </xdr:from>
    <xdr:ext cx="762000" cy="259045"/>
    <xdr:sp macro="" textlink="">
      <xdr:nvSpPr>
        <xdr:cNvPr id="92" name="テキスト ボックス 91"/>
        <xdr:cNvSpPr txBox="1"/>
      </xdr:nvSpPr>
      <xdr:spPr>
        <a:xfrm>
          <a:off x="1828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156210</xdr:rowOff>
    </xdr:from>
    <xdr:to>
      <xdr:col>1</xdr:col>
      <xdr:colOff>676275</xdr:colOff>
      <xdr:row>36</xdr:row>
      <xdr:rowOff>86360</xdr:rowOff>
    </xdr:to>
    <xdr:sp macro="" textlink="">
      <xdr:nvSpPr>
        <xdr:cNvPr id="93" name="円/楕円 92"/>
        <xdr:cNvSpPr/>
      </xdr:nvSpPr>
      <xdr:spPr>
        <a:xfrm>
          <a:off x="1270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96537</xdr:rowOff>
    </xdr:from>
    <xdr:ext cx="762000" cy="259045"/>
    <xdr:sp macro="" textlink="">
      <xdr:nvSpPr>
        <xdr:cNvPr id="94" name="テキスト ボックス 93"/>
        <xdr:cNvSpPr txBox="1"/>
      </xdr:nvSpPr>
      <xdr:spPr>
        <a:xfrm>
          <a:off x="939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電算システム一般管理経費など新規稼動施設の運営経費</a:t>
          </a:r>
          <a:r>
            <a:rPr kumimoji="1" lang="ja-JP" altLang="ja-JP" sz="1100">
              <a:solidFill>
                <a:schemeClr val="dk1"/>
              </a:solidFill>
              <a:effectLst/>
              <a:latin typeface="+mn-lt"/>
              <a:ea typeface="+mn-ea"/>
              <a:cs typeface="+mn-cs"/>
            </a:rPr>
            <a:t>等の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により、所要経常一般財源は前年度比</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百万円の増となり、経常収支比率のうちの物件費分の比率は、</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ポイント上昇した。</a:t>
          </a:r>
          <a:endParaRPr lang="ja-JP" altLang="ja-JP" sz="1100">
            <a:effectLst/>
          </a:endParaRPr>
        </a:p>
        <a:p>
          <a:r>
            <a:rPr kumimoji="1" lang="ja-JP" altLang="ja-JP" sz="1100">
              <a:solidFill>
                <a:schemeClr val="dk1"/>
              </a:solidFill>
              <a:effectLst/>
              <a:latin typeface="+mn-lt"/>
              <a:ea typeface="+mn-ea"/>
              <a:cs typeface="+mn-cs"/>
            </a:rPr>
            <a:t>今後も管理運営費の増加が懸念されるが、公共施設マネジメント等の推進により、管理施設数を減らすなどの経費節減努力をより一層推進する必要がある</a:t>
          </a:r>
          <a:endParaRPr kumimoji="1" lang="ja-JP" altLang="en-US" sz="11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161290</xdr:rowOff>
    </xdr:from>
    <xdr:to>
      <xdr:col>24</xdr:col>
      <xdr:colOff>31750</xdr:colOff>
      <xdr:row>20</xdr:row>
      <xdr:rowOff>143328</xdr:rowOff>
    </xdr:to>
    <xdr:cxnSp macro="">
      <xdr:nvCxnSpPr>
        <xdr:cNvPr id="124" name="直線コネクタ 123"/>
        <xdr:cNvCxnSpPr/>
      </xdr:nvCxnSpPr>
      <xdr:spPr>
        <a:xfrm flipV="1">
          <a:off x="16510000" y="2390140"/>
          <a:ext cx="0" cy="1182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115405</xdr:rowOff>
    </xdr:from>
    <xdr:ext cx="762000" cy="259045"/>
    <xdr:sp macro="" textlink="">
      <xdr:nvSpPr>
        <xdr:cNvPr id="125"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23</xdr:col>
      <xdr:colOff>628650</xdr:colOff>
      <xdr:row>20</xdr:row>
      <xdr:rowOff>143328</xdr:rowOff>
    </xdr:from>
    <xdr:to>
      <xdr:col>24</xdr:col>
      <xdr:colOff>120650</xdr:colOff>
      <xdr:row>20</xdr:row>
      <xdr:rowOff>143328</xdr:rowOff>
    </xdr:to>
    <xdr:cxnSp macro="">
      <xdr:nvCxnSpPr>
        <xdr:cNvPr id="126" name="直線コネクタ 125"/>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76217</xdr:rowOff>
    </xdr:from>
    <xdr:ext cx="762000" cy="259045"/>
    <xdr:sp macro="" textlink="">
      <xdr:nvSpPr>
        <xdr:cNvPr id="127" name="物件費最大値テキスト"/>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13</xdr:row>
      <xdr:rowOff>161290</xdr:rowOff>
    </xdr:from>
    <xdr:to>
      <xdr:col>24</xdr:col>
      <xdr:colOff>120650</xdr:colOff>
      <xdr:row>13</xdr:row>
      <xdr:rowOff>161290</xdr:rowOff>
    </xdr:to>
    <xdr:cxnSp macro="">
      <xdr:nvCxnSpPr>
        <xdr:cNvPr id="128" name="直線コネクタ 127"/>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125367</xdr:rowOff>
    </xdr:from>
    <xdr:to>
      <xdr:col>24</xdr:col>
      <xdr:colOff>31750</xdr:colOff>
      <xdr:row>15</xdr:row>
      <xdr:rowOff>131899</xdr:rowOff>
    </xdr:to>
    <xdr:cxnSp macro="">
      <xdr:nvCxnSpPr>
        <xdr:cNvPr id="129" name="直線コネクタ 128"/>
        <xdr:cNvCxnSpPr/>
      </xdr:nvCxnSpPr>
      <xdr:spPr>
        <a:xfrm>
          <a:off x="15671800" y="2697117"/>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98896</xdr:rowOff>
    </xdr:from>
    <xdr:ext cx="762000" cy="259045"/>
    <xdr:sp macro="" textlink="">
      <xdr:nvSpPr>
        <xdr:cNvPr id="130" name="物件費平均値テキスト"/>
        <xdr:cNvSpPr txBox="1"/>
      </xdr:nvSpPr>
      <xdr:spPr>
        <a:xfrm>
          <a:off x="16598900" y="2670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126819</xdr:rowOff>
    </xdr:from>
    <xdr:to>
      <xdr:col>24</xdr:col>
      <xdr:colOff>82550</xdr:colOff>
      <xdr:row>16</xdr:row>
      <xdr:rowOff>56969</xdr:rowOff>
    </xdr:to>
    <xdr:sp macro="" textlink="">
      <xdr:nvSpPr>
        <xdr:cNvPr id="131" name="フローチャート : 判断 130"/>
        <xdr:cNvSpPr/>
      </xdr:nvSpPr>
      <xdr:spPr>
        <a:xfrm>
          <a:off x="164592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92710</xdr:rowOff>
    </xdr:from>
    <xdr:to>
      <xdr:col>22</xdr:col>
      <xdr:colOff>565150</xdr:colOff>
      <xdr:row>15</xdr:row>
      <xdr:rowOff>125367</xdr:rowOff>
    </xdr:to>
    <xdr:cxnSp macro="">
      <xdr:nvCxnSpPr>
        <xdr:cNvPr id="132" name="直線コネクタ 131"/>
        <xdr:cNvCxnSpPr/>
      </xdr:nvCxnSpPr>
      <xdr:spPr>
        <a:xfrm>
          <a:off x="14782800" y="266446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100693</xdr:rowOff>
    </xdr:from>
    <xdr:to>
      <xdr:col>22</xdr:col>
      <xdr:colOff>615950</xdr:colOff>
      <xdr:row>16</xdr:row>
      <xdr:rowOff>30843</xdr:rowOff>
    </xdr:to>
    <xdr:sp macro="" textlink="">
      <xdr:nvSpPr>
        <xdr:cNvPr id="133" name="フローチャート : 判断 132"/>
        <xdr:cNvSpPr/>
      </xdr:nvSpPr>
      <xdr:spPr>
        <a:xfrm>
          <a:off x="15621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15620</xdr:rowOff>
    </xdr:from>
    <xdr:ext cx="736600" cy="259045"/>
    <xdr:sp macro="" textlink="">
      <xdr:nvSpPr>
        <xdr:cNvPr id="134" name="テキスト ボックス 133"/>
        <xdr:cNvSpPr txBox="1"/>
      </xdr:nvSpPr>
      <xdr:spPr>
        <a:xfrm>
          <a:off x="15290800" y="2758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46990</xdr:rowOff>
    </xdr:from>
    <xdr:to>
      <xdr:col>21</xdr:col>
      <xdr:colOff>361950</xdr:colOff>
      <xdr:row>15</xdr:row>
      <xdr:rowOff>92710</xdr:rowOff>
    </xdr:to>
    <xdr:cxnSp macro="">
      <xdr:nvCxnSpPr>
        <xdr:cNvPr id="135" name="直線コネクタ 134"/>
        <xdr:cNvCxnSpPr/>
      </xdr:nvCxnSpPr>
      <xdr:spPr>
        <a:xfrm>
          <a:off x="13893800" y="26187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1088</xdr:rowOff>
    </xdr:from>
    <xdr:to>
      <xdr:col>21</xdr:col>
      <xdr:colOff>412750</xdr:colOff>
      <xdr:row>16</xdr:row>
      <xdr:rowOff>102688</xdr:rowOff>
    </xdr:to>
    <xdr:sp macro="" textlink="">
      <xdr:nvSpPr>
        <xdr:cNvPr id="136" name="フローチャート : 判断 135"/>
        <xdr:cNvSpPr/>
      </xdr:nvSpPr>
      <xdr:spPr>
        <a:xfrm>
          <a:off x="14732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87465</xdr:rowOff>
    </xdr:from>
    <xdr:ext cx="762000" cy="259045"/>
    <xdr:sp macro="" textlink="">
      <xdr:nvSpPr>
        <xdr:cNvPr id="137" name="テキスト ボックス 136"/>
        <xdr:cNvSpPr txBox="1"/>
      </xdr:nvSpPr>
      <xdr:spPr>
        <a:xfrm>
          <a:off x="14401800" y="283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166188</xdr:rowOff>
    </xdr:from>
    <xdr:to>
      <xdr:col>20</xdr:col>
      <xdr:colOff>158750</xdr:colOff>
      <xdr:row>15</xdr:row>
      <xdr:rowOff>46990</xdr:rowOff>
    </xdr:to>
    <xdr:cxnSp macro="">
      <xdr:nvCxnSpPr>
        <xdr:cNvPr id="138" name="直線コネクタ 137"/>
        <xdr:cNvCxnSpPr/>
      </xdr:nvCxnSpPr>
      <xdr:spPr>
        <a:xfrm>
          <a:off x="13004800" y="2566488"/>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126819</xdr:rowOff>
    </xdr:from>
    <xdr:to>
      <xdr:col>20</xdr:col>
      <xdr:colOff>209550</xdr:colOff>
      <xdr:row>16</xdr:row>
      <xdr:rowOff>56969</xdr:rowOff>
    </xdr:to>
    <xdr:sp macro="" textlink="">
      <xdr:nvSpPr>
        <xdr:cNvPr id="139" name="フローチャート : 判断 138"/>
        <xdr:cNvSpPr/>
      </xdr:nvSpPr>
      <xdr:spPr>
        <a:xfrm>
          <a:off x="13843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41746</xdr:rowOff>
    </xdr:from>
    <xdr:ext cx="762000" cy="259045"/>
    <xdr:sp macro="" textlink="">
      <xdr:nvSpPr>
        <xdr:cNvPr id="140" name="テキスト ボックス 139"/>
        <xdr:cNvSpPr txBox="1"/>
      </xdr:nvSpPr>
      <xdr:spPr>
        <a:xfrm>
          <a:off x="13512800" y="27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100693</xdr:rowOff>
    </xdr:from>
    <xdr:to>
      <xdr:col>19</xdr:col>
      <xdr:colOff>6350</xdr:colOff>
      <xdr:row>16</xdr:row>
      <xdr:rowOff>30843</xdr:rowOff>
    </xdr:to>
    <xdr:sp macro="" textlink="">
      <xdr:nvSpPr>
        <xdr:cNvPr id="141" name="フローチャート : 判断 140"/>
        <xdr:cNvSpPr/>
      </xdr:nvSpPr>
      <xdr:spPr>
        <a:xfrm>
          <a:off x="12954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15620</xdr:rowOff>
    </xdr:from>
    <xdr:ext cx="762000" cy="259045"/>
    <xdr:sp macro="" textlink="">
      <xdr:nvSpPr>
        <xdr:cNvPr id="142" name="テキスト ボックス 141"/>
        <xdr:cNvSpPr txBox="1"/>
      </xdr:nvSpPr>
      <xdr:spPr>
        <a:xfrm>
          <a:off x="12623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81099</xdr:rowOff>
    </xdr:from>
    <xdr:to>
      <xdr:col>24</xdr:col>
      <xdr:colOff>82550</xdr:colOff>
      <xdr:row>16</xdr:row>
      <xdr:rowOff>11249</xdr:rowOff>
    </xdr:to>
    <xdr:sp macro="" textlink="">
      <xdr:nvSpPr>
        <xdr:cNvPr id="148" name="円/楕円 147"/>
        <xdr:cNvSpPr/>
      </xdr:nvSpPr>
      <xdr:spPr>
        <a:xfrm>
          <a:off x="16459200" y="265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97626</xdr:rowOff>
    </xdr:from>
    <xdr:ext cx="762000" cy="259045"/>
    <xdr:sp macro="" textlink="">
      <xdr:nvSpPr>
        <xdr:cNvPr id="149" name="物件費該当値テキスト"/>
        <xdr:cNvSpPr txBox="1"/>
      </xdr:nvSpPr>
      <xdr:spPr>
        <a:xfrm>
          <a:off x="16598900" y="2497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74567</xdr:rowOff>
    </xdr:from>
    <xdr:to>
      <xdr:col>22</xdr:col>
      <xdr:colOff>615950</xdr:colOff>
      <xdr:row>16</xdr:row>
      <xdr:rowOff>4717</xdr:rowOff>
    </xdr:to>
    <xdr:sp macro="" textlink="">
      <xdr:nvSpPr>
        <xdr:cNvPr id="150" name="円/楕円 149"/>
        <xdr:cNvSpPr/>
      </xdr:nvSpPr>
      <xdr:spPr>
        <a:xfrm>
          <a:off x="15621000" y="264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14894</xdr:rowOff>
    </xdr:from>
    <xdr:ext cx="736600" cy="259045"/>
    <xdr:sp macro="" textlink="">
      <xdr:nvSpPr>
        <xdr:cNvPr id="151" name="テキスト ボックス 150"/>
        <xdr:cNvSpPr txBox="1"/>
      </xdr:nvSpPr>
      <xdr:spPr>
        <a:xfrm>
          <a:off x="15290800" y="2415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41910</xdr:rowOff>
    </xdr:from>
    <xdr:to>
      <xdr:col>21</xdr:col>
      <xdr:colOff>412750</xdr:colOff>
      <xdr:row>15</xdr:row>
      <xdr:rowOff>143510</xdr:rowOff>
    </xdr:to>
    <xdr:sp macro="" textlink="">
      <xdr:nvSpPr>
        <xdr:cNvPr id="152" name="円/楕円 151"/>
        <xdr:cNvSpPr/>
      </xdr:nvSpPr>
      <xdr:spPr>
        <a:xfrm>
          <a:off x="14732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153687</xdr:rowOff>
    </xdr:from>
    <xdr:ext cx="762000" cy="259045"/>
    <xdr:sp macro="" textlink="">
      <xdr:nvSpPr>
        <xdr:cNvPr id="153" name="テキスト ボックス 152"/>
        <xdr:cNvSpPr txBox="1"/>
      </xdr:nvSpPr>
      <xdr:spPr>
        <a:xfrm>
          <a:off x="14401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167640</xdr:rowOff>
    </xdr:from>
    <xdr:to>
      <xdr:col>20</xdr:col>
      <xdr:colOff>209550</xdr:colOff>
      <xdr:row>15</xdr:row>
      <xdr:rowOff>97790</xdr:rowOff>
    </xdr:to>
    <xdr:sp macro="" textlink="">
      <xdr:nvSpPr>
        <xdr:cNvPr id="154" name="円/楕円 153"/>
        <xdr:cNvSpPr/>
      </xdr:nvSpPr>
      <xdr:spPr>
        <a:xfrm>
          <a:off x="13843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107967</xdr:rowOff>
    </xdr:from>
    <xdr:ext cx="762000" cy="259045"/>
    <xdr:sp macro="" textlink="">
      <xdr:nvSpPr>
        <xdr:cNvPr id="155" name="テキスト ボックス 154"/>
        <xdr:cNvSpPr txBox="1"/>
      </xdr:nvSpPr>
      <xdr:spPr>
        <a:xfrm>
          <a:off x="13512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115388</xdr:rowOff>
    </xdr:from>
    <xdr:to>
      <xdr:col>19</xdr:col>
      <xdr:colOff>6350</xdr:colOff>
      <xdr:row>15</xdr:row>
      <xdr:rowOff>45538</xdr:rowOff>
    </xdr:to>
    <xdr:sp macro="" textlink="">
      <xdr:nvSpPr>
        <xdr:cNvPr id="156" name="円/楕円 155"/>
        <xdr:cNvSpPr/>
      </xdr:nvSpPr>
      <xdr:spPr>
        <a:xfrm>
          <a:off x="12954000" y="251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55715</xdr:rowOff>
    </xdr:from>
    <xdr:ext cx="762000" cy="259045"/>
    <xdr:sp macro="" textlink="">
      <xdr:nvSpPr>
        <xdr:cNvPr id="157" name="テキスト ボックス 156"/>
        <xdr:cNvSpPr txBox="1"/>
      </xdr:nvSpPr>
      <xdr:spPr>
        <a:xfrm>
          <a:off x="12623800" y="228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所要経常一般財源は前年度比</a:t>
          </a:r>
          <a:r>
            <a:rPr kumimoji="1" lang="en-US" altLang="ja-JP" sz="1100">
              <a:solidFill>
                <a:schemeClr val="dk1"/>
              </a:solidFill>
              <a:effectLst/>
              <a:latin typeface="+mn-lt"/>
              <a:ea typeface="+mn-ea"/>
              <a:cs typeface="+mn-cs"/>
            </a:rPr>
            <a:t>111</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るも</a:t>
          </a:r>
          <a:r>
            <a:rPr kumimoji="1" lang="ja-JP" altLang="ja-JP" sz="1100">
              <a:solidFill>
                <a:schemeClr val="dk1"/>
              </a:solidFill>
              <a:effectLst/>
              <a:latin typeface="+mn-lt"/>
              <a:ea typeface="+mn-ea"/>
              <a:cs typeface="+mn-cs"/>
            </a:rPr>
            <a:t>、経常収支比率のうちの扶助費分の比率は</a:t>
          </a:r>
          <a:r>
            <a:rPr kumimoji="1" lang="en-US" altLang="ja-JP" sz="1100">
              <a:solidFill>
                <a:schemeClr val="dk1"/>
              </a:solidFill>
              <a:effectLst/>
              <a:latin typeface="+mn-lt"/>
              <a:ea typeface="+mn-ea"/>
              <a:cs typeface="+mn-cs"/>
            </a:rPr>
            <a:t>3.3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lang="ja-JP" altLang="ja-JP" sz="1100">
            <a:effectLst/>
          </a:endParaRPr>
        </a:p>
        <a:p>
          <a:r>
            <a:rPr kumimoji="1" lang="ja-JP" altLang="ja-JP" sz="1100">
              <a:solidFill>
                <a:schemeClr val="dk1"/>
              </a:solidFill>
              <a:effectLst/>
              <a:latin typeface="+mn-lt"/>
              <a:ea typeface="+mn-ea"/>
              <a:cs typeface="+mn-cs"/>
            </a:rPr>
            <a:t>決算額として、補助・単独事業ともに財政を圧迫する要因となっている</a:t>
          </a:r>
          <a:endParaRPr kumimoji="1" lang="ja-JP" altLang="en-US" sz="11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77470</xdr:rowOff>
    </xdr:from>
    <xdr:to>
      <xdr:col>7</xdr:col>
      <xdr:colOff>15875</xdr:colOff>
      <xdr:row>61</xdr:row>
      <xdr:rowOff>8890</xdr:rowOff>
    </xdr:to>
    <xdr:cxnSp macro="">
      <xdr:nvCxnSpPr>
        <xdr:cNvPr id="185" name="直線コネクタ 184"/>
        <xdr:cNvCxnSpPr/>
      </xdr:nvCxnSpPr>
      <xdr:spPr>
        <a:xfrm flipV="1">
          <a:off x="4826000" y="91643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152417</xdr:rowOff>
    </xdr:from>
    <xdr:ext cx="762000" cy="259045"/>
    <xdr:sp macro="" textlink="">
      <xdr:nvSpPr>
        <xdr:cNvPr id="186" name="扶助費最小値テキスト"/>
        <xdr:cNvSpPr txBox="1"/>
      </xdr:nvSpPr>
      <xdr:spPr>
        <a:xfrm>
          <a:off x="4914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6</xdr:col>
      <xdr:colOff>612775</xdr:colOff>
      <xdr:row>61</xdr:row>
      <xdr:rowOff>8890</xdr:rowOff>
    </xdr:from>
    <xdr:to>
      <xdr:col>7</xdr:col>
      <xdr:colOff>104775</xdr:colOff>
      <xdr:row>61</xdr:row>
      <xdr:rowOff>8890</xdr:rowOff>
    </xdr:to>
    <xdr:cxnSp macro="">
      <xdr:nvCxnSpPr>
        <xdr:cNvPr id="187" name="直線コネクタ 186"/>
        <xdr:cNvCxnSpPr/>
      </xdr:nvCxnSpPr>
      <xdr:spPr>
        <a:xfrm>
          <a:off x="4737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163847</xdr:rowOff>
    </xdr:from>
    <xdr:ext cx="762000" cy="259045"/>
    <xdr:sp macro="" textlink="">
      <xdr:nvSpPr>
        <xdr:cNvPr id="188" name="扶助費最大値テキスト"/>
        <xdr:cNvSpPr txBox="1"/>
      </xdr:nvSpPr>
      <xdr:spPr>
        <a:xfrm>
          <a:off x="4914900" y="890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612775</xdr:colOff>
      <xdr:row>53</xdr:row>
      <xdr:rowOff>77470</xdr:rowOff>
    </xdr:from>
    <xdr:to>
      <xdr:col>7</xdr:col>
      <xdr:colOff>104775</xdr:colOff>
      <xdr:row>53</xdr:row>
      <xdr:rowOff>77470</xdr:rowOff>
    </xdr:to>
    <xdr:cxnSp macro="">
      <xdr:nvCxnSpPr>
        <xdr:cNvPr id="189" name="直線コネクタ 188"/>
        <xdr:cNvCxnSpPr/>
      </xdr:nvCxnSpPr>
      <xdr:spPr>
        <a:xfrm>
          <a:off x="4737100" y="916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100330</xdr:rowOff>
    </xdr:from>
    <xdr:to>
      <xdr:col>7</xdr:col>
      <xdr:colOff>15875</xdr:colOff>
      <xdr:row>55</xdr:row>
      <xdr:rowOff>123190</xdr:rowOff>
    </xdr:to>
    <xdr:cxnSp macro="">
      <xdr:nvCxnSpPr>
        <xdr:cNvPr id="190" name="直線コネクタ 189"/>
        <xdr:cNvCxnSpPr/>
      </xdr:nvCxnSpPr>
      <xdr:spPr>
        <a:xfrm flipV="1">
          <a:off x="3987800" y="95300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5097</xdr:rowOff>
    </xdr:from>
    <xdr:ext cx="762000" cy="259045"/>
    <xdr:sp macro="" textlink="">
      <xdr:nvSpPr>
        <xdr:cNvPr id="191" name="扶助費平均値テキスト"/>
        <xdr:cNvSpPr txBox="1"/>
      </xdr:nvSpPr>
      <xdr:spPr>
        <a:xfrm>
          <a:off x="4914900" y="926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92" name="フローチャート : 判断 191"/>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100330</xdr:rowOff>
    </xdr:from>
    <xdr:to>
      <xdr:col>5</xdr:col>
      <xdr:colOff>549275</xdr:colOff>
      <xdr:row>55</xdr:row>
      <xdr:rowOff>123190</xdr:rowOff>
    </xdr:to>
    <xdr:cxnSp macro="">
      <xdr:nvCxnSpPr>
        <xdr:cNvPr id="193" name="直線コネクタ 192"/>
        <xdr:cNvCxnSpPr/>
      </xdr:nvCxnSpPr>
      <xdr:spPr>
        <a:xfrm>
          <a:off x="3098800" y="9530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129540</xdr:rowOff>
    </xdr:from>
    <xdr:to>
      <xdr:col>5</xdr:col>
      <xdr:colOff>600075</xdr:colOff>
      <xdr:row>55</xdr:row>
      <xdr:rowOff>59690</xdr:rowOff>
    </xdr:to>
    <xdr:sp macro="" textlink="">
      <xdr:nvSpPr>
        <xdr:cNvPr id="194" name="フローチャート : 判断 193"/>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69867</xdr:rowOff>
    </xdr:from>
    <xdr:ext cx="736600" cy="259045"/>
    <xdr:sp macro="" textlink="">
      <xdr:nvSpPr>
        <xdr:cNvPr id="195" name="テキスト ボックス 194"/>
        <xdr:cNvSpPr txBox="1"/>
      </xdr:nvSpPr>
      <xdr:spPr>
        <a:xfrm>
          <a:off x="3606800" y="915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39370</xdr:rowOff>
    </xdr:from>
    <xdr:to>
      <xdr:col>4</xdr:col>
      <xdr:colOff>346075</xdr:colOff>
      <xdr:row>55</xdr:row>
      <xdr:rowOff>100330</xdr:rowOff>
    </xdr:to>
    <xdr:cxnSp macro="">
      <xdr:nvCxnSpPr>
        <xdr:cNvPr id="196" name="直線コネクタ 195"/>
        <xdr:cNvCxnSpPr/>
      </xdr:nvCxnSpPr>
      <xdr:spPr>
        <a:xfrm>
          <a:off x="2209800" y="94691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160020</xdr:rowOff>
    </xdr:from>
    <xdr:to>
      <xdr:col>4</xdr:col>
      <xdr:colOff>396875</xdr:colOff>
      <xdr:row>55</xdr:row>
      <xdr:rowOff>90170</xdr:rowOff>
    </xdr:to>
    <xdr:sp macro="" textlink="">
      <xdr:nvSpPr>
        <xdr:cNvPr id="197" name="フローチャート : 判断 196"/>
        <xdr:cNvSpPr/>
      </xdr:nvSpPr>
      <xdr:spPr>
        <a:xfrm>
          <a:off x="3048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100347</xdr:rowOff>
    </xdr:from>
    <xdr:ext cx="762000" cy="259045"/>
    <xdr:sp macro="" textlink="">
      <xdr:nvSpPr>
        <xdr:cNvPr id="198" name="テキスト ボックス 197"/>
        <xdr:cNvSpPr txBox="1"/>
      </xdr:nvSpPr>
      <xdr:spPr>
        <a:xfrm>
          <a:off x="2717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39370</xdr:rowOff>
    </xdr:from>
    <xdr:to>
      <xdr:col>3</xdr:col>
      <xdr:colOff>142875</xdr:colOff>
      <xdr:row>55</xdr:row>
      <xdr:rowOff>46990</xdr:rowOff>
    </xdr:to>
    <xdr:cxnSp macro="">
      <xdr:nvCxnSpPr>
        <xdr:cNvPr id="199" name="直線コネクタ 198"/>
        <xdr:cNvCxnSpPr/>
      </xdr:nvCxnSpPr>
      <xdr:spPr>
        <a:xfrm flipV="1">
          <a:off x="1320800" y="94691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129540</xdr:rowOff>
    </xdr:from>
    <xdr:to>
      <xdr:col>3</xdr:col>
      <xdr:colOff>193675</xdr:colOff>
      <xdr:row>55</xdr:row>
      <xdr:rowOff>59690</xdr:rowOff>
    </xdr:to>
    <xdr:sp macro="" textlink="">
      <xdr:nvSpPr>
        <xdr:cNvPr id="200" name="フローチャート : 判断 199"/>
        <xdr:cNvSpPr/>
      </xdr:nvSpPr>
      <xdr:spPr>
        <a:xfrm>
          <a:off x="2159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69867</xdr:rowOff>
    </xdr:from>
    <xdr:ext cx="762000" cy="259045"/>
    <xdr:sp macro="" textlink="">
      <xdr:nvSpPr>
        <xdr:cNvPr id="201" name="テキスト ボックス 200"/>
        <xdr:cNvSpPr txBox="1"/>
      </xdr:nvSpPr>
      <xdr:spPr>
        <a:xfrm>
          <a:off x="1828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202" name="フローチャート : 判断 201"/>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54627</xdr:rowOff>
    </xdr:from>
    <xdr:ext cx="762000" cy="259045"/>
    <xdr:sp macro="" textlink="">
      <xdr:nvSpPr>
        <xdr:cNvPr id="203" name="テキスト ボックス 202"/>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49530</xdr:rowOff>
    </xdr:from>
    <xdr:to>
      <xdr:col>7</xdr:col>
      <xdr:colOff>66675</xdr:colOff>
      <xdr:row>55</xdr:row>
      <xdr:rowOff>151130</xdr:rowOff>
    </xdr:to>
    <xdr:sp macro="" textlink="">
      <xdr:nvSpPr>
        <xdr:cNvPr id="209" name="円/楕円 208"/>
        <xdr:cNvSpPr/>
      </xdr:nvSpPr>
      <xdr:spPr>
        <a:xfrm>
          <a:off x="47752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21607</xdr:rowOff>
    </xdr:from>
    <xdr:ext cx="762000" cy="259045"/>
    <xdr:sp macro="" textlink="">
      <xdr:nvSpPr>
        <xdr:cNvPr id="210" name="扶助費該当値テキスト"/>
        <xdr:cNvSpPr txBox="1"/>
      </xdr:nvSpPr>
      <xdr:spPr>
        <a:xfrm>
          <a:off x="4914900" y="945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72390</xdr:rowOff>
    </xdr:from>
    <xdr:to>
      <xdr:col>5</xdr:col>
      <xdr:colOff>600075</xdr:colOff>
      <xdr:row>56</xdr:row>
      <xdr:rowOff>2540</xdr:rowOff>
    </xdr:to>
    <xdr:sp macro="" textlink="">
      <xdr:nvSpPr>
        <xdr:cNvPr id="211" name="円/楕円 210"/>
        <xdr:cNvSpPr/>
      </xdr:nvSpPr>
      <xdr:spPr>
        <a:xfrm>
          <a:off x="3937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158767</xdr:rowOff>
    </xdr:from>
    <xdr:ext cx="736600" cy="259045"/>
    <xdr:sp macro="" textlink="">
      <xdr:nvSpPr>
        <xdr:cNvPr id="212" name="テキスト ボックス 211"/>
        <xdr:cNvSpPr txBox="1"/>
      </xdr:nvSpPr>
      <xdr:spPr>
        <a:xfrm>
          <a:off x="3606800" y="9588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49530</xdr:rowOff>
    </xdr:from>
    <xdr:to>
      <xdr:col>4</xdr:col>
      <xdr:colOff>396875</xdr:colOff>
      <xdr:row>55</xdr:row>
      <xdr:rowOff>151130</xdr:rowOff>
    </xdr:to>
    <xdr:sp macro="" textlink="">
      <xdr:nvSpPr>
        <xdr:cNvPr id="213" name="円/楕円 212"/>
        <xdr:cNvSpPr/>
      </xdr:nvSpPr>
      <xdr:spPr>
        <a:xfrm>
          <a:off x="3048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135907</xdr:rowOff>
    </xdr:from>
    <xdr:ext cx="762000" cy="259045"/>
    <xdr:sp macro="" textlink="">
      <xdr:nvSpPr>
        <xdr:cNvPr id="214" name="テキスト ボックス 213"/>
        <xdr:cNvSpPr txBox="1"/>
      </xdr:nvSpPr>
      <xdr:spPr>
        <a:xfrm>
          <a:off x="2717800" y="956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160020</xdr:rowOff>
    </xdr:from>
    <xdr:to>
      <xdr:col>3</xdr:col>
      <xdr:colOff>193675</xdr:colOff>
      <xdr:row>55</xdr:row>
      <xdr:rowOff>90170</xdr:rowOff>
    </xdr:to>
    <xdr:sp macro="" textlink="">
      <xdr:nvSpPr>
        <xdr:cNvPr id="215" name="円/楕円 214"/>
        <xdr:cNvSpPr/>
      </xdr:nvSpPr>
      <xdr:spPr>
        <a:xfrm>
          <a:off x="2159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74947</xdr:rowOff>
    </xdr:from>
    <xdr:ext cx="762000" cy="259045"/>
    <xdr:sp macro="" textlink="">
      <xdr:nvSpPr>
        <xdr:cNvPr id="216" name="テキスト ボックス 215"/>
        <xdr:cNvSpPr txBox="1"/>
      </xdr:nvSpPr>
      <xdr:spPr>
        <a:xfrm>
          <a:off x="1828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167640</xdr:rowOff>
    </xdr:from>
    <xdr:to>
      <xdr:col>1</xdr:col>
      <xdr:colOff>676275</xdr:colOff>
      <xdr:row>55</xdr:row>
      <xdr:rowOff>97790</xdr:rowOff>
    </xdr:to>
    <xdr:sp macro="" textlink="">
      <xdr:nvSpPr>
        <xdr:cNvPr id="217" name="円/楕円 216"/>
        <xdr:cNvSpPr/>
      </xdr:nvSpPr>
      <xdr:spPr>
        <a:xfrm>
          <a:off x="1270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82567</xdr:rowOff>
    </xdr:from>
    <xdr:ext cx="762000" cy="259045"/>
    <xdr:sp macro="" textlink="">
      <xdr:nvSpPr>
        <xdr:cNvPr id="218" name="テキスト ボックス 217"/>
        <xdr:cNvSpPr txBox="1"/>
      </xdr:nvSpPr>
      <xdr:spPr>
        <a:xfrm>
          <a:off x="939800" y="951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繰出金は、</a:t>
          </a:r>
          <a:r>
            <a:rPr kumimoji="1" lang="ja-JP" altLang="en-US" sz="1100">
              <a:solidFill>
                <a:schemeClr val="dk1"/>
              </a:solidFill>
              <a:effectLst/>
              <a:latin typeface="+mn-lt"/>
              <a:ea typeface="+mn-ea"/>
              <a:cs typeface="+mn-cs"/>
            </a:rPr>
            <a:t>情報通信ネットワーク事業、後期高齢者医療事業</a:t>
          </a:r>
          <a:r>
            <a:rPr kumimoji="1" lang="ja-JP" altLang="ja-JP" sz="1100">
              <a:solidFill>
                <a:schemeClr val="dk1"/>
              </a:solidFill>
              <a:effectLst/>
              <a:latin typeface="+mn-lt"/>
              <a:ea typeface="+mn-ea"/>
              <a:cs typeface="+mn-cs"/>
            </a:rPr>
            <a:t>などへの繰出金の増により、所要一般財源は増となった。維持補修費については、除雪関連経費の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が主な要因とな</a:t>
          </a:r>
          <a:r>
            <a:rPr kumimoji="1" lang="ja-JP" altLang="en-US" sz="1100">
              <a:solidFill>
                <a:schemeClr val="dk1"/>
              </a:solidFill>
              <a:effectLst/>
              <a:latin typeface="+mn-lt"/>
              <a:ea typeface="+mn-ea"/>
              <a:cs typeface="+mn-cs"/>
            </a:rPr>
            <a:t>っている。</a:t>
          </a:r>
          <a:endParaRPr lang="ja-JP" altLang="ja-JP" sz="1100">
            <a:effectLst/>
          </a:endParaRPr>
        </a:p>
        <a:p>
          <a:r>
            <a:rPr kumimoji="1" lang="ja-JP" altLang="ja-JP" sz="1100">
              <a:solidFill>
                <a:schemeClr val="dk1"/>
              </a:solidFill>
              <a:effectLst/>
              <a:latin typeface="+mn-lt"/>
              <a:ea typeface="+mn-ea"/>
              <a:cs typeface="+mn-cs"/>
            </a:rPr>
            <a:t>社会保障関係の歳出圧力だけでなく、維持補修費等の経費も増加している中、ふるさと納税等の制度を活用することでも、適正な歳入確保を図り、歳出抑制を図りたい。</a:t>
          </a:r>
          <a:endParaRPr lang="ja-JP" altLang="ja-JP" sz="11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153670</xdr:rowOff>
    </xdr:from>
    <xdr:to>
      <xdr:col>24</xdr:col>
      <xdr:colOff>31750</xdr:colOff>
      <xdr:row>61</xdr:row>
      <xdr:rowOff>92710</xdr:rowOff>
    </xdr:to>
    <xdr:cxnSp macro="">
      <xdr:nvCxnSpPr>
        <xdr:cNvPr id="246" name="直線コネクタ 245"/>
        <xdr:cNvCxnSpPr/>
      </xdr:nvCxnSpPr>
      <xdr:spPr>
        <a:xfrm flipV="1">
          <a:off x="16510000" y="924052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64787</xdr:rowOff>
    </xdr:from>
    <xdr:ext cx="762000" cy="259045"/>
    <xdr:sp macro="" textlink="">
      <xdr:nvSpPr>
        <xdr:cNvPr id="247" name="その他最小値テキスト"/>
        <xdr:cNvSpPr txBox="1"/>
      </xdr:nvSpPr>
      <xdr:spPr>
        <a:xfrm>
          <a:off x="16598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24.3</a:t>
          </a:r>
          <a:endParaRPr kumimoji="1" lang="ja-JP" altLang="en-US" sz="1000" b="1">
            <a:latin typeface="ＭＳ Ｐゴシック"/>
          </a:endParaRPr>
        </a:p>
      </xdr:txBody>
    </xdr:sp>
    <xdr:clientData/>
  </xdr:oneCellAnchor>
  <xdr:twoCellAnchor>
    <xdr:from>
      <xdr:col>23</xdr:col>
      <xdr:colOff>628650</xdr:colOff>
      <xdr:row>61</xdr:row>
      <xdr:rowOff>92710</xdr:rowOff>
    </xdr:from>
    <xdr:to>
      <xdr:col>24</xdr:col>
      <xdr:colOff>120650</xdr:colOff>
      <xdr:row>61</xdr:row>
      <xdr:rowOff>92710</xdr:rowOff>
    </xdr:to>
    <xdr:cxnSp macro="">
      <xdr:nvCxnSpPr>
        <xdr:cNvPr id="248" name="直線コネクタ 247"/>
        <xdr:cNvCxnSpPr/>
      </xdr:nvCxnSpPr>
      <xdr:spPr>
        <a:xfrm>
          <a:off x="16421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68597</xdr:rowOff>
    </xdr:from>
    <xdr:ext cx="762000" cy="259045"/>
    <xdr:sp macro="" textlink="">
      <xdr:nvSpPr>
        <xdr:cNvPr id="249"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53</xdr:row>
      <xdr:rowOff>153670</xdr:rowOff>
    </xdr:from>
    <xdr:to>
      <xdr:col>24</xdr:col>
      <xdr:colOff>120650</xdr:colOff>
      <xdr:row>53</xdr:row>
      <xdr:rowOff>153670</xdr:rowOff>
    </xdr:to>
    <xdr:cxnSp macro="">
      <xdr:nvCxnSpPr>
        <xdr:cNvPr id="250" name="直線コネクタ 249"/>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96520</xdr:rowOff>
    </xdr:from>
    <xdr:to>
      <xdr:col>24</xdr:col>
      <xdr:colOff>31750</xdr:colOff>
      <xdr:row>56</xdr:row>
      <xdr:rowOff>134620</xdr:rowOff>
    </xdr:to>
    <xdr:cxnSp macro="">
      <xdr:nvCxnSpPr>
        <xdr:cNvPr id="251" name="直線コネクタ 250"/>
        <xdr:cNvCxnSpPr/>
      </xdr:nvCxnSpPr>
      <xdr:spPr>
        <a:xfrm>
          <a:off x="15671800" y="96977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170197</xdr:rowOff>
    </xdr:from>
    <xdr:ext cx="762000" cy="259045"/>
    <xdr:sp macro="" textlink="">
      <xdr:nvSpPr>
        <xdr:cNvPr id="252" name="その他平均値テキスト"/>
        <xdr:cNvSpPr txBox="1"/>
      </xdr:nvSpPr>
      <xdr:spPr>
        <a:xfrm>
          <a:off x="16598900" y="9771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26670</xdr:rowOff>
    </xdr:from>
    <xdr:to>
      <xdr:col>24</xdr:col>
      <xdr:colOff>82550</xdr:colOff>
      <xdr:row>57</xdr:row>
      <xdr:rowOff>128270</xdr:rowOff>
    </xdr:to>
    <xdr:sp macro="" textlink="">
      <xdr:nvSpPr>
        <xdr:cNvPr id="253" name="フローチャート : 判断 252"/>
        <xdr:cNvSpPr/>
      </xdr:nvSpPr>
      <xdr:spPr>
        <a:xfrm>
          <a:off x="164592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96520</xdr:rowOff>
    </xdr:from>
    <xdr:to>
      <xdr:col>22</xdr:col>
      <xdr:colOff>565150</xdr:colOff>
      <xdr:row>56</xdr:row>
      <xdr:rowOff>111760</xdr:rowOff>
    </xdr:to>
    <xdr:cxnSp macro="">
      <xdr:nvCxnSpPr>
        <xdr:cNvPr id="254" name="直線コネクタ 253"/>
        <xdr:cNvCxnSpPr/>
      </xdr:nvCxnSpPr>
      <xdr:spPr>
        <a:xfrm flipV="1">
          <a:off x="14782800" y="96977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34290</xdr:rowOff>
    </xdr:from>
    <xdr:to>
      <xdr:col>22</xdr:col>
      <xdr:colOff>615950</xdr:colOff>
      <xdr:row>57</xdr:row>
      <xdr:rowOff>135890</xdr:rowOff>
    </xdr:to>
    <xdr:sp macro="" textlink="">
      <xdr:nvSpPr>
        <xdr:cNvPr id="255" name="フローチャート : 判断 254"/>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120667</xdr:rowOff>
    </xdr:from>
    <xdr:ext cx="736600" cy="259045"/>
    <xdr:sp macro="" textlink="">
      <xdr:nvSpPr>
        <xdr:cNvPr id="256" name="テキスト ボックス 255"/>
        <xdr:cNvSpPr txBox="1"/>
      </xdr:nvSpPr>
      <xdr:spPr>
        <a:xfrm>
          <a:off x="15290800" y="989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88900</xdr:rowOff>
    </xdr:from>
    <xdr:to>
      <xdr:col>21</xdr:col>
      <xdr:colOff>361950</xdr:colOff>
      <xdr:row>56</xdr:row>
      <xdr:rowOff>111760</xdr:rowOff>
    </xdr:to>
    <xdr:cxnSp macro="">
      <xdr:nvCxnSpPr>
        <xdr:cNvPr id="257" name="直線コネクタ 256"/>
        <xdr:cNvCxnSpPr/>
      </xdr:nvCxnSpPr>
      <xdr:spPr>
        <a:xfrm>
          <a:off x="13893800" y="96901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8" name="フローチャート : 判断 257"/>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44467</xdr:rowOff>
    </xdr:from>
    <xdr:ext cx="762000" cy="259045"/>
    <xdr:sp macro="" textlink="">
      <xdr:nvSpPr>
        <xdr:cNvPr id="259" name="テキスト ボックス 258"/>
        <xdr:cNvSpPr txBox="1"/>
      </xdr:nvSpPr>
      <xdr:spPr>
        <a:xfrm>
          <a:off x="14401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88900</xdr:rowOff>
    </xdr:from>
    <xdr:to>
      <xdr:col>20</xdr:col>
      <xdr:colOff>158750</xdr:colOff>
      <xdr:row>56</xdr:row>
      <xdr:rowOff>96520</xdr:rowOff>
    </xdr:to>
    <xdr:cxnSp macro="">
      <xdr:nvCxnSpPr>
        <xdr:cNvPr id="260" name="直線コネクタ 259"/>
        <xdr:cNvCxnSpPr/>
      </xdr:nvCxnSpPr>
      <xdr:spPr>
        <a:xfrm flipV="1">
          <a:off x="13004800" y="9690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2" name="テキスト ボックス 261"/>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114300</xdr:rowOff>
    </xdr:from>
    <xdr:to>
      <xdr:col>19</xdr:col>
      <xdr:colOff>6350</xdr:colOff>
      <xdr:row>57</xdr:row>
      <xdr:rowOff>44450</xdr:rowOff>
    </xdr:to>
    <xdr:sp macro="" textlink="">
      <xdr:nvSpPr>
        <xdr:cNvPr id="263" name="フローチャート : 判断 262"/>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29227</xdr:rowOff>
    </xdr:from>
    <xdr:ext cx="762000" cy="259045"/>
    <xdr:sp macro="" textlink="">
      <xdr:nvSpPr>
        <xdr:cNvPr id="264" name="テキスト ボックス 263"/>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83820</xdr:rowOff>
    </xdr:from>
    <xdr:to>
      <xdr:col>24</xdr:col>
      <xdr:colOff>82550</xdr:colOff>
      <xdr:row>57</xdr:row>
      <xdr:rowOff>13970</xdr:rowOff>
    </xdr:to>
    <xdr:sp macro="" textlink="">
      <xdr:nvSpPr>
        <xdr:cNvPr id="270" name="円/楕円 269"/>
        <xdr:cNvSpPr/>
      </xdr:nvSpPr>
      <xdr:spPr>
        <a:xfrm>
          <a:off x="164592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100347</xdr:rowOff>
    </xdr:from>
    <xdr:ext cx="762000" cy="259045"/>
    <xdr:sp macro="" textlink="">
      <xdr:nvSpPr>
        <xdr:cNvPr id="271" name="その他該当値テキスト"/>
        <xdr:cNvSpPr txBox="1"/>
      </xdr:nvSpPr>
      <xdr:spPr>
        <a:xfrm>
          <a:off x="165989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45720</xdr:rowOff>
    </xdr:from>
    <xdr:to>
      <xdr:col>22</xdr:col>
      <xdr:colOff>615950</xdr:colOff>
      <xdr:row>56</xdr:row>
      <xdr:rowOff>147320</xdr:rowOff>
    </xdr:to>
    <xdr:sp macro="" textlink="">
      <xdr:nvSpPr>
        <xdr:cNvPr id="272" name="円/楕円 271"/>
        <xdr:cNvSpPr/>
      </xdr:nvSpPr>
      <xdr:spPr>
        <a:xfrm>
          <a:off x="15621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157497</xdr:rowOff>
    </xdr:from>
    <xdr:ext cx="736600" cy="259045"/>
    <xdr:sp macro="" textlink="">
      <xdr:nvSpPr>
        <xdr:cNvPr id="273" name="テキスト ボックス 272"/>
        <xdr:cNvSpPr txBox="1"/>
      </xdr:nvSpPr>
      <xdr:spPr>
        <a:xfrm>
          <a:off x="15290800" y="941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60960</xdr:rowOff>
    </xdr:from>
    <xdr:to>
      <xdr:col>21</xdr:col>
      <xdr:colOff>412750</xdr:colOff>
      <xdr:row>56</xdr:row>
      <xdr:rowOff>162560</xdr:rowOff>
    </xdr:to>
    <xdr:sp macro="" textlink="">
      <xdr:nvSpPr>
        <xdr:cNvPr id="274" name="円/楕円 273"/>
        <xdr:cNvSpPr/>
      </xdr:nvSpPr>
      <xdr:spPr>
        <a:xfrm>
          <a:off x="14732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1287</xdr:rowOff>
    </xdr:from>
    <xdr:ext cx="762000" cy="259045"/>
    <xdr:sp macro="" textlink="">
      <xdr:nvSpPr>
        <xdr:cNvPr id="275" name="テキスト ボックス 274"/>
        <xdr:cNvSpPr txBox="1"/>
      </xdr:nvSpPr>
      <xdr:spPr>
        <a:xfrm>
          <a:off x="14401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38100</xdr:rowOff>
    </xdr:from>
    <xdr:to>
      <xdr:col>20</xdr:col>
      <xdr:colOff>209550</xdr:colOff>
      <xdr:row>56</xdr:row>
      <xdr:rowOff>139700</xdr:rowOff>
    </xdr:to>
    <xdr:sp macro="" textlink="">
      <xdr:nvSpPr>
        <xdr:cNvPr id="276" name="円/楕円 275"/>
        <xdr:cNvSpPr/>
      </xdr:nvSpPr>
      <xdr:spPr>
        <a:xfrm>
          <a:off x="13843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149877</xdr:rowOff>
    </xdr:from>
    <xdr:ext cx="762000" cy="259045"/>
    <xdr:sp macro="" textlink="">
      <xdr:nvSpPr>
        <xdr:cNvPr id="277" name="テキスト ボックス 276"/>
        <xdr:cNvSpPr txBox="1"/>
      </xdr:nvSpPr>
      <xdr:spPr>
        <a:xfrm>
          <a:off x="13512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45720</xdr:rowOff>
    </xdr:from>
    <xdr:to>
      <xdr:col>19</xdr:col>
      <xdr:colOff>6350</xdr:colOff>
      <xdr:row>56</xdr:row>
      <xdr:rowOff>147320</xdr:rowOff>
    </xdr:to>
    <xdr:sp macro="" textlink="">
      <xdr:nvSpPr>
        <xdr:cNvPr id="278" name="円/楕円 277"/>
        <xdr:cNvSpPr/>
      </xdr:nvSpPr>
      <xdr:spPr>
        <a:xfrm>
          <a:off x="12954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157497</xdr:rowOff>
    </xdr:from>
    <xdr:ext cx="762000" cy="259045"/>
    <xdr:sp macro="" textlink="">
      <xdr:nvSpPr>
        <xdr:cNvPr id="279" name="テキスト ボックス 278"/>
        <xdr:cNvSpPr txBox="1"/>
      </xdr:nvSpPr>
      <xdr:spPr>
        <a:xfrm>
          <a:off x="12623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公立大学運営費交付金</a:t>
          </a:r>
          <a:r>
            <a:rPr kumimoji="1" lang="ja-JP" altLang="ja-JP" sz="1100">
              <a:solidFill>
                <a:schemeClr val="dk1"/>
              </a:solidFill>
              <a:effectLst/>
              <a:latin typeface="+mn-lt"/>
              <a:ea typeface="+mn-ea"/>
              <a:cs typeface="+mn-cs"/>
            </a:rPr>
            <a:t>の増</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、経常収支比率のうちの補助費等の比率でみると、</a:t>
          </a:r>
          <a:r>
            <a:rPr kumimoji="1" lang="en-US" altLang="ja-JP" sz="1100">
              <a:solidFill>
                <a:schemeClr val="dk1"/>
              </a:solidFill>
              <a:effectLst/>
              <a:latin typeface="+mn-lt"/>
              <a:ea typeface="+mn-ea"/>
              <a:cs typeface="+mn-cs"/>
            </a:rPr>
            <a:t>1.3</a:t>
          </a:r>
          <a:r>
            <a:rPr kumimoji="1" lang="ja-JP" altLang="en-US" sz="1100">
              <a:solidFill>
                <a:schemeClr val="dk1"/>
              </a:solidFill>
              <a:effectLst/>
              <a:latin typeface="+mn-lt"/>
              <a:ea typeface="+mn-ea"/>
              <a:cs typeface="+mn-cs"/>
            </a:rPr>
            <a:t>ポイント増の</a:t>
          </a:r>
          <a:r>
            <a:rPr kumimoji="1" lang="ja-JP" altLang="ja-JP" sz="1100">
              <a:solidFill>
                <a:schemeClr val="dk1"/>
              </a:solidFill>
              <a:effectLst/>
              <a:latin typeface="+mn-lt"/>
              <a:ea typeface="+mn-ea"/>
              <a:cs typeface="+mn-cs"/>
            </a:rPr>
            <a:t>数値となった。</a:t>
          </a:r>
          <a:endParaRPr lang="ja-JP" altLang="ja-JP" sz="1100">
            <a:effectLst/>
          </a:endParaRPr>
        </a:p>
        <a:p>
          <a:r>
            <a:rPr kumimoji="1" lang="ja-JP" altLang="ja-JP" sz="1100">
              <a:solidFill>
                <a:schemeClr val="dk1"/>
              </a:solidFill>
              <a:effectLst/>
              <a:latin typeface="+mn-lt"/>
              <a:ea typeface="+mn-ea"/>
              <a:cs typeface="+mn-cs"/>
            </a:rPr>
            <a:t>今後も、各種団体への補助見直し等の取組みを進め、経費縮減を図っていく予定である。</a:t>
          </a:r>
          <a:endParaRPr lang="ja-JP" altLang="ja-JP" sz="11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75565</xdr:rowOff>
    </xdr:from>
    <xdr:to>
      <xdr:col>24</xdr:col>
      <xdr:colOff>31750</xdr:colOff>
      <xdr:row>41</xdr:row>
      <xdr:rowOff>69850</xdr:rowOff>
    </xdr:to>
    <xdr:cxnSp macro="">
      <xdr:nvCxnSpPr>
        <xdr:cNvPr id="302" name="直線コネクタ 301"/>
        <xdr:cNvCxnSpPr/>
      </xdr:nvCxnSpPr>
      <xdr:spPr>
        <a:xfrm flipV="1">
          <a:off x="16510000" y="590486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3"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4" name="直線コネクタ 303"/>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161942</xdr:rowOff>
    </xdr:from>
    <xdr:ext cx="762000" cy="259045"/>
    <xdr:sp macro="" textlink="">
      <xdr:nvSpPr>
        <xdr:cNvPr id="305" name="補助費等最大値テキスト"/>
        <xdr:cNvSpPr txBox="1"/>
      </xdr:nvSpPr>
      <xdr:spPr>
        <a:xfrm>
          <a:off x="16598900" y="564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34</xdr:row>
      <xdr:rowOff>75565</xdr:rowOff>
    </xdr:from>
    <xdr:to>
      <xdr:col>24</xdr:col>
      <xdr:colOff>120650</xdr:colOff>
      <xdr:row>34</xdr:row>
      <xdr:rowOff>75565</xdr:rowOff>
    </xdr:to>
    <xdr:cxnSp macro="">
      <xdr:nvCxnSpPr>
        <xdr:cNvPr id="306" name="直線コネクタ 305"/>
        <xdr:cNvCxnSpPr/>
      </xdr:nvCxnSpPr>
      <xdr:spPr>
        <a:xfrm>
          <a:off x="16421100" y="5904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155575</xdr:rowOff>
    </xdr:from>
    <xdr:to>
      <xdr:col>24</xdr:col>
      <xdr:colOff>31750</xdr:colOff>
      <xdr:row>38</xdr:row>
      <xdr:rowOff>58420</xdr:rowOff>
    </xdr:to>
    <xdr:cxnSp macro="">
      <xdr:nvCxnSpPr>
        <xdr:cNvPr id="307" name="直線コネクタ 306"/>
        <xdr:cNvCxnSpPr/>
      </xdr:nvCxnSpPr>
      <xdr:spPr>
        <a:xfrm>
          <a:off x="15671800" y="6499225"/>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24147</xdr:rowOff>
    </xdr:from>
    <xdr:ext cx="762000" cy="259045"/>
    <xdr:sp macro="" textlink="">
      <xdr:nvSpPr>
        <xdr:cNvPr id="308" name="補助費等平均値テキスト"/>
        <xdr:cNvSpPr txBox="1"/>
      </xdr:nvSpPr>
      <xdr:spPr>
        <a:xfrm>
          <a:off x="16598900" y="6196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7620</xdr:rowOff>
    </xdr:from>
    <xdr:to>
      <xdr:col>24</xdr:col>
      <xdr:colOff>82550</xdr:colOff>
      <xdr:row>37</xdr:row>
      <xdr:rowOff>109220</xdr:rowOff>
    </xdr:to>
    <xdr:sp macro="" textlink="">
      <xdr:nvSpPr>
        <xdr:cNvPr id="309" name="フローチャート : 判断 308"/>
        <xdr:cNvSpPr/>
      </xdr:nvSpPr>
      <xdr:spPr>
        <a:xfrm>
          <a:off x="164592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155575</xdr:rowOff>
    </xdr:from>
    <xdr:to>
      <xdr:col>22</xdr:col>
      <xdr:colOff>565150</xdr:colOff>
      <xdr:row>37</xdr:row>
      <xdr:rowOff>155575</xdr:rowOff>
    </xdr:to>
    <xdr:cxnSp macro="">
      <xdr:nvCxnSpPr>
        <xdr:cNvPr id="310" name="直線コネクタ 309"/>
        <xdr:cNvCxnSpPr/>
      </xdr:nvCxnSpPr>
      <xdr:spPr>
        <a:xfrm>
          <a:off x="14782800" y="64992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150495</xdr:rowOff>
    </xdr:from>
    <xdr:to>
      <xdr:col>22</xdr:col>
      <xdr:colOff>615950</xdr:colOff>
      <xdr:row>37</xdr:row>
      <xdr:rowOff>80645</xdr:rowOff>
    </xdr:to>
    <xdr:sp macro="" textlink="">
      <xdr:nvSpPr>
        <xdr:cNvPr id="311" name="フローチャート : 判断 310"/>
        <xdr:cNvSpPr/>
      </xdr:nvSpPr>
      <xdr:spPr>
        <a:xfrm>
          <a:off x="156210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90822</xdr:rowOff>
    </xdr:from>
    <xdr:ext cx="736600" cy="259045"/>
    <xdr:sp macro="" textlink="">
      <xdr:nvSpPr>
        <xdr:cNvPr id="312" name="テキスト ボックス 311"/>
        <xdr:cNvSpPr txBox="1"/>
      </xdr:nvSpPr>
      <xdr:spPr>
        <a:xfrm>
          <a:off x="15290800" y="6091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127000</xdr:rowOff>
    </xdr:from>
    <xdr:to>
      <xdr:col>21</xdr:col>
      <xdr:colOff>361950</xdr:colOff>
      <xdr:row>37</xdr:row>
      <xdr:rowOff>155575</xdr:rowOff>
    </xdr:to>
    <xdr:cxnSp macro="">
      <xdr:nvCxnSpPr>
        <xdr:cNvPr id="313" name="直線コネクタ 312"/>
        <xdr:cNvCxnSpPr/>
      </xdr:nvCxnSpPr>
      <xdr:spPr>
        <a:xfrm>
          <a:off x="13893800" y="64706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36195</xdr:rowOff>
    </xdr:from>
    <xdr:to>
      <xdr:col>21</xdr:col>
      <xdr:colOff>412750</xdr:colOff>
      <xdr:row>37</xdr:row>
      <xdr:rowOff>137795</xdr:rowOff>
    </xdr:to>
    <xdr:sp macro="" textlink="">
      <xdr:nvSpPr>
        <xdr:cNvPr id="314" name="フローチャート : 判断 313"/>
        <xdr:cNvSpPr/>
      </xdr:nvSpPr>
      <xdr:spPr>
        <a:xfrm>
          <a:off x="14732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147972</xdr:rowOff>
    </xdr:from>
    <xdr:ext cx="762000" cy="259045"/>
    <xdr:sp macro="" textlink="">
      <xdr:nvSpPr>
        <xdr:cNvPr id="315" name="テキスト ボックス 314"/>
        <xdr:cNvSpPr txBox="1"/>
      </xdr:nvSpPr>
      <xdr:spPr>
        <a:xfrm>
          <a:off x="14401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92710</xdr:rowOff>
    </xdr:from>
    <xdr:to>
      <xdr:col>20</xdr:col>
      <xdr:colOff>158750</xdr:colOff>
      <xdr:row>37</xdr:row>
      <xdr:rowOff>127000</xdr:rowOff>
    </xdr:to>
    <xdr:cxnSp macro="">
      <xdr:nvCxnSpPr>
        <xdr:cNvPr id="316" name="直線コネクタ 315"/>
        <xdr:cNvCxnSpPr/>
      </xdr:nvCxnSpPr>
      <xdr:spPr>
        <a:xfrm>
          <a:off x="13004800" y="64363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36195</xdr:rowOff>
    </xdr:from>
    <xdr:to>
      <xdr:col>20</xdr:col>
      <xdr:colOff>209550</xdr:colOff>
      <xdr:row>37</xdr:row>
      <xdr:rowOff>137795</xdr:rowOff>
    </xdr:to>
    <xdr:sp macro="" textlink="">
      <xdr:nvSpPr>
        <xdr:cNvPr id="317" name="フローチャート : 判断 316"/>
        <xdr:cNvSpPr/>
      </xdr:nvSpPr>
      <xdr:spPr>
        <a:xfrm>
          <a:off x="13843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147972</xdr:rowOff>
    </xdr:from>
    <xdr:ext cx="762000" cy="259045"/>
    <xdr:sp macro="" textlink="">
      <xdr:nvSpPr>
        <xdr:cNvPr id="318" name="テキスト ボックス 317"/>
        <xdr:cNvSpPr txBox="1"/>
      </xdr:nvSpPr>
      <xdr:spPr>
        <a:xfrm>
          <a:off x="13512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41910</xdr:rowOff>
    </xdr:from>
    <xdr:to>
      <xdr:col>19</xdr:col>
      <xdr:colOff>6350</xdr:colOff>
      <xdr:row>37</xdr:row>
      <xdr:rowOff>143510</xdr:rowOff>
    </xdr:to>
    <xdr:sp macro="" textlink="">
      <xdr:nvSpPr>
        <xdr:cNvPr id="319" name="フローチャート : 判断 318"/>
        <xdr:cNvSpPr/>
      </xdr:nvSpPr>
      <xdr:spPr>
        <a:xfrm>
          <a:off x="12954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153687</xdr:rowOff>
    </xdr:from>
    <xdr:ext cx="762000" cy="259045"/>
    <xdr:sp macro="" textlink="">
      <xdr:nvSpPr>
        <xdr:cNvPr id="320" name="テキスト ボックス 319"/>
        <xdr:cNvSpPr txBox="1"/>
      </xdr:nvSpPr>
      <xdr:spPr>
        <a:xfrm>
          <a:off x="12623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38</xdr:row>
      <xdr:rowOff>7620</xdr:rowOff>
    </xdr:from>
    <xdr:to>
      <xdr:col>24</xdr:col>
      <xdr:colOff>82550</xdr:colOff>
      <xdr:row>38</xdr:row>
      <xdr:rowOff>109220</xdr:rowOff>
    </xdr:to>
    <xdr:sp macro="" textlink="">
      <xdr:nvSpPr>
        <xdr:cNvPr id="326" name="円/楕円 325"/>
        <xdr:cNvSpPr/>
      </xdr:nvSpPr>
      <xdr:spPr>
        <a:xfrm>
          <a:off x="164592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151147</xdr:rowOff>
    </xdr:from>
    <xdr:ext cx="762000" cy="259045"/>
    <xdr:sp macro="" textlink="">
      <xdr:nvSpPr>
        <xdr:cNvPr id="327" name="補助費等該当値テキスト"/>
        <xdr:cNvSpPr txBox="1"/>
      </xdr:nvSpPr>
      <xdr:spPr>
        <a:xfrm>
          <a:off x="165989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104775</xdr:rowOff>
    </xdr:from>
    <xdr:to>
      <xdr:col>22</xdr:col>
      <xdr:colOff>615950</xdr:colOff>
      <xdr:row>38</xdr:row>
      <xdr:rowOff>34925</xdr:rowOff>
    </xdr:to>
    <xdr:sp macro="" textlink="">
      <xdr:nvSpPr>
        <xdr:cNvPr id="328" name="円/楕円 327"/>
        <xdr:cNvSpPr/>
      </xdr:nvSpPr>
      <xdr:spPr>
        <a:xfrm>
          <a:off x="15621000" y="644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19702</xdr:rowOff>
    </xdr:from>
    <xdr:ext cx="736600" cy="259045"/>
    <xdr:sp macro="" textlink="">
      <xdr:nvSpPr>
        <xdr:cNvPr id="329" name="テキスト ボックス 328"/>
        <xdr:cNvSpPr txBox="1"/>
      </xdr:nvSpPr>
      <xdr:spPr>
        <a:xfrm>
          <a:off x="15290800" y="6534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104775</xdr:rowOff>
    </xdr:from>
    <xdr:to>
      <xdr:col>21</xdr:col>
      <xdr:colOff>412750</xdr:colOff>
      <xdr:row>38</xdr:row>
      <xdr:rowOff>34925</xdr:rowOff>
    </xdr:to>
    <xdr:sp macro="" textlink="">
      <xdr:nvSpPr>
        <xdr:cNvPr id="330" name="円/楕円 329"/>
        <xdr:cNvSpPr/>
      </xdr:nvSpPr>
      <xdr:spPr>
        <a:xfrm>
          <a:off x="14732000" y="644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19702</xdr:rowOff>
    </xdr:from>
    <xdr:ext cx="762000" cy="259045"/>
    <xdr:sp macro="" textlink="">
      <xdr:nvSpPr>
        <xdr:cNvPr id="331" name="テキスト ボックス 330"/>
        <xdr:cNvSpPr txBox="1"/>
      </xdr:nvSpPr>
      <xdr:spPr>
        <a:xfrm>
          <a:off x="14401800" y="653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76200</xdr:rowOff>
    </xdr:from>
    <xdr:to>
      <xdr:col>20</xdr:col>
      <xdr:colOff>209550</xdr:colOff>
      <xdr:row>38</xdr:row>
      <xdr:rowOff>6350</xdr:rowOff>
    </xdr:to>
    <xdr:sp macro="" textlink="">
      <xdr:nvSpPr>
        <xdr:cNvPr id="332" name="円/楕円 331"/>
        <xdr:cNvSpPr/>
      </xdr:nvSpPr>
      <xdr:spPr>
        <a:xfrm>
          <a:off x="13843000" y="641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162577</xdr:rowOff>
    </xdr:from>
    <xdr:ext cx="762000" cy="259045"/>
    <xdr:sp macro="" textlink="">
      <xdr:nvSpPr>
        <xdr:cNvPr id="333" name="テキスト ボックス 332"/>
        <xdr:cNvSpPr txBox="1"/>
      </xdr:nvSpPr>
      <xdr:spPr>
        <a:xfrm>
          <a:off x="13512800" y="650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41910</xdr:rowOff>
    </xdr:from>
    <xdr:to>
      <xdr:col>19</xdr:col>
      <xdr:colOff>6350</xdr:colOff>
      <xdr:row>37</xdr:row>
      <xdr:rowOff>143510</xdr:rowOff>
    </xdr:to>
    <xdr:sp macro="" textlink="">
      <xdr:nvSpPr>
        <xdr:cNvPr id="334" name="円/楕円 333"/>
        <xdr:cNvSpPr/>
      </xdr:nvSpPr>
      <xdr:spPr>
        <a:xfrm>
          <a:off x="12954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128287</xdr:rowOff>
    </xdr:from>
    <xdr:ext cx="762000" cy="259045"/>
    <xdr:sp macro="" textlink="">
      <xdr:nvSpPr>
        <xdr:cNvPr id="335" name="テキスト ボックス 334"/>
        <xdr:cNvSpPr txBox="1"/>
      </xdr:nvSpPr>
      <xdr:spPr>
        <a:xfrm>
          <a:off x="12623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H28</a:t>
          </a:r>
          <a:r>
            <a:rPr kumimoji="1" lang="ja-JP" altLang="ja-JP" sz="1100">
              <a:solidFill>
                <a:schemeClr val="dk1"/>
              </a:solidFill>
              <a:effectLst/>
              <a:latin typeface="+mn-lt"/>
              <a:ea typeface="+mn-ea"/>
              <a:cs typeface="+mn-cs"/>
            </a:rPr>
            <a:t>年度では、</a:t>
          </a:r>
          <a:r>
            <a:rPr kumimoji="1" lang="en-US" altLang="ja-JP" sz="1100">
              <a:solidFill>
                <a:schemeClr val="dk1"/>
              </a:solidFill>
              <a:effectLst/>
              <a:latin typeface="+mn-lt"/>
              <a:ea typeface="+mn-ea"/>
              <a:cs typeface="+mn-cs"/>
            </a:rPr>
            <a:t>230</a:t>
          </a:r>
          <a:r>
            <a:rPr kumimoji="1" lang="ja-JP" altLang="ja-JP" sz="1100">
              <a:solidFill>
                <a:schemeClr val="dk1"/>
              </a:solidFill>
              <a:effectLst/>
              <a:latin typeface="+mn-lt"/>
              <a:ea typeface="+mn-ea"/>
              <a:cs typeface="+mn-cs"/>
            </a:rPr>
            <a:t>百万円の繰上償還が変動の大きな要因となっており、</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ポイント指標数値が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lang="ja-JP" altLang="ja-JP" sz="1100">
            <a:effectLst/>
          </a:endParaRPr>
        </a:p>
        <a:p>
          <a:r>
            <a:rPr kumimoji="1" lang="ja-JP" altLang="ja-JP" sz="1100">
              <a:solidFill>
                <a:schemeClr val="dk1"/>
              </a:solidFill>
              <a:effectLst/>
              <a:latin typeface="+mn-lt"/>
              <a:ea typeface="+mn-ea"/>
              <a:cs typeface="+mn-cs"/>
            </a:rPr>
            <a:t>人口一人当たりの決算額は、類似団体の平均を上回り、近年では、交付税算入率の高い有利な起債の活用に努め、将来負担額は減少していく方向にある。今後は、公共施設マネジメントを推進していくことで、施設更新に係る公債費負担の軽減を図っていく。</a:t>
          </a:r>
          <a:endParaRPr lang="ja-JP" altLang="ja-JP" sz="1100">
            <a:effectLst/>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154759</xdr:rowOff>
    </xdr:from>
    <xdr:to>
      <xdr:col>7</xdr:col>
      <xdr:colOff>15875</xdr:colOff>
      <xdr:row>81</xdr:row>
      <xdr:rowOff>24130</xdr:rowOff>
    </xdr:to>
    <xdr:cxnSp macro="">
      <xdr:nvCxnSpPr>
        <xdr:cNvPr id="365" name="直線コネクタ 364"/>
        <xdr:cNvCxnSpPr/>
      </xdr:nvCxnSpPr>
      <xdr:spPr>
        <a:xfrm flipV="1">
          <a:off x="4826000" y="12670609"/>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167657</xdr:rowOff>
    </xdr:from>
    <xdr:ext cx="762000" cy="259045"/>
    <xdr:sp macro="" textlink="">
      <xdr:nvSpPr>
        <xdr:cNvPr id="366"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a:t>
          </a:r>
          <a:endParaRPr kumimoji="1" lang="ja-JP" altLang="en-US" sz="1000" b="1">
            <a:latin typeface="ＭＳ Ｐゴシック"/>
          </a:endParaRPr>
        </a:p>
      </xdr:txBody>
    </xdr:sp>
    <xdr:clientData/>
  </xdr:oneCellAnchor>
  <xdr:twoCellAnchor>
    <xdr:from>
      <xdr:col>6</xdr:col>
      <xdr:colOff>612775</xdr:colOff>
      <xdr:row>81</xdr:row>
      <xdr:rowOff>24130</xdr:rowOff>
    </xdr:from>
    <xdr:to>
      <xdr:col>7</xdr:col>
      <xdr:colOff>104775</xdr:colOff>
      <xdr:row>81</xdr:row>
      <xdr:rowOff>24130</xdr:rowOff>
    </xdr:to>
    <xdr:cxnSp macro="">
      <xdr:nvCxnSpPr>
        <xdr:cNvPr id="367" name="直線コネクタ 366"/>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69686</xdr:rowOff>
    </xdr:from>
    <xdr:ext cx="762000" cy="259045"/>
    <xdr:sp macro="" textlink="">
      <xdr:nvSpPr>
        <xdr:cNvPr id="368" name="公債費最大値テキスト"/>
        <xdr:cNvSpPr txBox="1"/>
      </xdr:nvSpPr>
      <xdr:spPr>
        <a:xfrm>
          <a:off x="4914900" y="1241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6</xdr:col>
      <xdr:colOff>612775</xdr:colOff>
      <xdr:row>73</xdr:row>
      <xdr:rowOff>154759</xdr:rowOff>
    </xdr:from>
    <xdr:to>
      <xdr:col>7</xdr:col>
      <xdr:colOff>104775</xdr:colOff>
      <xdr:row>73</xdr:row>
      <xdr:rowOff>154759</xdr:rowOff>
    </xdr:to>
    <xdr:cxnSp macro="">
      <xdr:nvCxnSpPr>
        <xdr:cNvPr id="369" name="直線コネクタ 368"/>
        <xdr:cNvCxnSpPr/>
      </xdr:nvCxnSpPr>
      <xdr:spPr>
        <a:xfrm>
          <a:off x="4737100" y="12670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159657</xdr:rowOff>
    </xdr:from>
    <xdr:to>
      <xdr:col>7</xdr:col>
      <xdr:colOff>15875</xdr:colOff>
      <xdr:row>79</xdr:row>
      <xdr:rowOff>99242</xdr:rowOff>
    </xdr:to>
    <xdr:cxnSp macro="">
      <xdr:nvCxnSpPr>
        <xdr:cNvPr id="370" name="直線コネクタ 369"/>
        <xdr:cNvCxnSpPr/>
      </xdr:nvCxnSpPr>
      <xdr:spPr>
        <a:xfrm>
          <a:off x="3987800" y="13532757"/>
          <a:ext cx="8382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87828</xdr:rowOff>
    </xdr:from>
    <xdr:ext cx="762000" cy="259045"/>
    <xdr:sp macro="" textlink="">
      <xdr:nvSpPr>
        <xdr:cNvPr id="371" name="公債費平均値テキスト"/>
        <xdr:cNvSpPr txBox="1"/>
      </xdr:nvSpPr>
      <xdr:spPr>
        <a:xfrm>
          <a:off x="4914900" y="13118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71301</xdr:rowOff>
    </xdr:from>
    <xdr:to>
      <xdr:col>7</xdr:col>
      <xdr:colOff>66675</xdr:colOff>
      <xdr:row>78</xdr:row>
      <xdr:rowOff>1451</xdr:rowOff>
    </xdr:to>
    <xdr:sp macro="" textlink="">
      <xdr:nvSpPr>
        <xdr:cNvPr id="372" name="フローチャート : 判断 371"/>
        <xdr:cNvSpPr/>
      </xdr:nvSpPr>
      <xdr:spPr>
        <a:xfrm>
          <a:off x="47752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159657</xdr:rowOff>
    </xdr:from>
    <xdr:to>
      <xdr:col>5</xdr:col>
      <xdr:colOff>549275</xdr:colOff>
      <xdr:row>79</xdr:row>
      <xdr:rowOff>1270</xdr:rowOff>
    </xdr:to>
    <xdr:cxnSp macro="">
      <xdr:nvCxnSpPr>
        <xdr:cNvPr id="373" name="直線コネクタ 372"/>
        <xdr:cNvCxnSpPr/>
      </xdr:nvCxnSpPr>
      <xdr:spPr>
        <a:xfrm flipV="1">
          <a:off x="3098800" y="1353275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32113</xdr:rowOff>
    </xdr:from>
    <xdr:to>
      <xdr:col>5</xdr:col>
      <xdr:colOff>600075</xdr:colOff>
      <xdr:row>77</xdr:row>
      <xdr:rowOff>133713</xdr:rowOff>
    </xdr:to>
    <xdr:sp macro="" textlink="">
      <xdr:nvSpPr>
        <xdr:cNvPr id="374" name="フローチャート : 判断 373"/>
        <xdr:cNvSpPr/>
      </xdr:nvSpPr>
      <xdr:spPr>
        <a:xfrm>
          <a:off x="3937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143890</xdr:rowOff>
    </xdr:from>
    <xdr:ext cx="736600" cy="259045"/>
    <xdr:sp macro="" textlink="">
      <xdr:nvSpPr>
        <xdr:cNvPr id="375" name="テキスト ボックス 374"/>
        <xdr:cNvSpPr txBox="1"/>
      </xdr:nvSpPr>
      <xdr:spPr>
        <a:xfrm>
          <a:off x="3606800" y="13002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1270</xdr:rowOff>
    </xdr:from>
    <xdr:to>
      <xdr:col>4</xdr:col>
      <xdr:colOff>346075</xdr:colOff>
      <xdr:row>79</xdr:row>
      <xdr:rowOff>14332</xdr:rowOff>
    </xdr:to>
    <xdr:cxnSp macro="">
      <xdr:nvCxnSpPr>
        <xdr:cNvPr id="376" name="直線コネクタ 375"/>
        <xdr:cNvCxnSpPr/>
      </xdr:nvCxnSpPr>
      <xdr:spPr>
        <a:xfrm flipV="1">
          <a:off x="2209800" y="13545820"/>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77" name="フローチャート : 判断 376"/>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130827</xdr:rowOff>
    </xdr:from>
    <xdr:ext cx="762000" cy="259045"/>
    <xdr:sp macro="" textlink="">
      <xdr:nvSpPr>
        <xdr:cNvPr id="378" name="テキスト ボックス 377"/>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120469</xdr:rowOff>
    </xdr:from>
    <xdr:to>
      <xdr:col>3</xdr:col>
      <xdr:colOff>142875</xdr:colOff>
      <xdr:row>79</xdr:row>
      <xdr:rowOff>14332</xdr:rowOff>
    </xdr:to>
    <xdr:cxnSp macro="">
      <xdr:nvCxnSpPr>
        <xdr:cNvPr id="379" name="直線コネクタ 378"/>
        <xdr:cNvCxnSpPr/>
      </xdr:nvCxnSpPr>
      <xdr:spPr>
        <a:xfrm>
          <a:off x="1320800" y="13493569"/>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25581</xdr:rowOff>
    </xdr:from>
    <xdr:to>
      <xdr:col>3</xdr:col>
      <xdr:colOff>193675</xdr:colOff>
      <xdr:row>77</xdr:row>
      <xdr:rowOff>127181</xdr:rowOff>
    </xdr:to>
    <xdr:sp macro="" textlink="">
      <xdr:nvSpPr>
        <xdr:cNvPr id="380" name="フローチャート : 判断 379"/>
        <xdr:cNvSpPr/>
      </xdr:nvSpPr>
      <xdr:spPr>
        <a:xfrm>
          <a:off x="21590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137358</xdr:rowOff>
    </xdr:from>
    <xdr:ext cx="762000" cy="259045"/>
    <xdr:sp macro="" textlink="">
      <xdr:nvSpPr>
        <xdr:cNvPr id="381" name="テキスト ボックス 380"/>
        <xdr:cNvSpPr txBox="1"/>
      </xdr:nvSpPr>
      <xdr:spPr>
        <a:xfrm>
          <a:off x="1828800" y="12996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38644</xdr:rowOff>
    </xdr:from>
    <xdr:to>
      <xdr:col>1</xdr:col>
      <xdr:colOff>676275</xdr:colOff>
      <xdr:row>77</xdr:row>
      <xdr:rowOff>140244</xdr:rowOff>
    </xdr:to>
    <xdr:sp macro="" textlink="">
      <xdr:nvSpPr>
        <xdr:cNvPr id="382" name="フローチャート : 判断 381"/>
        <xdr:cNvSpPr/>
      </xdr:nvSpPr>
      <xdr:spPr>
        <a:xfrm>
          <a:off x="1270000" y="1324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150421</xdr:rowOff>
    </xdr:from>
    <xdr:ext cx="762000" cy="259045"/>
    <xdr:sp macro="" textlink="">
      <xdr:nvSpPr>
        <xdr:cNvPr id="383" name="テキスト ボックス 382"/>
        <xdr:cNvSpPr txBox="1"/>
      </xdr:nvSpPr>
      <xdr:spPr>
        <a:xfrm>
          <a:off x="939800" y="1300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79</xdr:row>
      <xdr:rowOff>48442</xdr:rowOff>
    </xdr:from>
    <xdr:to>
      <xdr:col>7</xdr:col>
      <xdr:colOff>66675</xdr:colOff>
      <xdr:row>79</xdr:row>
      <xdr:rowOff>150042</xdr:rowOff>
    </xdr:to>
    <xdr:sp macro="" textlink="">
      <xdr:nvSpPr>
        <xdr:cNvPr id="389" name="円/楕円 388"/>
        <xdr:cNvSpPr/>
      </xdr:nvSpPr>
      <xdr:spPr>
        <a:xfrm>
          <a:off x="4775200" y="1359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20519</xdr:rowOff>
    </xdr:from>
    <xdr:ext cx="762000" cy="259045"/>
    <xdr:sp macro="" textlink="">
      <xdr:nvSpPr>
        <xdr:cNvPr id="390" name="公債費該当値テキスト"/>
        <xdr:cNvSpPr txBox="1"/>
      </xdr:nvSpPr>
      <xdr:spPr>
        <a:xfrm>
          <a:off x="4914900" y="1356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108857</xdr:rowOff>
    </xdr:from>
    <xdr:to>
      <xdr:col>5</xdr:col>
      <xdr:colOff>600075</xdr:colOff>
      <xdr:row>79</xdr:row>
      <xdr:rowOff>39007</xdr:rowOff>
    </xdr:to>
    <xdr:sp macro="" textlink="">
      <xdr:nvSpPr>
        <xdr:cNvPr id="391" name="円/楕円 390"/>
        <xdr:cNvSpPr/>
      </xdr:nvSpPr>
      <xdr:spPr>
        <a:xfrm>
          <a:off x="3937000" y="134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23784</xdr:rowOff>
    </xdr:from>
    <xdr:ext cx="736600" cy="259045"/>
    <xdr:sp macro="" textlink="">
      <xdr:nvSpPr>
        <xdr:cNvPr id="392" name="テキスト ボックス 391"/>
        <xdr:cNvSpPr txBox="1"/>
      </xdr:nvSpPr>
      <xdr:spPr>
        <a:xfrm>
          <a:off x="3606800" y="13568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121920</xdr:rowOff>
    </xdr:from>
    <xdr:to>
      <xdr:col>4</xdr:col>
      <xdr:colOff>396875</xdr:colOff>
      <xdr:row>79</xdr:row>
      <xdr:rowOff>52070</xdr:rowOff>
    </xdr:to>
    <xdr:sp macro="" textlink="">
      <xdr:nvSpPr>
        <xdr:cNvPr id="393" name="円/楕円 392"/>
        <xdr:cNvSpPr/>
      </xdr:nvSpPr>
      <xdr:spPr>
        <a:xfrm>
          <a:off x="3048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36847</xdr:rowOff>
    </xdr:from>
    <xdr:ext cx="762000" cy="259045"/>
    <xdr:sp macro="" textlink="">
      <xdr:nvSpPr>
        <xdr:cNvPr id="394" name="テキスト ボックス 393"/>
        <xdr:cNvSpPr txBox="1"/>
      </xdr:nvSpPr>
      <xdr:spPr>
        <a:xfrm>
          <a:off x="2717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134982</xdr:rowOff>
    </xdr:from>
    <xdr:to>
      <xdr:col>3</xdr:col>
      <xdr:colOff>193675</xdr:colOff>
      <xdr:row>79</xdr:row>
      <xdr:rowOff>65132</xdr:rowOff>
    </xdr:to>
    <xdr:sp macro="" textlink="">
      <xdr:nvSpPr>
        <xdr:cNvPr id="395" name="円/楕円 394"/>
        <xdr:cNvSpPr/>
      </xdr:nvSpPr>
      <xdr:spPr>
        <a:xfrm>
          <a:off x="2159000" y="1350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49909</xdr:rowOff>
    </xdr:from>
    <xdr:ext cx="762000" cy="259045"/>
    <xdr:sp macro="" textlink="">
      <xdr:nvSpPr>
        <xdr:cNvPr id="396" name="テキスト ボックス 395"/>
        <xdr:cNvSpPr txBox="1"/>
      </xdr:nvSpPr>
      <xdr:spPr>
        <a:xfrm>
          <a:off x="1828800" y="13594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69669</xdr:rowOff>
    </xdr:from>
    <xdr:to>
      <xdr:col>1</xdr:col>
      <xdr:colOff>676275</xdr:colOff>
      <xdr:row>78</xdr:row>
      <xdr:rowOff>171269</xdr:rowOff>
    </xdr:to>
    <xdr:sp macro="" textlink="">
      <xdr:nvSpPr>
        <xdr:cNvPr id="397" name="円/楕円 396"/>
        <xdr:cNvSpPr/>
      </xdr:nvSpPr>
      <xdr:spPr>
        <a:xfrm>
          <a:off x="1270000" y="1344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156046</xdr:rowOff>
    </xdr:from>
    <xdr:ext cx="762000" cy="259045"/>
    <xdr:sp macro="" textlink="">
      <xdr:nvSpPr>
        <xdr:cNvPr id="398" name="テキスト ボックス 397"/>
        <xdr:cNvSpPr txBox="1"/>
      </xdr:nvSpPr>
      <xdr:spPr>
        <a:xfrm>
          <a:off x="939800" y="1352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前年度と比べ、人件費、扶助費などの義務的経費の増加や、物件費・補助費等の増額により、経常収支比率のうち公債費以外の比率は</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ポイント上昇した。</a:t>
          </a:r>
          <a:endParaRPr lang="ja-JP" altLang="ja-JP" sz="1100">
            <a:effectLst/>
          </a:endParaRPr>
        </a:p>
        <a:p>
          <a:r>
            <a:rPr kumimoji="1" lang="ja-JP" altLang="ja-JP" sz="1100">
              <a:solidFill>
                <a:schemeClr val="dk1"/>
              </a:solidFill>
              <a:effectLst/>
              <a:latin typeface="+mn-lt"/>
              <a:ea typeface="+mn-ea"/>
              <a:cs typeface="+mn-cs"/>
            </a:rPr>
            <a:t>今後、公共施設マネジメントを主軸に、より一層の内部事務の簡素化や管理施設の減少、継続事業の見直し等により歳出経費全体の抑制に向けた取組みが必要である。</a:t>
          </a:r>
          <a:endParaRPr lang="ja-JP" altLang="ja-JP" sz="1100">
            <a:effectLst/>
          </a:endParaRP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62992</xdr:rowOff>
    </xdr:from>
    <xdr:to>
      <xdr:col>24</xdr:col>
      <xdr:colOff>31750</xdr:colOff>
      <xdr:row>80</xdr:row>
      <xdr:rowOff>99568</xdr:rowOff>
    </xdr:to>
    <xdr:cxnSp macro="">
      <xdr:nvCxnSpPr>
        <xdr:cNvPr id="424" name="直線コネクタ 423"/>
        <xdr:cNvCxnSpPr/>
      </xdr:nvCxnSpPr>
      <xdr:spPr>
        <a:xfrm flipV="1">
          <a:off x="16510000" y="12750292"/>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71645</xdr:rowOff>
    </xdr:from>
    <xdr:ext cx="762000" cy="259045"/>
    <xdr:sp macro="" textlink="">
      <xdr:nvSpPr>
        <xdr:cNvPr id="425" name="公債費以外最小値テキスト"/>
        <xdr:cNvSpPr txBox="1"/>
      </xdr:nvSpPr>
      <xdr:spPr>
        <a:xfrm>
          <a:off x="16598900" y="1378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86.9</a:t>
          </a:r>
          <a:endParaRPr kumimoji="1" lang="ja-JP" altLang="en-US" sz="1000" b="1">
            <a:latin typeface="ＭＳ Ｐゴシック"/>
          </a:endParaRPr>
        </a:p>
      </xdr:txBody>
    </xdr:sp>
    <xdr:clientData/>
  </xdr:oneCellAnchor>
  <xdr:twoCellAnchor>
    <xdr:from>
      <xdr:col>23</xdr:col>
      <xdr:colOff>628650</xdr:colOff>
      <xdr:row>80</xdr:row>
      <xdr:rowOff>99568</xdr:rowOff>
    </xdr:from>
    <xdr:to>
      <xdr:col>24</xdr:col>
      <xdr:colOff>120650</xdr:colOff>
      <xdr:row>80</xdr:row>
      <xdr:rowOff>99568</xdr:rowOff>
    </xdr:to>
    <xdr:cxnSp macro="">
      <xdr:nvCxnSpPr>
        <xdr:cNvPr id="426" name="直線コネクタ 425"/>
        <xdr:cNvCxnSpPr/>
      </xdr:nvCxnSpPr>
      <xdr:spPr>
        <a:xfrm>
          <a:off x="16421100" y="1381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149369</xdr:rowOff>
    </xdr:from>
    <xdr:ext cx="762000" cy="259045"/>
    <xdr:sp macro="" textlink="">
      <xdr:nvSpPr>
        <xdr:cNvPr id="427" name="公債費以外最大値テキスト"/>
        <xdr:cNvSpPr txBox="1"/>
      </xdr:nvSpPr>
      <xdr:spPr>
        <a:xfrm>
          <a:off x="16598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63.6</a:t>
          </a:r>
          <a:endParaRPr kumimoji="1" lang="ja-JP" altLang="en-US" sz="1000" b="1">
            <a:latin typeface="ＭＳ Ｐゴシック"/>
          </a:endParaRPr>
        </a:p>
      </xdr:txBody>
    </xdr:sp>
    <xdr:clientData/>
  </xdr:oneCellAnchor>
  <xdr:twoCellAnchor>
    <xdr:from>
      <xdr:col>23</xdr:col>
      <xdr:colOff>628650</xdr:colOff>
      <xdr:row>74</xdr:row>
      <xdr:rowOff>62992</xdr:rowOff>
    </xdr:from>
    <xdr:to>
      <xdr:col>24</xdr:col>
      <xdr:colOff>120650</xdr:colOff>
      <xdr:row>74</xdr:row>
      <xdr:rowOff>62992</xdr:rowOff>
    </xdr:to>
    <xdr:cxnSp macro="">
      <xdr:nvCxnSpPr>
        <xdr:cNvPr id="428" name="直線コネクタ 427"/>
        <xdr:cNvCxnSpPr/>
      </xdr:nvCxnSpPr>
      <xdr:spPr>
        <a:xfrm>
          <a:off x="16421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104139</xdr:rowOff>
    </xdr:from>
    <xdr:to>
      <xdr:col>24</xdr:col>
      <xdr:colOff>31750</xdr:colOff>
      <xdr:row>77</xdr:row>
      <xdr:rowOff>5842</xdr:rowOff>
    </xdr:to>
    <xdr:cxnSp macro="">
      <xdr:nvCxnSpPr>
        <xdr:cNvPr id="429" name="直線コネクタ 428"/>
        <xdr:cNvCxnSpPr/>
      </xdr:nvCxnSpPr>
      <xdr:spPr>
        <a:xfrm>
          <a:off x="15671800" y="13134339"/>
          <a:ext cx="8382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79011</xdr:rowOff>
    </xdr:from>
    <xdr:ext cx="762000" cy="259045"/>
    <xdr:sp macro="" textlink="">
      <xdr:nvSpPr>
        <xdr:cNvPr id="430" name="公債費以外平均値テキスト"/>
        <xdr:cNvSpPr txBox="1"/>
      </xdr:nvSpPr>
      <xdr:spPr>
        <a:xfrm>
          <a:off x="16598900" y="12937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62485</xdr:rowOff>
    </xdr:from>
    <xdr:to>
      <xdr:col>24</xdr:col>
      <xdr:colOff>82550</xdr:colOff>
      <xdr:row>76</xdr:row>
      <xdr:rowOff>164085</xdr:rowOff>
    </xdr:to>
    <xdr:sp macro="" textlink="">
      <xdr:nvSpPr>
        <xdr:cNvPr id="431" name="フローチャート : 判断 430"/>
        <xdr:cNvSpPr/>
      </xdr:nvSpPr>
      <xdr:spPr>
        <a:xfrm>
          <a:off x="164592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58420</xdr:rowOff>
    </xdr:from>
    <xdr:to>
      <xdr:col>22</xdr:col>
      <xdr:colOff>565150</xdr:colOff>
      <xdr:row>76</xdr:row>
      <xdr:rowOff>104139</xdr:rowOff>
    </xdr:to>
    <xdr:cxnSp macro="">
      <xdr:nvCxnSpPr>
        <xdr:cNvPr id="432" name="直線コネクタ 431"/>
        <xdr:cNvCxnSpPr/>
      </xdr:nvCxnSpPr>
      <xdr:spPr>
        <a:xfrm>
          <a:off x="14782800" y="130886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7620</xdr:rowOff>
    </xdr:from>
    <xdr:to>
      <xdr:col>22</xdr:col>
      <xdr:colOff>615950</xdr:colOff>
      <xdr:row>76</xdr:row>
      <xdr:rowOff>109220</xdr:rowOff>
    </xdr:to>
    <xdr:sp macro="" textlink="">
      <xdr:nvSpPr>
        <xdr:cNvPr id="433" name="フローチャート : 判断 432"/>
        <xdr:cNvSpPr/>
      </xdr:nvSpPr>
      <xdr:spPr>
        <a:xfrm>
          <a:off x="15621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119397</xdr:rowOff>
    </xdr:from>
    <xdr:ext cx="736600" cy="259045"/>
    <xdr:sp macro="" textlink="">
      <xdr:nvSpPr>
        <xdr:cNvPr id="434" name="テキスト ボックス 433"/>
        <xdr:cNvSpPr txBox="1"/>
      </xdr:nvSpPr>
      <xdr:spPr>
        <a:xfrm>
          <a:off x="15290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74422</xdr:rowOff>
    </xdr:from>
    <xdr:to>
      <xdr:col>21</xdr:col>
      <xdr:colOff>361950</xdr:colOff>
      <xdr:row>76</xdr:row>
      <xdr:rowOff>58420</xdr:rowOff>
    </xdr:to>
    <xdr:cxnSp macro="">
      <xdr:nvCxnSpPr>
        <xdr:cNvPr id="435" name="直線コネクタ 434"/>
        <xdr:cNvCxnSpPr/>
      </xdr:nvCxnSpPr>
      <xdr:spPr>
        <a:xfrm>
          <a:off x="13893800" y="12933172"/>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117348</xdr:rowOff>
    </xdr:from>
    <xdr:to>
      <xdr:col>21</xdr:col>
      <xdr:colOff>412750</xdr:colOff>
      <xdr:row>77</xdr:row>
      <xdr:rowOff>47498</xdr:rowOff>
    </xdr:to>
    <xdr:sp macro="" textlink="">
      <xdr:nvSpPr>
        <xdr:cNvPr id="436" name="フローチャート : 判断 435"/>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32275</xdr:rowOff>
    </xdr:from>
    <xdr:ext cx="762000" cy="259045"/>
    <xdr:sp macro="" textlink="">
      <xdr:nvSpPr>
        <xdr:cNvPr id="437" name="テキスト ボックス 436"/>
        <xdr:cNvSpPr txBox="1"/>
      </xdr:nvSpPr>
      <xdr:spPr>
        <a:xfrm>
          <a:off x="14401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51562</xdr:rowOff>
    </xdr:from>
    <xdr:to>
      <xdr:col>20</xdr:col>
      <xdr:colOff>158750</xdr:colOff>
      <xdr:row>75</xdr:row>
      <xdr:rowOff>74422</xdr:rowOff>
    </xdr:to>
    <xdr:cxnSp macro="">
      <xdr:nvCxnSpPr>
        <xdr:cNvPr id="438" name="直線コネクタ 437"/>
        <xdr:cNvCxnSpPr/>
      </xdr:nvCxnSpPr>
      <xdr:spPr>
        <a:xfrm>
          <a:off x="13004800" y="129103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53339</xdr:rowOff>
    </xdr:from>
    <xdr:to>
      <xdr:col>20</xdr:col>
      <xdr:colOff>209550</xdr:colOff>
      <xdr:row>76</xdr:row>
      <xdr:rowOff>154939</xdr:rowOff>
    </xdr:to>
    <xdr:sp macro="" textlink="">
      <xdr:nvSpPr>
        <xdr:cNvPr id="439" name="フローチャート : 判断 438"/>
        <xdr:cNvSpPr/>
      </xdr:nvSpPr>
      <xdr:spPr>
        <a:xfrm>
          <a:off x="13843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139716</xdr:rowOff>
    </xdr:from>
    <xdr:ext cx="762000" cy="259045"/>
    <xdr:sp macro="" textlink="">
      <xdr:nvSpPr>
        <xdr:cNvPr id="440" name="テキスト ボックス 439"/>
        <xdr:cNvSpPr txBox="1"/>
      </xdr:nvSpPr>
      <xdr:spPr>
        <a:xfrm>
          <a:off x="13512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71628</xdr:rowOff>
    </xdr:from>
    <xdr:to>
      <xdr:col>19</xdr:col>
      <xdr:colOff>6350</xdr:colOff>
      <xdr:row>77</xdr:row>
      <xdr:rowOff>1778</xdr:rowOff>
    </xdr:to>
    <xdr:sp macro="" textlink="">
      <xdr:nvSpPr>
        <xdr:cNvPr id="441" name="フローチャート : 判断 440"/>
        <xdr:cNvSpPr/>
      </xdr:nvSpPr>
      <xdr:spPr>
        <a:xfrm>
          <a:off x="12954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158005</xdr:rowOff>
    </xdr:from>
    <xdr:ext cx="762000" cy="259045"/>
    <xdr:sp macro="" textlink="">
      <xdr:nvSpPr>
        <xdr:cNvPr id="442" name="テキスト ボックス 441"/>
        <xdr:cNvSpPr txBox="1"/>
      </xdr:nvSpPr>
      <xdr:spPr>
        <a:xfrm>
          <a:off x="126238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126492</xdr:rowOff>
    </xdr:from>
    <xdr:to>
      <xdr:col>24</xdr:col>
      <xdr:colOff>82550</xdr:colOff>
      <xdr:row>77</xdr:row>
      <xdr:rowOff>56642</xdr:rowOff>
    </xdr:to>
    <xdr:sp macro="" textlink="">
      <xdr:nvSpPr>
        <xdr:cNvPr id="448" name="円/楕円 447"/>
        <xdr:cNvSpPr/>
      </xdr:nvSpPr>
      <xdr:spPr>
        <a:xfrm>
          <a:off x="164592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98569</xdr:rowOff>
    </xdr:from>
    <xdr:ext cx="762000" cy="259045"/>
    <xdr:sp macro="" textlink="">
      <xdr:nvSpPr>
        <xdr:cNvPr id="449" name="公債費以外該当値テキスト"/>
        <xdr:cNvSpPr txBox="1"/>
      </xdr:nvSpPr>
      <xdr:spPr>
        <a:xfrm>
          <a:off x="16598900" y="1312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53339</xdr:rowOff>
    </xdr:from>
    <xdr:to>
      <xdr:col>22</xdr:col>
      <xdr:colOff>615950</xdr:colOff>
      <xdr:row>76</xdr:row>
      <xdr:rowOff>154939</xdr:rowOff>
    </xdr:to>
    <xdr:sp macro="" textlink="">
      <xdr:nvSpPr>
        <xdr:cNvPr id="450" name="円/楕円 449"/>
        <xdr:cNvSpPr/>
      </xdr:nvSpPr>
      <xdr:spPr>
        <a:xfrm>
          <a:off x="15621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139716</xdr:rowOff>
    </xdr:from>
    <xdr:ext cx="736600" cy="259045"/>
    <xdr:sp macro="" textlink="">
      <xdr:nvSpPr>
        <xdr:cNvPr id="451" name="テキスト ボックス 450"/>
        <xdr:cNvSpPr txBox="1"/>
      </xdr:nvSpPr>
      <xdr:spPr>
        <a:xfrm>
          <a:off x="15290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7620</xdr:rowOff>
    </xdr:from>
    <xdr:to>
      <xdr:col>21</xdr:col>
      <xdr:colOff>412750</xdr:colOff>
      <xdr:row>76</xdr:row>
      <xdr:rowOff>109220</xdr:rowOff>
    </xdr:to>
    <xdr:sp macro="" textlink="">
      <xdr:nvSpPr>
        <xdr:cNvPr id="452" name="円/楕円 451"/>
        <xdr:cNvSpPr/>
      </xdr:nvSpPr>
      <xdr:spPr>
        <a:xfrm>
          <a:off x="14732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119397</xdr:rowOff>
    </xdr:from>
    <xdr:ext cx="762000" cy="259045"/>
    <xdr:sp macro="" textlink="">
      <xdr:nvSpPr>
        <xdr:cNvPr id="453" name="テキスト ボックス 452"/>
        <xdr:cNvSpPr txBox="1"/>
      </xdr:nvSpPr>
      <xdr:spPr>
        <a:xfrm>
          <a:off x="14401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23622</xdr:rowOff>
    </xdr:from>
    <xdr:to>
      <xdr:col>20</xdr:col>
      <xdr:colOff>209550</xdr:colOff>
      <xdr:row>75</xdr:row>
      <xdr:rowOff>125222</xdr:rowOff>
    </xdr:to>
    <xdr:sp macro="" textlink="">
      <xdr:nvSpPr>
        <xdr:cNvPr id="454" name="円/楕円 453"/>
        <xdr:cNvSpPr/>
      </xdr:nvSpPr>
      <xdr:spPr>
        <a:xfrm>
          <a:off x="138430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135399</xdr:rowOff>
    </xdr:from>
    <xdr:ext cx="762000" cy="259045"/>
    <xdr:sp macro="" textlink="">
      <xdr:nvSpPr>
        <xdr:cNvPr id="455" name="テキスト ボックス 454"/>
        <xdr:cNvSpPr txBox="1"/>
      </xdr:nvSpPr>
      <xdr:spPr>
        <a:xfrm>
          <a:off x="13512800" y="1265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762</xdr:rowOff>
    </xdr:from>
    <xdr:to>
      <xdr:col>19</xdr:col>
      <xdr:colOff>6350</xdr:colOff>
      <xdr:row>75</xdr:row>
      <xdr:rowOff>102362</xdr:rowOff>
    </xdr:to>
    <xdr:sp macro="" textlink="">
      <xdr:nvSpPr>
        <xdr:cNvPr id="456" name="円/楕円 455"/>
        <xdr:cNvSpPr/>
      </xdr:nvSpPr>
      <xdr:spPr>
        <a:xfrm>
          <a:off x="12954000" y="1285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112539</xdr:rowOff>
    </xdr:from>
    <xdr:ext cx="762000" cy="259045"/>
    <xdr:sp macro="" textlink="">
      <xdr:nvSpPr>
        <xdr:cNvPr id="457" name="テキスト ボックス 456"/>
        <xdr:cNvSpPr txBox="1"/>
      </xdr:nvSpPr>
      <xdr:spPr>
        <a:xfrm>
          <a:off x="12623800" y="1262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京都府福知山市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25349</xdr:rowOff>
    </xdr:from>
    <xdr:to>
      <xdr:col>4</xdr:col>
      <xdr:colOff>1117600</xdr:colOff>
      <xdr:row>19</xdr:row>
      <xdr:rowOff>109931</xdr:rowOff>
    </xdr:to>
    <xdr:cxnSp macro="">
      <xdr:nvCxnSpPr>
        <xdr:cNvPr id="47" name="直線コネクタ 46"/>
        <xdr:cNvCxnSpPr/>
      </xdr:nvCxnSpPr>
      <xdr:spPr bwMode="auto">
        <a:xfrm flipV="1">
          <a:off x="5651500" y="2130374"/>
          <a:ext cx="0" cy="12847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82008</xdr:rowOff>
    </xdr:from>
    <xdr:ext cx="762000" cy="259045"/>
    <xdr:sp macro="" textlink="">
      <xdr:nvSpPr>
        <xdr:cNvPr id="48" name="人口1人当たり決算額の推移最小値テキスト130"/>
        <xdr:cNvSpPr txBox="1"/>
      </xdr:nvSpPr>
      <xdr:spPr>
        <a:xfrm>
          <a:off x="5740400" y="338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51,962</a:t>
          </a:r>
          <a:endParaRPr kumimoji="1" lang="ja-JP" altLang="en-US" sz="1000" b="1">
            <a:latin typeface="ＭＳ Ｐゴシック"/>
          </a:endParaRPr>
        </a:p>
      </xdr:txBody>
    </xdr:sp>
    <xdr:clientData/>
  </xdr:oneCellAnchor>
  <xdr:twoCellAnchor>
    <xdr:from>
      <xdr:col>4</xdr:col>
      <xdr:colOff>1028700</xdr:colOff>
      <xdr:row>19</xdr:row>
      <xdr:rowOff>109931</xdr:rowOff>
    </xdr:from>
    <xdr:to>
      <xdr:col>5</xdr:col>
      <xdr:colOff>73025</xdr:colOff>
      <xdr:row>19</xdr:row>
      <xdr:rowOff>109931</xdr:rowOff>
    </xdr:to>
    <xdr:cxnSp macro="">
      <xdr:nvCxnSpPr>
        <xdr:cNvPr id="49" name="直線コネクタ 48"/>
        <xdr:cNvCxnSpPr/>
      </xdr:nvCxnSpPr>
      <xdr:spPr bwMode="auto">
        <a:xfrm>
          <a:off x="5562600" y="34151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111726</xdr:rowOff>
    </xdr:from>
    <xdr:ext cx="762000" cy="259045"/>
    <xdr:sp macro="" textlink="">
      <xdr:nvSpPr>
        <xdr:cNvPr id="50" name="人口1人当たり決算額の推移最大値テキスト130"/>
        <xdr:cNvSpPr txBox="1"/>
      </xdr:nvSpPr>
      <xdr:spPr>
        <a:xfrm>
          <a:off x="5740400" y="1873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130,642</a:t>
          </a:r>
          <a:endParaRPr kumimoji="1" lang="ja-JP" altLang="en-US" sz="1000" b="1">
            <a:latin typeface="ＭＳ Ｐゴシック"/>
          </a:endParaRPr>
        </a:p>
      </xdr:txBody>
    </xdr:sp>
    <xdr:clientData/>
  </xdr:oneCellAnchor>
  <xdr:twoCellAnchor>
    <xdr:from>
      <xdr:col>4</xdr:col>
      <xdr:colOff>1028700</xdr:colOff>
      <xdr:row>12</xdr:row>
      <xdr:rowOff>25349</xdr:rowOff>
    </xdr:from>
    <xdr:to>
      <xdr:col>5</xdr:col>
      <xdr:colOff>73025</xdr:colOff>
      <xdr:row>12</xdr:row>
      <xdr:rowOff>25349</xdr:rowOff>
    </xdr:to>
    <xdr:cxnSp macro="">
      <xdr:nvCxnSpPr>
        <xdr:cNvPr id="51" name="直線コネクタ 50"/>
        <xdr:cNvCxnSpPr/>
      </xdr:nvCxnSpPr>
      <xdr:spPr bwMode="auto">
        <a:xfrm>
          <a:off x="5562600" y="2130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57565</xdr:rowOff>
    </xdr:from>
    <xdr:to>
      <xdr:col>4</xdr:col>
      <xdr:colOff>1117600</xdr:colOff>
      <xdr:row>15</xdr:row>
      <xdr:rowOff>69404</xdr:rowOff>
    </xdr:to>
    <xdr:cxnSp macro="">
      <xdr:nvCxnSpPr>
        <xdr:cNvPr id="52" name="直線コネクタ 51"/>
        <xdr:cNvCxnSpPr/>
      </xdr:nvCxnSpPr>
      <xdr:spPr bwMode="auto">
        <a:xfrm flipV="1">
          <a:off x="5003800" y="2676940"/>
          <a:ext cx="647700" cy="118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56387</xdr:rowOff>
    </xdr:from>
    <xdr:ext cx="762000" cy="259045"/>
    <xdr:sp macro="" textlink="">
      <xdr:nvSpPr>
        <xdr:cNvPr id="53" name="人口1人当たり決算額の推移平均値テキスト130"/>
        <xdr:cNvSpPr txBox="1"/>
      </xdr:nvSpPr>
      <xdr:spPr>
        <a:xfrm>
          <a:off x="5740400" y="2847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81,920</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84310</xdr:rowOff>
    </xdr:from>
    <xdr:to>
      <xdr:col>5</xdr:col>
      <xdr:colOff>34925</xdr:colOff>
      <xdr:row>17</xdr:row>
      <xdr:rowOff>14460</xdr:rowOff>
    </xdr:to>
    <xdr:sp macro="" textlink="">
      <xdr:nvSpPr>
        <xdr:cNvPr id="54" name="フローチャート : 判断 53"/>
        <xdr:cNvSpPr/>
      </xdr:nvSpPr>
      <xdr:spPr bwMode="auto">
        <a:xfrm>
          <a:off x="56007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69404</xdr:rowOff>
    </xdr:from>
    <xdr:to>
      <xdr:col>4</xdr:col>
      <xdr:colOff>469900</xdr:colOff>
      <xdr:row>15</xdr:row>
      <xdr:rowOff>82385</xdr:rowOff>
    </xdr:to>
    <xdr:cxnSp macro="">
      <xdr:nvCxnSpPr>
        <xdr:cNvPr id="55" name="直線コネクタ 54"/>
        <xdr:cNvCxnSpPr/>
      </xdr:nvCxnSpPr>
      <xdr:spPr bwMode="auto">
        <a:xfrm flipV="1">
          <a:off x="4305300" y="2688779"/>
          <a:ext cx="698500" cy="129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89486</xdr:rowOff>
    </xdr:from>
    <xdr:to>
      <xdr:col>4</xdr:col>
      <xdr:colOff>520700</xdr:colOff>
      <xdr:row>17</xdr:row>
      <xdr:rowOff>19636</xdr:rowOff>
    </xdr:to>
    <xdr:sp macro="" textlink="">
      <xdr:nvSpPr>
        <xdr:cNvPr id="56" name="フローチャート : 判断 55"/>
        <xdr:cNvSpPr/>
      </xdr:nvSpPr>
      <xdr:spPr bwMode="auto">
        <a:xfrm>
          <a:off x="49530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4413</xdr:rowOff>
    </xdr:from>
    <xdr:ext cx="736600" cy="259045"/>
    <xdr:sp macro="" textlink="">
      <xdr:nvSpPr>
        <xdr:cNvPr id="57" name="テキスト ボックス 56"/>
        <xdr:cNvSpPr txBox="1"/>
      </xdr:nvSpPr>
      <xdr:spPr>
        <a:xfrm>
          <a:off x="4622800" y="2966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81,603</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82385</xdr:rowOff>
    </xdr:from>
    <xdr:to>
      <xdr:col>3</xdr:col>
      <xdr:colOff>904875</xdr:colOff>
      <xdr:row>16</xdr:row>
      <xdr:rowOff>21022</xdr:rowOff>
    </xdr:to>
    <xdr:cxnSp macro="">
      <xdr:nvCxnSpPr>
        <xdr:cNvPr id="58" name="直線コネクタ 57"/>
        <xdr:cNvCxnSpPr/>
      </xdr:nvCxnSpPr>
      <xdr:spPr bwMode="auto">
        <a:xfrm flipV="1">
          <a:off x="3606800" y="2701760"/>
          <a:ext cx="698500" cy="1100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47326</xdr:rowOff>
    </xdr:from>
    <xdr:to>
      <xdr:col>3</xdr:col>
      <xdr:colOff>955675</xdr:colOff>
      <xdr:row>17</xdr:row>
      <xdr:rowOff>148926</xdr:rowOff>
    </xdr:to>
    <xdr:sp macro="" textlink="">
      <xdr:nvSpPr>
        <xdr:cNvPr id="59" name="フローチャート : 判断 58"/>
        <xdr:cNvSpPr/>
      </xdr:nvSpPr>
      <xdr:spPr bwMode="auto">
        <a:xfrm>
          <a:off x="4254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133703</xdr:rowOff>
    </xdr:from>
    <xdr:ext cx="762000" cy="259045"/>
    <xdr:sp macro="" textlink="">
      <xdr:nvSpPr>
        <xdr:cNvPr id="60" name="テキスト ボックス 59"/>
        <xdr:cNvSpPr txBox="1"/>
      </xdr:nvSpPr>
      <xdr:spPr>
        <a:xfrm>
          <a:off x="3924300" y="309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21022</xdr:rowOff>
    </xdr:from>
    <xdr:to>
      <xdr:col>3</xdr:col>
      <xdr:colOff>206375</xdr:colOff>
      <xdr:row>16</xdr:row>
      <xdr:rowOff>21985</xdr:rowOff>
    </xdr:to>
    <xdr:cxnSp macro="">
      <xdr:nvCxnSpPr>
        <xdr:cNvPr id="61" name="直線コネクタ 60"/>
        <xdr:cNvCxnSpPr/>
      </xdr:nvCxnSpPr>
      <xdr:spPr bwMode="auto">
        <a:xfrm flipV="1">
          <a:off x="2908300" y="2811847"/>
          <a:ext cx="698500" cy="9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69728</xdr:rowOff>
    </xdr:from>
    <xdr:to>
      <xdr:col>3</xdr:col>
      <xdr:colOff>257175</xdr:colOff>
      <xdr:row>17</xdr:row>
      <xdr:rowOff>171328</xdr:rowOff>
    </xdr:to>
    <xdr:sp macro="" textlink="">
      <xdr:nvSpPr>
        <xdr:cNvPr id="62" name="フローチャート : 判断 61"/>
        <xdr:cNvSpPr/>
      </xdr:nvSpPr>
      <xdr:spPr bwMode="auto">
        <a:xfrm>
          <a:off x="3556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156105</xdr:rowOff>
    </xdr:from>
    <xdr:ext cx="762000" cy="259045"/>
    <xdr:sp macro="" textlink="">
      <xdr:nvSpPr>
        <xdr:cNvPr id="63" name="テキスト ボックス 62"/>
        <xdr:cNvSpPr txBox="1"/>
      </xdr:nvSpPr>
      <xdr:spPr>
        <a:xfrm>
          <a:off x="3225800" y="3118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37986</xdr:rowOff>
    </xdr:from>
    <xdr:to>
      <xdr:col>2</xdr:col>
      <xdr:colOff>692150</xdr:colOff>
      <xdr:row>17</xdr:row>
      <xdr:rowOff>139586</xdr:rowOff>
    </xdr:to>
    <xdr:sp macro="" textlink="">
      <xdr:nvSpPr>
        <xdr:cNvPr id="64" name="フローチャート : 判断 63"/>
        <xdr:cNvSpPr/>
      </xdr:nvSpPr>
      <xdr:spPr bwMode="auto">
        <a:xfrm>
          <a:off x="2857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124363</xdr:rowOff>
    </xdr:from>
    <xdr:ext cx="762000" cy="259045"/>
    <xdr:sp macro="" textlink="">
      <xdr:nvSpPr>
        <xdr:cNvPr id="65" name="テキスト ボックス 64"/>
        <xdr:cNvSpPr txBox="1"/>
      </xdr:nvSpPr>
      <xdr:spPr>
        <a:xfrm>
          <a:off x="2527300" y="308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6765</xdr:rowOff>
    </xdr:from>
    <xdr:to>
      <xdr:col>5</xdr:col>
      <xdr:colOff>34925</xdr:colOff>
      <xdr:row>15</xdr:row>
      <xdr:rowOff>108365</xdr:rowOff>
    </xdr:to>
    <xdr:sp macro="" textlink="">
      <xdr:nvSpPr>
        <xdr:cNvPr id="71" name="円/楕円 70"/>
        <xdr:cNvSpPr/>
      </xdr:nvSpPr>
      <xdr:spPr bwMode="auto">
        <a:xfrm>
          <a:off x="5600700" y="2626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23292</xdr:rowOff>
    </xdr:from>
    <xdr:ext cx="762000" cy="259045"/>
    <xdr:sp macro="" textlink="">
      <xdr:nvSpPr>
        <xdr:cNvPr id="72" name="人口1人当たり決算額の推移該当値テキスト130"/>
        <xdr:cNvSpPr txBox="1"/>
      </xdr:nvSpPr>
      <xdr:spPr>
        <a:xfrm>
          <a:off x="5740400" y="247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97,169</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18604</xdr:rowOff>
    </xdr:from>
    <xdr:to>
      <xdr:col>4</xdr:col>
      <xdr:colOff>520700</xdr:colOff>
      <xdr:row>15</xdr:row>
      <xdr:rowOff>120204</xdr:rowOff>
    </xdr:to>
    <xdr:sp macro="" textlink="">
      <xdr:nvSpPr>
        <xdr:cNvPr id="73" name="円/楕円 72"/>
        <xdr:cNvSpPr/>
      </xdr:nvSpPr>
      <xdr:spPr bwMode="auto">
        <a:xfrm>
          <a:off x="4953000" y="26379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130381</xdr:rowOff>
    </xdr:from>
    <xdr:ext cx="736600" cy="259045"/>
    <xdr:sp macro="" textlink="">
      <xdr:nvSpPr>
        <xdr:cNvPr id="74" name="テキスト ボックス 73"/>
        <xdr:cNvSpPr txBox="1"/>
      </xdr:nvSpPr>
      <xdr:spPr>
        <a:xfrm>
          <a:off x="4622800" y="24068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96,444</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31585</xdr:rowOff>
    </xdr:from>
    <xdr:to>
      <xdr:col>3</xdr:col>
      <xdr:colOff>955675</xdr:colOff>
      <xdr:row>15</xdr:row>
      <xdr:rowOff>133185</xdr:rowOff>
    </xdr:to>
    <xdr:sp macro="" textlink="">
      <xdr:nvSpPr>
        <xdr:cNvPr id="75" name="円/楕円 74"/>
        <xdr:cNvSpPr/>
      </xdr:nvSpPr>
      <xdr:spPr bwMode="auto">
        <a:xfrm>
          <a:off x="4254500" y="26509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143362</xdr:rowOff>
    </xdr:from>
    <xdr:ext cx="762000" cy="259045"/>
    <xdr:sp macro="" textlink="">
      <xdr:nvSpPr>
        <xdr:cNvPr id="76" name="テキスト ボックス 75"/>
        <xdr:cNvSpPr txBox="1"/>
      </xdr:nvSpPr>
      <xdr:spPr>
        <a:xfrm>
          <a:off x="3924300" y="241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95,649</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141672</xdr:rowOff>
    </xdr:from>
    <xdr:to>
      <xdr:col>3</xdr:col>
      <xdr:colOff>257175</xdr:colOff>
      <xdr:row>16</xdr:row>
      <xdr:rowOff>71822</xdr:rowOff>
    </xdr:to>
    <xdr:sp macro="" textlink="">
      <xdr:nvSpPr>
        <xdr:cNvPr id="77" name="円/楕円 76"/>
        <xdr:cNvSpPr/>
      </xdr:nvSpPr>
      <xdr:spPr bwMode="auto">
        <a:xfrm>
          <a:off x="3556000" y="27610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81999</xdr:rowOff>
    </xdr:from>
    <xdr:ext cx="762000" cy="259045"/>
    <xdr:sp macro="" textlink="">
      <xdr:nvSpPr>
        <xdr:cNvPr id="78" name="テキスト ボックス 77"/>
        <xdr:cNvSpPr txBox="1"/>
      </xdr:nvSpPr>
      <xdr:spPr>
        <a:xfrm>
          <a:off x="3225800" y="252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88,907</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142635</xdr:rowOff>
    </xdr:from>
    <xdr:to>
      <xdr:col>2</xdr:col>
      <xdr:colOff>692150</xdr:colOff>
      <xdr:row>16</xdr:row>
      <xdr:rowOff>72785</xdr:rowOff>
    </xdr:to>
    <xdr:sp macro="" textlink="">
      <xdr:nvSpPr>
        <xdr:cNvPr id="79" name="円/楕円 78"/>
        <xdr:cNvSpPr/>
      </xdr:nvSpPr>
      <xdr:spPr bwMode="auto">
        <a:xfrm>
          <a:off x="2857500" y="27620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82962</xdr:rowOff>
    </xdr:from>
    <xdr:ext cx="762000" cy="259045"/>
    <xdr:sp macro="" textlink="">
      <xdr:nvSpPr>
        <xdr:cNvPr id="80" name="テキスト ボックス 79"/>
        <xdr:cNvSpPr txBox="1"/>
      </xdr:nvSpPr>
      <xdr:spPr>
        <a:xfrm>
          <a:off x="2527300" y="2530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88,848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46853</xdr:rowOff>
    </xdr:from>
    <xdr:to>
      <xdr:col>4</xdr:col>
      <xdr:colOff>1117600</xdr:colOff>
      <xdr:row>38</xdr:row>
      <xdr:rowOff>24702</xdr:rowOff>
    </xdr:to>
    <xdr:cxnSp macro="">
      <xdr:nvCxnSpPr>
        <xdr:cNvPr id="107" name="直線コネクタ 106"/>
        <xdr:cNvCxnSpPr/>
      </xdr:nvCxnSpPr>
      <xdr:spPr bwMode="auto">
        <a:xfrm flipV="1">
          <a:off x="5651500" y="6314303"/>
          <a:ext cx="0" cy="11779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339679</xdr:rowOff>
    </xdr:from>
    <xdr:ext cx="762000" cy="259045"/>
    <xdr:sp macro="" textlink="">
      <xdr:nvSpPr>
        <xdr:cNvPr id="108" name="人口1人当たり決算額の推移最小値テキスト445"/>
        <xdr:cNvSpPr txBox="1"/>
      </xdr:nvSpPr>
      <xdr:spPr>
        <a:xfrm>
          <a:off x="5740400" y="7464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-525</a:t>
          </a:r>
          <a:endParaRPr kumimoji="1" lang="ja-JP" altLang="en-US" sz="1000" b="1">
            <a:latin typeface="ＭＳ Ｐゴシック"/>
          </a:endParaRPr>
        </a:p>
      </xdr:txBody>
    </xdr:sp>
    <xdr:clientData/>
  </xdr:oneCellAnchor>
  <xdr:twoCellAnchor>
    <xdr:from>
      <xdr:col>4</xdr:col>
      <xdr:colOff>1028700</xdr:colOff>
      <xdr:row>38</xdr:row>
      <xdr:rowOff>24702</xdr:rowOff>
    </xdr:from>
    <xdr:to>
      <xdr:col>5</xdr:col>
      <xdr:colOff>73025</xdr:colOff>
      <xdr:row>38</xdr:row>
      <xdr:rowOff>24702</xdr:rowOff>
    </xdr:to>
    <xdr:cxnSp macro="">
      <xdr:nvCxnSpPr>
        <xdr:cNvPr id="109" name="直線コネクタ 108"/>
        <xdr:cNvCxnSpPr/>
      </xdr:nvCxnSpPr>
      <xdr:spPr bwMode="auto">
        <a:xfrm>
          <a:off x="5562600" y="74923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133230</xdr:rowOff>
    </xdr:from>
    <xdr:ext cx="762000" cy="259045"/>
    <xdr:sp macro="" textlink="">
      <xdr:nvSpPr>
        <xdr:cNvPr id="110" name="人口1人当たり決算額の推移最大値テキスト445"/>
        <xdr:cNvSpPr txBox="1"/>
      </xdr:nvSpPr>
      <xdr:spPr>
        <a:xfrm>
          <a:off x="5740400" y="605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51,006</a:t>
          </a:r>
          <a:endParaRPr kumimoji="1" lang="ja-JP" altLang="en-US" sz="1000" b="1">
            <a:latin typeface="ＭＳ Ｐゴシック"/>
          </a:endParaRPr>
        </a:p>
      </xdr:txBody>
    </xdr:sp>
    <xdr:clientData/>
  </xdr:oneCellAnchor>
  <xdr:twoCellAnchor>
    <xdr:from>
      <xdr:col>4</xdr:col>
      <xdr:colOff>1028700</xdr:colOff>
      <xdr:row>34</xdr:row>
      <xdr:rowOff>46853</xdr:rowOff>
    </xdr:from>
    <xdr:to>
      <xdr:col>5</xdr:col>
      <xdr:colOff>73025</xdr:colOff>
      <xdr:row>34</xdr:row>
      <xdr:rowOff>46853</xdr:rowOff>
    </xdr:to>
    <xdr:cxnSp macro="">
      <xdr:nvCxnSpPr>
        <xdr:cNvPr id="111" name="直線コネクタ 110"/>
        <xdr:cNvCxnSpPr/>
      </xdr:nvCxnSpPr>
      <xdr:spPr bwMode="auto">
        <a:xfrm>
          <a:off x="5562600" y="63143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249689</xdr:rowOff>
    </xdr:from>
    <xdr:to>
      <xdr:col>4</xdr:col>
      <xdr:colOff>1117600</xdr:colOff>
      <xdr:row>35</xdr:row>
      <xdr:rowOff>266332</xdr:rowOff>
    </xdr:to>
    <xdr:cxnSp macro="">
      <xdr:nvCxnSpPr>
        <xdr:cNvPr id="112" name="直線コネクタ 111"/>
        <xdr:cNvCxnSpPr/>
      </xdr:nvCxnSpPr>
      <xdr:spPr bwMode="auto">
        <a:xfrm flipV="1">
          <a:off x="5003800" y="6860039"/>
          <a:ext cx="647700" cy="166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26149</xdr:rowOff>
    </xdr:from>
    <xdr:ext cx="762000" cy="259045"/>
    <xdr:sp macro="" textlink="">
      <xdr:nvSpPr>
        <xdr:cNvPr id="113" name="人口1人当たり決算額の推移平均値テキスト445"/>
        <xdr:cNvSpPr txBox="1"/>
      </xdr:nvSpPr>
      <xdr:spPr>
        <a:xfrm>
          <a:off x="5740400" y="6979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18,468</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54072</xdr:rowOff>
    </xdr:from>
    <xdr:to>
      <xdr:col>5</xdr:col>
      <xdr:colOff>34925</xdr:colOff>
      <xdr:row>36</xdr:row>
      <xdr:rowOff>155672</xdr:rowOff>
    </xdr:to>
    <xdr:sp macro="" textlink="">
      <xdr:nvSpPr>
        <xdr:cNvPr id="114" name="フローチャート : 判断 113"/>
        <xdr:cNvSpPr/>
      </xdr:nvSpPr>
      <xdr:spPr bwMode="auto">
        <a:xfrm>
          <a:off x="56007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266332</xdr:rowOff>
    </xdr:from>
    <xdr:to>
      <xdr:col>4</xdr:col>
      <xdr:colOff>469900</xdr:colOff>
      <xdr:row>35</xdr:row>
      <xdr:rowOff>292072</xdr:rowOff>
    </xdr:to>
    <xdr:cxnSp macro="">
      <xdr:nvCxnSpPr>
        <xdr:cNvPr id="115" name="直線コネクタ 114"/>
        <xdr:cNvCxnSpPr/>
      </xdr:nvCxnSpPr>
      <xdr:spPr bwMode="auto">
        <a:xfrm flipV="1">
          <a:off x="4305300" y="6876682"/>
          <a:ext cx="698500" cy="257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34983</xdr:rowOff>
    </xdr:from>
    <xdr:to>
      <xdr:col>4</xdr:col>
      <xdr:colOff>520700</xdr:colOff>
      <xdr:row>36</xdr:row>
      <xdr:rowOff>136583</xdr:rowOff>
    </xdr:to>
    <xdr:sp macro="" textlink="">
      <xdr:nvSpPr>
        <xdr:cNvPr id="116" name="フローチャート : 判断 115"/>
        <xdr:cNvSpPr/>
      </xdr:nvSpPr>
      <xdr:spPr bwMode="auto">
        <a:xfrm>
          <a:off x="49530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121360</xdr:rowOff>
    </xdr:from>
    <xdr:ext cx="736600" cy="259045"/>
    <xdr:sp macro="" textlink="">
      <xdr:nvSpPr>
        <xdr:cNvPr id="117" name="テキスト ボックス 116"/>
        <xdr:cNvSpPr txBox="1"/>
      </xdr:nvSpPr>
      <xdr:spPr>
        <a:xfrm>
          <a:off x="4622800" y="7074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19,303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292072</xdr:rowOff>
    </xdr:from>
    <xdr:to>
      <xdr:col>3</xdr:col>
      <xdr:colOff>904875</xdr:colOff>
      <xdr:row>35</xdr:row>
      <xdr:rowOff>338066</xdr:rowOff>
    </xdr:to>
    <xdr:cxnSp macro="">
      <xdr:nvCxnSpPr>
        <xdr:cNvPr id="118" name="直線コネクタ 117"/>
        <xdr:cNvCxnSpPr/>
      </xdr:nvCxnSpPr>
      <xdr:spPr bwMode="auto">
        <a:xfrm flipV="1">
          <a:off x="3606800" y="6902422"/>
          <a:ext cx="698500" cy="459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112388</xdr:rowOff>
    </xdr:from>
    <xdr:to>
      <xdr:col>3</xdr:col>
      <xdr:colOff>955675</xdr:colOff>
      <xdr:row>37</xdr:row>
      <xdr:rowOff>42538</xdr:rowOff>
    </xdr:to>
    <xdr:sp macro="" textlink="">
      <xdr:nvSpPr>
        <xdr:cNvPr id="119" name="フローチャート : 判断 118"/>
        <xdr:cNvSpPr/>
      </xdr:nvSpPr>
      <xdr:spPr bwMode="auto">
        <a:xfrm>
          <a:off x="42545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27315</xdr:rowOff>
    </xdr:from>
    <xdr:ext cx="762000" cy="259045"/>
    <xdr:sp macro="" textlink="">
      <xdr:nvSpPr>
        <xdr:cNvPr id="120" name="テキスト ボックス 119"/>
        <xdr:cNvSpPr txBox="1"/>
      </xdr:nvSpPr>
      <xdr:spPr>
        <a:xfrm>
          <a:off x="3924300" y="71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333494</xdr:rowOff>
    </xdr:from>
    <xdr:to>
      <xdr:col>3</xdr:col>
      <xdr:colOff>206375</xdr:colOff>
      <xdr:row>35</xdr:row>
      <xdr:rowOff>338066</xdr:rowOff>
    </xdr:to>
    <xdr:cxnSp macro="">
      <xdr:nvCxnSpPr>
        <xdr:cNvPr id="121" name="直線コネクタ 120"/>
        <xdr:cNvCxnSpPr/>
      </xdr:nvCxnSpPr>
      <xdr:spPr bwMode="auto">
        <a:xfrm>
          <a:off x="2908300" y="6943844"/>
          <a:ext cx="698500" cy="4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67125</xdr:rowOff>
    </xdr:from>
    <xdr:to>
      <xdr:col>3</xdr:col>
      <xdr:colOff>257175</xdr:colOff>
      <xdr:row>36</xdr:row>
      <xdr:rowOff>168725</xdr:rowOff>
    </xdr:to>
    <xdr:sp macro="" textlink="">
      <xdr:nvSpPr>
        <xdr:cNvPr id="122" name="フローチャート : 判断 121"/>
        <xdr:cNvSpPr/>
      </xdr:nvSpPr>
      <xdr:spPr bwMode="auto">
        <a:xfrm>
          <a:off x="35560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153502</xdr:rowOff>
    </xdr:from>
    <xdr:ext cx="762000" cy="259045"/>
    <xdr:sp macro="" textlink="">
      <xdr:nvSpPr>
        <xdr:cNvPr id="123" name="テキスト ボックス 122"/>
        <xdr:cNvSpPr txBox="1"/>
      </xdr:nvSpPr>
      <xdr:spPr>
        <a:xfrm>
          <a:off x="3225800" y="710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32423</xdr:rowOff>
    </xdr:from>
    <xdr:to>
      <xdr:col>2</xdr:col>
      <xdr:colOff>692150</xdr:colOff>
      <xdr:row>36</xdr:row>
      <xdr:rowOff>134023</xdr:rowOff>
    </xdr:to>
    <xdr:sp macro="" textlink="">
      <xdr:nvSpPr>
        <xdr:cNvPr id="124" name="フローチャート : 判断 123"/>
        <xdr:cNvSpPr/>
      </xdr:nvSpPr>
      <xdr:spPr bwMode="auto">
        <a:xfrm>
          <a:off x="28575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118800</xdr:rowOff>
    </xdr:from>
    <xdr:ext cx="762000" cy="259045"/>
    <xdr:sp macro="" textlink="">
      <xdr:nvSpPr>
        <xdr:cNvPr id="125" name="テキスト ボックス 124"/>
        <xdr:cNvSpPr txBox="1"/>
      </xdr:nvSpPr>
      <xdr:spPr>
        <a:xfrm>
          <a:off x="2527300" y="7072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198889</xdr:rowOff>
    </xdr:from>
    <xdr:to>
      <xdr:col>5</xdr:col>
      <xdr:colOff>34925</xdr:colOff>
      <xdr:row>35</xdr:row>
      <xdr:rowOff>300489</xdr:rowOff>
    </xdr:to>
    <xdr:sp macro="" textlink="">
      <xdr:nvSpPr>
        <xdr:cNvPr id="131" name="円/楕円 130"/>
        <xdr:cNvSpPr/>
      </xdr:nvSpPr>
      <xdr:spPr bwMode="auto">
        <a:xfrm>
          <a:off x="5600700" y="6809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43966</xdr:rowOff>
    </xdr:from>
    <xdr:ext cx="762000" cy="259045"/>
    <xdr:sp macro="" textlink="">
      <xdr:nvSpPr>
        <xdr:cNvPr id="132" name="人口1人当たり決算額の推移該当値テキスト445"/>
        <xdr:cNvSpPr txBox="1"/>
      </xdr:nvSpPr>
      <xdr:spPr>
        <a:xfrm>
          <a:off x="5740400" y="6654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27,133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215532</xdr:rowOff>
    </xdr:from>
    <xdr:to>
      <xdr:col>4</xdr:col>
      <xdr:colOff>520700</xdr:colOff>
      <xdr:row>35</xdr:row>
      <xdr:rowOff>317132</xdr:rowOff>
    </xdr:to>
    <xdr:sp macro="" textlink="">
      <xdr:nvSpPr>
        <xdr:cNvPr id="133" name="円/楕円 132"/>
        <xdr:cNvSpPr/>
      </xdr:nvSpPr>
      <xdr:spPr bwMode="auto">
        <a:xfrm>
          <a:off x="4953000" y="6825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327309</xdr:rowOff>
    </xdr:from>
    <xdr:ext cx="736600" cy="259045"/>
    <xdr:sp macro="" textlink="">
      <xdr:nvSpPr>
        <xdr:cNvPr id="134" name="テキスト ボックス 133"/>
        <xdr:cNvSpPr txBox="1"/>
      </xdr:nvSpPr>
      <xdr:spPr>
        <a:xfrm>
          <a:off x="4622800" y="6594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26,405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241272</xdr:rowOff>
    </xdr:from>
    <xdr:to>
      <xdr:col>3</xdr:col>
      <xdr:colOff>955675</xdr:colOff>
      <xdr:row>35</xdr:row>
      <xdr:rowOff>342872</xdr:rowOff>
    </xdr:to>
    <xdr:sp macro="" textlink="">
      <xdr:nvSpPr>
        <xdr:cNvPr id="135" name="円/楕円 134"/>
        <xdr:cNvSpPr/>
      </xdr:nvSpPr>
      <xdr:spPr bwMode="auto">
        <a:xfrm>
          <a:off x="4254500" y="68516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10149</xdr:rowOff>
    </xdr:from>
    <xdr:ext cx="762000" cy="259045"/>
    <xdr:sp macro="" textlink="">
      <xdr:nvSpPr>
        <xdr:cNvPr id="136" name="テキスト ボックス 135"/>
        <xdr:cNvSpPr txBox="1"/>
      </xdr:nvSpPr>
      <xdr:spPr>
        <a:xfrm>
          <a:off x="3924300" y="6620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25,279</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287266</xdr:rowOff>
    </xdr:from>
    <xdr:to>
      <xdr:col>3</xdr:col>
      <xdr:colOff>257175</xdr:colOff>
      <xdr:row>36</xdr:row>
      <xdr:rowOff>45966</xdr:rowOff>
    </xdr:to>
    <xdr:sp macro="" textlink="">
      <xdr:nvSpPr>
        <xdr:cNvPr id="137" name="円/楕円 136"/>
        <xdr:cNvSpPr/>
      </xdr:nvSpPr>
      <xdr:spPr bwMode="auto">
        <a:xfrm>
          <a:off x="3556000" y="68976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56143</xdr:rowOff>
    </xdr:from>
    <xdr:ext cx="762000" cy="259045"/>
    <xdr:sp macro="" textlink="">
      <xdr:nvSpPr>
        <xdr:cNvPr id="138" name="テキスト ボックス 137"/>
        <xdr:cNvSpPr txBox="1"/>
      </xdr:nvSpPr>
      <xdr:spPr>
        <a:xfrm>
          <a:off x="3225800" y="666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23,267</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282694</xdr:rowOff>
    </xdr:from>
    <xdr:to>
      <xdr:col>2</xdr:col>
      <xdr:colOff>692150</xdr:colOff>
      <xdr:row>36</xdr:row>
      <xdr:rowOff>41394</xdr:rowOff>
    </xdr:to>
    <xdr:sp macro="" textlink="">
      <xdr:nvSpPr>
        <xdr:cNvPr id="139" name="円/楕円 138"/>
        <xdr:cNvSpPr/>
      </xdr:nvSpPr>
      <xdr:spPr bwMode="auto">
        <a:xfrm>
          <a:off x="2857500" y="68930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51571</xdr:rowOff>
    </xdr:from>
    <xdr:ext cx="762000" cy="259045"/>
    <xdr:sp macro="" textlink="">
      <xdr:nvSpPr>
        <xdr:cNvPr id="140" name="テキスト ボックス 139"/>
        <xdr:cNvSpPr txBox="1"/>
      </xdr:nvSpPr>
      <xdr:spPr>
        <a:xfrm>
          <a:off x="2527300" y="666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23,467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京都府福知山市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79,594
78,718
552.54
42,556,582
41,316,116
1,048,895
24,158,866
52,720,355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88.6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75,551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135757</xdr:rowOff>
    </xdr:from>
    <xdr:to>
      <xdr:col>6</xdr:col>
      <xdr:colOff>510540</xdr:colOff>
      <xdr:row>38</xdr:row>
      <xdr:rowOff>126765</xdr:rowOff>
    </xdr:to>
    <xdr:cxnSp macro="">
      <xdr:nvCxnSpPr>
        <xdr:cNvPr id="56" name="直線コネクタ 55"/>
        <xdr:cNvCxnSpPr/>
      </xdr:nvCxnSpPr>
      <xdr:spPr>
        <a:xfrm flipV="1">
          <a:off x="4633595" y="5107807"/>
          <a:ext cx="1270" cy="1534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130592</xdr:rowOff>
    </xdr:from>
    <xdr:ext cx="534377" cy="259045"/>
    <xdr:sp macro="" textlink="">
      <xdr:nvSpPr>
        <xdr:cNvPr id="57" name="人件費最小値テキスト"/>
        <xdr:cNvSpPr txBox="1"/>
      </xdr:nvSpPr>
      <xdr:spPr>
        <a:xfrm>
          <a:off x="4686300" y="664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44,679</a:t>
          </a:r>
          <a:endParaRPr kumimoji="1" lang="ja-JP" altLang="en-US" sz="1000" b="1">
            <a:latin typeface="ＭＳ Ｐゴシック"/>
          </a:endParaRPr>
        </a:p>
      </xdr:txBody>
    </xdr:sp>
    <xdr:clientData/>
  </xdr:oneCellAnchor>
  <xdr:twoCellAnchor>
    <xdr:from>
      <xdr:col>6</xdr:col>
      <xdr:colOff>422275</xdr:colOff>
      <xdr:row>38</xdr:row>
      <xdr:rowOff>126765</xdr:rowOff>
    </xdr:from>
    <xdr:to>
      <xdr:col>6</xdr:col>
      <xdr:colOff>600075</xdr:colOff>
      <xdr:row>38</xdr:row>
      <xdr:rowOff>126765</xdr:rowOff>
    </xdr:to>
    <xdr:cxnSp macro="">
      <xdr:nvCxnSpPr>
        <xdr:cNvPr id="58" name="直線コネクタ 57"/>
        <xdr:cNvCxnSpPr/>
      </xdr:nvCxnSpPr>
      <xdr:spPr>
        <a:xfrm>
          <a:off x="4546600" y="6641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82434</xdr:rowOff>
    </xdr:from>
    <xdr:ext cx="599010" cy="259045"/>
    <xdr:sp macro="" textlink="">
      <xdr:nvSpPr>
        <xdr:cNvPr id="59" name="人件費最大値テキスト"/>
        <xdr:cNvSpPr txBox="1"/>
      </xdr:nvSpPr>
      <xdr:spPr>
        <a:xfrm>
          <a:off x="4686300" y="488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125,207</a:t>
          </a:r>
          <a:endParaRPr kumimoji="1" lang="ja-JP" altLang="en-US" sz="1000" b="1">
            <a:latin typeface="ＭＳ Ｐゴシック"/>
          </a:endParaRPr>
        </a:p>
      </xdr:txBody>
    </xdr:sp>
    <xdr:clientData/>
  </xdr:oneCellAnchor>
  <xdr:twoCellAnchor>
    <xdr:from>
      <xdr:col>6</xdr:col>
      <xdr:colOff>422275</xdr:colOff>
      <xdr:row>29</xdr:row>
      <xdr:rowOff>135757</xdr:rowOff>
    </xdr:from>
    <xdr:to>
      <xdr:col>6</xdr:col>
      <xdr:colOff>600075</xdr:colOff>
      <xdr:row>29</xdr:row>
      <xdr:rowOff>135757</xdr:rowOff>
    </xdr:to>
    <xdr:cxnSp macro="">
      <xdr:nvCxnSpPr>
        <xdr:cNvPr id="60" name="直線コネクタ 59"/>
        <xdr:cNvCxnSpPr/>
      </xdr:nvCxnSpPr>
      <xdr:spPr>
        <a:xfrm>
          <a:off x="4546600" y="5107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56013</xdr:rowOff>
    </xdr:from>
    <xdr:to>
      <xdr:col>6</xdr:col>
      <xdr:colOff>511175</xdr:colOff>
      <xdr:row>34</xdr:row>
      <xdr:rowOff>78721</xdr:rowOff>
    </xdr:to>
    <xdr:cxnSp macro="">
      <xdr:nvCxnSpPr>
        <xdr:cNvPr id="61" name="直線コネクタ 60"/>
        <xdr:cNvCxnSpPr/>
      </xdr:nvCxnSpPr>
      <xdr:spPr>
        <a:xfrm>
          <a:off x="3797300" y="5885313"/>
          <a:ext cx="838200" cy="2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40028</xdr:rowOff>
    </xdr:from>
    <xdr:ext cx="534377" cy="259045"/>
    <xdr:sp macro="" textlink="">
      <xdr:nvSpPr>
        <xdr:cNvPr id="62" name="人件費平均値テキスト"/>
        <xdr:cNvSpPr txBox="1"/>
      </xdr:nvSpPr>
      <xdr:spPr>
        <a:xfrm>
          <a:off x="4686300" y="6040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72,433</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61601</xdr:rowOff>
    </xdr:from>
    <xdr:to>
      <xdr:col>6</xdr:col>
      <xdr:colOff>561975</xdr:colOff>
      <xdr:row>35</xdr:row>
      <xdr:rowOff>163201</xdr:rowOff>
    </xdr:to>
    <xdr:sp macro="" textlink="">
      <xdr:nvSpPr>
        <xdr:cNvPr id="63" name="フローチャート : 判断 62"/>
        <xdr:cNvSpPr/>
      </xdr:nvSpPr>
      <xdr:spPr>
        <a:xfrm>
          <a:off x="4584700" y="606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13494</xdr:rowOff>
    </xdr:from>
    <xdr:to>
      <xdr:col>5</xdr:col>
      <xdr:colOff>358775</xdr:colOff>
      <xdr:row>34</xdr:row>
      <xdr:rowOff>56013</xdr:rowOff>
    </xdr:to>
    <xdr:cxnSp macro="">
      <xdr:nvCxnSpPr>
        <xdr:cNvPr id="64" name="直線コネクタ 63"/>
        <xdr:cNvCxnSpPr/>
      </xdr:nvCxnSpPr>
      <xdr:spPr>
        <a:xfrm>
          <a:off x="2908300" y="5842794"/>
          <a:ext cx="889000" cy="4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64154</xdr:rowOff>
    </xdr:from>
    <xdr:to>
      <xdr:col>5</xdr:col>
      <xdr:colOff>409575</xdr:colOff>
      <xdr:row>35</xdr:row>
      <xdr:rowOff>165754</xdr:rowOff>
    </xdr:to>
    <xdr:sp macro="" textlink="">
      <xdr:nvSpPr>
        <xdr:cNvPr id="65" name="フローチャート : 判断 64"/>
        <xdr:cNvSpPr/>
      </xdr:nvSpPr>
      <xdr:spPr>
        <a:xfrm>
          <a:off x="3746500" y="606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156881</xdr:rowOff>
    </xdr:from>
    <xdr:ext cx="534377" cy="259045"/>
    <xdr:sp macro="" textlink="">
      <xdr:nvSpPr>
        <xdr:cNvPr id="66" name="テキスト ボックス 65"/>
        <xdr:cNvSpPr txBox="1"/>
      </xdr:nvSpPr>
      <xdr:spPr>
        <a:xfrm>
          <a:off x="3530111" y="615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72,299</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13494</xdr:rowOff>
    </xdr:from>
    <xdr:to>
      <xdr:col>4</xdr:col>
      <xdr:colOff>155575</xdr:colOff>
      <xdr:row>34</xdr:row>
      <xdr:rowOff>100381</xdr:rowOff>
    </xdr:to>
    <xdr:cxnSp macro="">
      <xdr:nvCxnSpPr>
        <xdr:cNvPr id="67" name="直線コネクタ 66"/>
        <xdr:cNvCxnSpPr/>
      </xdr:nvCxnSpPr>
      <xdr:spPr>
        <a:xfrm flipV="1">
          <a:off x="2019300" y="5842794"/>
          <a:ext cx="889000" cy="8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29578</xdr:rowOff>
    </xdr:from>
    <xdr:to>
      <xdr:col>4</xdr:col>
      <xdr:colOff>206375</xdr:colOff>
      <xdr:row>36</xdr:row>
      <xdr:rowOff>131178</xdr:rowOff>
    </xdr:to>
    <xdr:sp macro="" textlink="">
      <xdr:nvSpPr>
        <xdr:cNvPr id="68" name="フローチャート : 判断 67"/>
        <xdr:cNvSpPr/>
      </xdr:nvSpPr>
      <xdr:spPr>
        <a:xfrm>
          <a:off x="2857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122305</xdr:rowOff>
    </xdr:from>
    <xdr:ext cx="534377" cy="259045"/>
    <xdr:sp macro="" textlink="">
      <xdr:nvSpPr>
        <xdr:cNvPr id="69" name="テキスト ボックス 68"/>
        <xdr:cNvSpPr txBox="1"/>
      </xdr:nvSpPr>
      <xdr:spPr>
        <a:xfrm>
          <a:off x="2641111" y="629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66148</xdr:rowOff>
    </xdr:from>
    <xdr:to>
      <xdr:col>2</xdr:col>
      <xdr:colOff>638175</xdr:colOff>
      <xdr:row>34</xdr:row>
      <xdr:rowOff>100381</xdr:rowOff>
    </xdr:to>
    <xdr:cxnSp macro="">
      <xdr:nvCxnSpPr>
        <xdr:cNvPr id="70" name="直線コネクタ 69"/>
        <xdr:cNvCxnSpPr/>
      </xdr:nvCxnSpPr>
      <xdr:spPr>
        <a:xfrm>
          <a:off x="1130300" y="5895448"/>
          <a:ext cx="889000" cy="34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36760</xdr:rowOff>
    </xdr:from>
    <xdr:to>
      <xdr:col>3</xdr:col>
      <xdr:colOff>3175</xdr:colOff>
      <xdr:row>36</xdr:row>
      <xdr:rowOff>138360</xdr:rowOff>
    </xdr:to>
    <xdr:sp macro="" textlink="">
      <xdr:nvSpPr>
        <xdr:cNvPr id="71" name="フローチャート : 判断 70"/>
        <xdr:cNvSpPr/>
      </xdr:nvSpPr>
      <xdr:spPr>
        <a:xfrm>
          <a:off x="1968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129487</xdr:rowOff>
    </xdr:from>
    <xdr:ext cx="534377" cy="259045"/>
    <xdr:sp macro="" textlink="">
      <xdr:nvSpPr>
        <xdr:cNvPr id="72" name="テキスト ボックス 71"/>
        <xdr:cNvSpPr txBox="1"/>
      </xdr:nvSpPr>
      <xdr:spPr>
        <a:xfrm>
          <a:off x="1752111" y="630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169310</xdr:rowOff>
    </xdr:from>
    <xdr:to>
      <xdr:col>1</xdr:col>
      <xdr:colOff>485775</xdr:colOff>
      <xdr:row>36</xdr:row>
      <xdr:rowOff>99460</xdr:rowOff>
    </xdr:to>
    <xdr:sp macro="" textlink="">
      <xdr:nvSpPr>
        <xdr:cNvPr id="73" name="フローチャート : 判断 72"/>
        <xdr:cNvSpPr/>
      </xdr:nvSpPr>
      <xdr:spPr>
        <a:xfrm>
          <a:off x="1079500" y="617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90587</xdr:rowOff>
    </xdr:from>
    <xdr:ext cx="534377" cy="259045"/>
    <xdr:sp macro="" textlink="">
      <xdr:nvSpPr>
        <xdr:cNvPr id="74" name="テキスト ボックス 73"/>
        <xdr:cNvSpPr txBox="1"/>
      </xdr:nvSpPr>
      <xdr:spPr>
        <a:xfrm>
          <a:off x="863111" y="626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27921</xdr:rowOff>
    </xdr:from>
    <xdr:to>
      <xdr:col>6</xdr:col>
      <xdr:colOff>561975</xdr:colOff>
      <xdr:row>34</xdr:row>
      <xdr:rowOff>129521</xdr:rowOff>
    </xdr:to>
    <xdr:sp macro="" textlink="">
      <xdr:nvSpPr>
        <xdr:cNvPr id="80" name="円/楕円 79"/>
        <xdr:cNvSpPr/>
      </xdr:nvSpPr>
      <xdr:spPr>
        <a:xfrm>
          <a:off x="4584700" y="585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50798</xdr:rowOff>
    </xdr:from>
    <xdr:ext cx="534377" cy="259045"/>
    <xdr:sp macro="" textlink="">
      <xdr:nvSpPr>
        <xdr:cNvPr id="81" name="人件費該当値テキスト"/>
        <xdr:cNvSpPr txBox="1"/>
      </xdr:nvSpPr>
      <xdr:spPr>
        <a:xfrm>
          <a:off x="4686300" y="570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83,201</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5213</xdr:rowOff>
    </xdr:from>
    <xdr:to>
      <xdr:col>5</xdr:col>
      <xdr:colOff>409575</xdr:colOff>
      <xdr:row>34</xdr:row>
      <xdr:rowOff>106813</xdr:rowOff>
    </xdr:to>
    <xdr:sp macro="" textlink="">
      <xdr:nvSpPr>
        <xdr:cNvPr id="82" name="円/楕円 81"/>
        <xdr:cNvSpPr/>
      </xdr:nvSpPr>
      <xdr:spPr>
        <a:xfrm>
          <a:off x="3746500" y="583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123340</xdr:rowOff>
    </xdr:from>
    <xdr:ext cx="534377" cy="259045"/>
    <xdr:sp macro="" textlink="">
      <xdr:nvSpPr>
        <xdr:cNvPr id="83" name="テキスト ボックス 82"/>
        <xdr:cNvSpPr txBox="1"/>
      </xdr:nvSpPr>
      <xdr:spPr>
        <a:xfrm>
          <a:off x="3530111" y="5609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84,393</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134144</xdr:rowOff>
    </xdr:from>
    <xdr:to>
      <xdr:col>4</xdr:col>
      <xdr:colOff>206375</xdr:colOff>
      <xdr:row>34</xdr:row>
      <xdr:rowOff>64294</xdr:rowOff>
    </xdr:to>
    <xdr:sp macro="" textlink="">
      <xdr:nvSpPr>
        <xdr:cNvPr id="84" name="円/楕円 83"/>
        <xdr:cNvSpPr/>
      </xdr:nvSpPr>
      <xdr:spPr>
        <a:xfrm>
          <a:off x="2857500" y="579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80821</xdr:rowOff>
    </xdr:from>
    <xdr:ext cx="534377" cy="259045"/>
    <xdr:sp macro="" textlink="">
      <xdr:nvSpPr>
        <xdr:cNvPr id="85" name="テキスト ボックス 84"/>
        <xdr:cNvSpPr txBox="1"/>
      </xdr:nvSpPr>
      <xdr:spPr>
        <a:xfrm>
          <a:off x="2641111" y="556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86,625</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49581</xdr:rowOff>
    </xdr:from>
    <xdr:to>
      <xdr:col>3</xdr:col>
      <xdr:colOff>3175</xdr:colOff>
      <xdr:row>34</xdr:row>
      <xdr:rowOff>151181</xdr:rowOff>
    </xdr:to>
    <xdr:sp macro="" textlink="">
      <xdr:nvSpPr>
        <xdr:cNvPr id="86" name="円/楕円 85"/>
        <xdr:cNvSpPr/>
      </xdr:nvSpPr>
      <xdr:spPr>
        <a:xfrm>
          <a:off x="1968500" y="587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167708</xdr:rowOff>
    </xdr:from>
    <xdr:ext cx="534377" cy="259045"/>
    <xdr:sp macro="" textlink="">
      <xdr:nvSpPr>
        <xdr:cNvPr id="87" name="テキスト ボックス 86"/>
        <xdr:cNvSpPr txBox="1"/>
      </xdr:nvSpPr>
      <xdr:spPr>
        <a:xfrm>
          <a:off x="1752111" y="565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82,064</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15348</xdr:rowOff>
    </xdr:from>
    <xdr:to>
      <xdr:col>1</xdr:col>
      <xdr:colOff>485775</xdr:colOff>
      <xdr:row>34</xdr:row>
      <xdr:rowOff>116948</xdr:rowOff>
    </xdr:to>
    <xdr:sp macro="" textlink="">
      <xdr:nvSpPr>
        <xdr:cNvPr id="88" name="円/楕円 87"/>
        <xdr:cNvSpPr/>
      </xdr:nvSpPr>
      <xdr:spPr>
        <a:xfrm>
          <a:off x="1079500" y="584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133475</xdr:rowOff>
    </xdr:from>
    <xdr:ext cx="534377" cy="259045"/>
    <xdr:sp macro="" textlink="">
      <xdr:nvSpPr>
        <xdr:cNvPr id="89" name="テキスト ボックス 88"/>
        <xdr:cNvSpPr txBox="1"/>
      </xdr:nvSpPr>
      <xdr:spPr>
        <a:xfrm>
          <a:off x="863111" y="561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83,861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44,024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45762</xdr:rowOff>
    </xdr:from>
    <xdr:to>
      <xdr:col>6</xdr:col>
      <xdr:colOff>510540</xdr:colOff>
      <xdr:row>58</xdr:row>
      <xdr:rowOff>55526</xdr:rowOff>
    </xdr:to>
    <xdr:cxnSp macro="">
      <xdr:nvCxnSpPr>
        <xdr:cNvPr id="116" name="直線コネクタ 115"/>
        <xdr:cNvCxnSpPr/>
      </xdr:nvCxnSpPr>
      <xdr:spPr>
        <a:xfrm flipV="1">
          <a:off x="4633595" y="8789712"/>
          <a:ext cx="1270" cy="120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59353</xdr:rowOff>
    </xdr:from>
    <xdr:ext cx="534377" cy="259045"/>
    <xdr:sp macro="" textlink="">
      <xdr:nvSpPr>
        <xdr:cNvPr id="117" name="物件費最小値テキスト"/>
        <xdr:cNvSpPr txBox="1"/>
      </xdr:nvSpPr>
      <xdr:spPr>
        <a:xfrm>
          <a:off x="4686300" y="1000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33,155</a:t>
          </a:r>
          <a:endParaRPr kumimoji="1" lang="ja-JP" altLang="en-US" sz="1000" b="1">
            <a:latin typeface="ＭＳ Ｐゴシック"/>
          </a:endParaRPr>
        </a:p>
      </xdr:txBody>
    </xdr:sp>
    <xdr:clientData/>
  </xdr:oneCellAnchor>
  <xdr:twoCellAnchor>
    <xdr:from>
      <xdr:col>6</xdr:col>
      <xdr:colOff>422275</xdr:colOff>
      <xdr:row>58</xdr:row>
      <xdr:rowOff>55526</xdr:rowOff>
    </xdr:from>
    <xdr:to>
      <xdr:col>6</xdr:col>
      <xdr:colOff>600075</xdr:colOff>
      <xdr:row>58</xdr:row>
      <xdr:rowOff>55526</xdr:rowOff>
    </xdr:to>
    <xdr:cxnSp macro="">
      <xdr:nvCxnSpPr>
        <xdr:cNvPr id="118" name="直線コネクタ 117"/>
        <xdr:cNvCxnSpPr/>
      </xdr:nvCxnSpPr>
      <xdr:spPr>
        <a:xfrm>
          <a:off x="4546600" y="999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163889</xdr:rowOff>
    </xdr:from>
    <xdr:ext cx="599010" cy="259045"/>
    <xdr:sp macro="" textlink="">
      <xdr:nvSpPr>
        <xdr:cNvPr id="119" name="物件費最大値テキスト"/>
        <xdr:cNvSpPr txBox="1"/>
      </xdr:nvSpPr>
      <xdr:spPr>
        <a:xfrm>
          <a:off x="4686300" y="8564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107,253</a:t>
          </a:r>
          <a:endParaRPr kumimoji="1" lang="ja-JP" altLang="en-US" sz="1000" b="1">
            <a:latin typeface="ＭＳ Ｐゴシック"/>
          </a:endParaRPr>
        </a:p>
      </xdr:txBody>
    </xdr:sp>
    <xdr:clientData/>
  </xdr:oneCellAnchor>
  <xdr:twoCellAnchor>
    <xdr:from>
      <xdr:col>6</xdr:col>
      <xdr:colOff>422275</xdr:colOff>
      <xdr:row>51</xdr:row>
      <xdr:rowOff>45762</xdr:rowOff>
    </xdr:from>
    <xdr:to>
      <xdr:col>6</xdr:col>
      <xdr:colOff>600075</xdr:colOff>
      <xdr:row>51</xdr:row>
      <xdr:rowOff>45762</xdr:rowOff>
    </xdr:to>
    <xdr:cxnSp macro="">
      <xdr:nvCxnSpPr>
        <xdr:cNvPr id="120" name="直線コネクタ 119"/>
        <xdr:cNvCxnSpPr/>
      </xdr:nvCxnSpPr>
      <xdr:spPr>
        <a:xfrm>
          <a:off x="4546600" y="878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34561</xdr:rowOff>
    </xdr:from>
    <xdr:to>
      <xdr:col>6</xdr:col>
      <xdr:colOff>511175</xdr:colOff>
      <xdr:row>55</xdr:row>
      <xdr:rowOff>38169</xdr:rowOff>
    </xdr:to>
    <xdr:cxnSp macro="">
      <xdr:nvCxnSpPr>
        <xdr:cNvPr id="121" name="直線コネクタ 120"/>
        <xdr:cNvCxnSpPr/>
      </xdr:nvCxnSpPr>
      <xdr:spPr>
        <a:xfrm flipV="1">
          <a:off x="3797300" y="9464311"/>
          <a:ext cx="838200" cy="3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50329</xdr:rowOff>
    </xdr:from>
    <xdr:ext cx="534377" cy="259045"/>
    <xdr:sp macro="" textlink="">
      <xdr:nvSpPr>
        <xdr:cNvPr id="122" name="物件費平均値テキスト"/>
        <xdr:cNvSpPr txBox="1"/>
      </xdr:nvSpPr>
      <xdr:spPr>
        <a:xfrm>
          <a:off x="4686300" y="9480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60,541</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71902</xdr:rowOff>
    </xdr:from>
    <xdr:to>
      <xdr:col>6</xdr:col>
      <xdr:colOff>561975</xdr:colOff>
      <xdr:row>56</xdr:row>
      <xdr:rowOff>2052</xdr:rowOff>
    </xdr:to>
    <xdr:sp macro="" textlink="">
      <xdr:nvSpPr>
        <xdr:cNvPr id="123" name="フローチャート : 判断 122"/>
        <xdr:cNvSpPr/>
      </xdr:nvSpPr>
      <xdr:spPr>
        <a:xfrm>
          <a:off x="45847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38169</xdr:rowOff>
    </xdr:from>
    <xdr:to>
      <xdr:col>5</xdr:col>
      <xdr:colOff>358775</xdr:colOff>
      <xdr:row>55</xdr:row>
      <xdr:rowOff>105770</xdr:rowOff>
    </xdr:to>
    <xdr:cxnSp macro="">
      <xdr:nvCxnSpPr>
        <xdr:cNvPr id="124" name="直線コネクタ 123"/>
        <xdr:cNvCxnSpPr/>
      </xdr:nvCxnSpPr>
      <xdr:spPr>
        <a:xfrm flipV="1">
          <a:off x="2908300" y="9467919"/>
          <a:ext cx="889000" cy="67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40502</xdr:rowOff>
    </xdr:from>
    <xdr:to>
      <xdr:col>5</xdr:col>
      <xdr:colOff>409575</xdr:colOff>
      <xdr:row>54</xdr:row>
      <xdr:rowOff>142102</xdr:rowOff>
    </xdr:to>
    <xdr:sp macro="" textlink="">
      <xdr:nvSpPr>
        <xdr:cNvPr id="125" name="フローチャート : 判断 124"/>
        <xdr:cNvSpPr/>
      </xdr:nvSpPr>
      <xdr:spPr>
        <a:xfrm>
          <a:off x="3746500" y="92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158629</xdr:rowOff>
    </xdr:from>
    <xdr:ext cx="534377" cy="259045"/>
    <xdr:sp macro="" textlink="">
      <xdr:nvSpPr>
        <xdr:cNvPr id="126" name="テキスト ボックス 125"/>
        <xdr:cNvSpPr txBox="1"/>
      </xdr:nvSpPr>
      <xdr:spPr>
        <a:xfrm>
          <a:off x="3530111" y="907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72,964</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105770</xdr:rowOff>
    </xdr:from>
    <xdr:to>
      <xdr:col>4</xdr:col>
      <xdr:colOff>155575</xdr:colOff>
      <xdr:row>55</xdr:row>
      <xdr:rowOff>143439</xdr:rowOff>
    </xdr:to>
    <xdr:cxnSp macro="">
      <xdr:nvCxnSpPr>
        <xdr:cNvPr id="127" name="直線コネクタ 126"/>
        <xdr:cNvCxnSpPr/>
      </xdr:nvCxnSpPr>
      <xdr:spPr>
        <a:xfrm flipV="1">
          <a:off x="2019300" y="9535520"/>
          <a:ext cx="889000" cy="37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130325</xdr:rowOff>
    </xdr:from>
    <xdr:to>
      <xdr:col>4</xdr:col>
      <xdr:colOff>206375</xdr:colOff>
      <xdr:row>56</xdr:row>
      <xdr:rowOff>60475</xdr:rowOff>
    </xdr:to>
    <xdr:sp macro="" textlink="">
      <xdr:nvSpPr>
        <xdr:cNvPr id="128" name="フローチャート : 判断 127"/>
        <xdr:cNvSpPr/>
      </xdr:nvSpPr>
      <xdr:spPr>
        <a:xfrm>
          <a:off x="2857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51602</xdr:rowOff>
    </xdr:from>
    <xdr:ext cx="534377" cy="259045"/>
    <xdr:sp macro="" textlink="">
      <xdr:nvSpPr>
        <xdr:cNvPr id="129" name="テキスト ボックス 128"/>
        <xdr:cNvSpPr txBox="1"/>
      </xdr:nvSpPr>
      <xdr:spPr>
        <a:xfrm>
          <a:off x="2641111" y="965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143439</xdr:rowOff>
    </xdr:from>
    <xdr:to>
      <xdr:col>2</xdr:col>
      <xdr:colOff>638175</xdr:colOff>
      <xdr:row>56</xdr:row>
      <xdr:rowOff>38234</xdr:rowOff>
    </xdr:to>
    <xdr:cxnSp macro="">
      <xdr:nvCxnSpPr>
        <xdr:cNvPr id="130" name="直線コネクタ 129"/>
        <xdr:cNvCxnSpPr/>
      </xdr:nvCxnSpPr>
      <xdr:spPr>
        <a:xfrm flipV="1">
          <a:off x="1130300" y="9573189"/>
          <a:ext cx="889000" cy="66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122668</xdr:rowOff>
    </xdr:from>
    <xdr:to>
      <xdr:col>3</xdr:col>
      <xdr:colOff>3175</xdr:colOff>
      <xdr:row>56</xdr:row>
      <xdr:rowOff>52818</xdr:rowOff>
    </xdr:to>
    <xdr:sp macro="" textlink="">
      <xdr:nvSpPr>
        <xdr:cNvPr id="131" name="フローチャート : 判断 130"/>
        <xdr:cNvSpPr/>
      </xdr:nvSpPr>
      <xdr:spPr>
        <a:xfrm>
          <a:off x="1968500" y="955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43945</xdr:rowOff>
    </xdr:from>
    <xdr:ext cx="534377" cy="259045"/>
    <xdr:sp macro="" textlink="">
      <xdr:nvSpPr>
        <xdr:cNvPr id="132" name="テキスト ボックス 131"/>
        <xdr:cNvSpPr txBox="1"/>
      </xdr:nvSpPr>
      <xdr:spPr>
        <a:xfrm>
          <a:off x="1752111" y="964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6588</xdr:rowOff>
    </xdr:from>
    <xdr:to>
      <xdr:col>1</xdr:col>
      <xdr:colOff>485775</xdr:colOff>
      <xdr:row>56</xdr:row>
      <xdr:rowOff>108188</xdr:rowOff>
    </xdr:to>
    <xdr:sp macro="" textlink="">
      <xdr:nvSpPr>
        <xdr:cNvPr id="133" name="フローチャート : 判断 132"/>
        <xdr:cNvSpPr/>
      </xdr:nvSpPr>
      <xdr:spPr>
        <a:xfrm>
          <a:off x="1079500" y="960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99315</xdr:rowOff>
    </xdr:from>
    <xdr:ext cx="534377" cy="259045"/>
    <xdr:sp macro="" textlink="">
      <xdr:nvSpPr>
        <xdr:cNvPr id="134" name="テキスト ボックス 133"/>
        <xdr:cNvSpPr txBox="1"/>
      </xdr:nvSpPr>
      <xdr:spPr>
        <a:xfrm>
          <a:off x="863111" y="970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155211</xdr:rowOff>
    </xdr:from>
    <xdr:to>
      <xdr:col>6</xdr:col>
      <xdr:colOff>561975</xdr:colOff>
      <xdr:row>55</xdr:row>
      <xdr:rowOff>85361</xdr:rowOff>
    </xdr:to>
    <xdr:sp macro="" textlink="">
      <xdr:nvSpPr>
        <xdr:cNvPr id="140" name="円/楕円 139"/>
        <xdr:cNvSpPr/>
      </xdr:nvSpPr>
      <xdr:spPr>
        <a:xfrm>
          <a:off x="4584700" y="941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6638</xdr:rowOff>
    </xdr:from>
    <xdr:ext cx="534377" cy="259045"/>
    <xdr:sp macro="" textlink="">
      <xdr:nvSpPr>
        <xdr:cNvPr id="141" name="物件費該当値テキスト"/>
        <xdr:cNvSpPr txBox="1"/>
      </xdr:nvSpPr>
      <xdr:spPr>
        <a:xfrm>
          <a:off x="4686300" y="9264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65,939</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158819</xdr:rowOff>
    </xdr:from>
    <xdr:to>
      <xdr:col>5</xdr:col>
      <xdr:colOff>409575</xdr:colOff>
      <xdr:row>55</xdr:row>
      <xdr:rowOff>88969</xdr:rowOff>
    </xdr:to>
    <xdr:sp macro="" textlink="">
      <xdr:nvSpPr>
        <xdr:cNvPr id="142" name="円/楕円 141"/>
        <xdr:cNvSpPr/>
      </xdr:nvSpPr>
      <xdr:spPr>
        <a:xfrm>
          <a:off x="3746500" y="941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80096</xdr:rowOff>
    </xdr:from>
    <xdr:ext cx="534377" cy="259045"/>
    <xdr:sp macro="" textlink="">
      <xdr:nvSpPr>
        <xdr:cNvPr id="143" name="テキスト ボックス 142"/>
        <xdr:cNvSpPr txBox="1"/>
      </xdr:nvSpPr>
      <xdr:spPr>
        <a:xfrm>
          <a:off x="3530111" y="950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65,718</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54970</xdr:rowOff>
    </xdr:from>
    <xdr:to>
      <xdr:col>4</xdr:col>
      <xdr:colOff>206375</xdr:colOff>
      <xdr:row>55</xdr:row>
      <xdr:rowOff>156570</xdr:rowOff>
    </xdr:to>
    <xdr:sp macro="" textlink="">
      <xdr:nvSpPr>
        <xdr:cNvPr id="144" name="円/楕円 143"/>
        <xdr:cNvSpPr/>
      </xdr:nvSpPr>
      <xdr:spPr>
        <a:xfrm>
          <a:off x="2857500" y="948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1647</xdr:rowOff>
    </xdr:from>
    <xdr:ext cx="534377" cy="259045"/>
    <xdr:sp macro="" textlink="">
      <xdr:nvSpPr>
        <xdr:cNvPr id="145" name="テキスト ボックス 144"/>
        <xdr:cNvSpPr txBox="1"/>
      </xdr:nvSpPr>
      <xdr:spPr>
        <a:xfrm>
          <a:off x="2641111" y="925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61,578</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92639</xdr:rowOff>
    </xdr:from>
    <xdr:to>
      <xdr:col>3</xdr:col>
      <xdr:colOff>3175</xdr:colOff>
      <xdr:row>56</xdr:row>
      <xdr:rowOff>22789</xdr:rowOff>
    </xdr:to>
    <xdr:sp macro="" textlink="">
      <xdr:nvSpPr>
        <xdr:cNvPr id="146" name="円/楕円 145"/>
        <xdr:cNvSpPr/>
      </xdr:nvSpPr>
      <xdr:spPr>
        <a:xfrm>
          <a:off x="1968500" y="952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39316</xdr:rowOff>
    </xdr:from>
    <xdr:ext cx="534377" cy="259045"/>
    <xdr:sp macro="" textlink="">
      <xdr:nvSpPr>
        <xdr:cNvPr id="147" name="テキスト ボックス 146"/>
        <xdr:cNvSpPr txBox="1"/>
      </xdr:nvSpPr>
      <xdr:spPr>
        <a:xfrm>
          <a:off x="1752111" y="929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59,271</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158884</xdr:rowOff>
    </xdr:from>
    <xdr:to>
      <xdr:col>1</xdr:col>
      <xdr:colOff>485775</xdr:colOff>
      <xdr:row>56</xdr:row>
      <xdr:rowOff>89034</xdr:rowOff>
    </xdr:to>
    <xdr:sp macro="" textlink="">
      <xdr:nvSpPr>
        <xdr:cNvPr id="148" name="円/楕円 147"/>
        <xdr:cNvSpPr/>
      </xdr:nvSpPr>
      <xdr:spPr>
        <a:xfrm>
          <a:off x="1079500" y="958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105561</xdr:rowOff>
    </xdr:from>
    <xdr:ext cx="534377" cy="259045"/>
    <xdr:sp macro="" textlink="">
      <xdr:nvSpPr>
        <xdr:cNvPr id="149" name="テキスト ボックス 148"/>
        <xdr:cNvSpPr txBox="1"/>
      </xdr:nvSpPr>
      <xdr:spPr>
        <a:xfrm>
          <a:off x="863111" y="936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55,214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3" name="テキスト ボックス 162"/>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5" name="テキスト ボックス 164"/>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7" name="テキスト ボックス 166"/>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23734</xdr:rowOff>
    </xdr:from>
    <xdr:to>
      <xdr:col>6</xdr:col>
      <xdr:colOff>510540</xdr:colOff>
      <xdr:row>79</xdr:row>
      <xdr:rowOff>76769</xdr:rowOff>
    </xdr:to>
    <xdr:cxnSp macro="">
      <xdr:nvCxnSpPr>
        <xdr:cNvPr id="175" name="直線コネクタ 174"/>
        <xdr:cNvCxnSpPr/>
      </xdr:nvCxnSpPr>
      <xdr:spPr>
        <a:xfrm flipV="1">
          <a:off x="4633595" y="12196684"/>
          <a:ext cx="1270" cy="1424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80596</xdr:rowOff>
    </xdr:from>
    <xdr:ext cx="378565" cy="259045"/>
    <xdr:sp macro="" textlink="">
      <xdr:nvSpPr>
        <xdr:cNvPr id="176" name="維持補修費最小値テキスト"/>
        <xdr:cNvSpPr txBox="1"/>
      </xdr:nvSpPr>
      <xdr:spPr>
        <a:xfrm>
          <a:off x="4686300" y="13625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6</xdr:col>
      <xdr:colOff>422275</xdr:colOff>
      <xdr:row>79</xdr:row>
      <xdr:rowOff>76769</xdr:rowOff>
    </xdr:from>
    <xdr:to>
      <xdr:col>6</xdr:col>
      <xdr:colOff>600075</xdr:colOff>
      <xdr:row>79</xdr:row>
      <xdr:rowOff>76769</xdr:rowOff>
    </xdr:to>
    <xdr:cxnSp macro="">
      <xdr:nvCxnSpPr>
        <xdr:cNvPr id="177" name="直線コネクタ 176"/>
        <xdr:cNvCxnSpPr/>
      </xdr:nvCxnSpPr>
      <xdr:spPr>
        <a:xfrm>
          <a:off x="4546600" y="13621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141861</xdr:rowOff>
    </xdr:from>
    <xdr:ext cx="534377" cy="259045"/>
    <xdr:sp macro="" textlink="">
      <xdr:nvSpPr>
        <xdr:cNvPr id="178" name="維持補修費最大値テキスト"/>
        <xdr:cNvSpPr txBox="1"/>
      </xdr:nvSpPr>
      <xdr:spPr>
        <a:xfrm>
          <a:off x="4686300" y="1197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44,301</a:t>
          </a:r>
          <a:endParaRPr kumimoji="1" lang="ja-JP" altLang="en-US" sz="1000" b="1">
            <a:latin typeface="ＭＳ Ｐゴシック"/>
          </a:endParaRPr>
        </a:p>
      </xdr:txBody>
    </xdr:sp>
    <xdr:clientData/>
  </xdr:oneCellAnchor>
  <xdr:twoCellAnchor>
    <xdr:from>
      <xdr:col>6</xdr:col>
      <xdr:colOff>422275</xdr:colOff>
      <xdr:row>71</xdr:row>
      <xdr:rowOff>23734</xdr:rowOff>
    </xdr:from>
    <xdr:to>
      <xdr:col>6</xdr:col>
      <xdr:colOff>600075</xdr:colOff>
      <xdr:row>71</xdr:row>
      <xdr:rowOff>23734</xdr:rowOff>
    </xdr:to>
    <xdr:cxnSp macro="">
      <xdr:nvCxnSpPr>
        <xdr:cNvPr id="179" name="直線コネクタ 178"/>
        <xdr:cNvCxnSpPr/>
      </xdr:nvCxnSpPr>
      <xdr:spPr>
        <a:xfrm>
          <a:off x="4546600" y="1219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90846</xdr:rowOff>
    </xdr:from>
    <xdr:to>
      <xdr:col>6</xdr:col>
      <xdr:colOff>511175</xdr:colOff>
      <xdr:row>78</xdr:row>
      <xdr:rowOff>116089</xdr:rowOff>
    </xdr:to>
    <xdr:cxnSp macro="">
      <xdr:nvCxnSpPr>
        <xdr:cNvPr id="180" name="直線コネクタ 179"/>
        <xdr:cNvCxnSpPr/>
      </xdr:nvCxnSpPr>
      <xdr:spPr>
        <a:xfrm flipV="1">
          <a:off x="3797300" y="13463946"/>
          <a:ext cx="838200" cy="2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22720</xdr:rowOff>
    </xdr:from>
    <xdr:ext cx="469744" cy="259045"/>
    <xdr:sp macro="" textlink="">
      <xdr:nvSpPr>
        <xdr:cNvPr id="181" name="維持補修費平均値テキスト"/>
        <xdr:cNvSpPr txBox="1"/>
      </xdr:nvSpPr>
      <xdr:spPr>
        <a:xfrm>
          <a:off x="4686300" y="13224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171293</xdr:rowOff>
    </xdr:from>
    <xdr:to>
      <xdr:col>6</xdr:col>
      <xdr:colOff>561975</xdr:colOff>
      <xdr:row>78</xdr:row>
      <xdr:rowOff>101443</xdr:rowOff>
    </xdr:to>
    <xdr:sp macro="" textlink="">
      <xdr:nvSpPr>
        <xdr:cNvPr id="182" name="フローチャート : 判断 181"/>
        <xdr:cNvSpPr/>
      </xdr:nvSpPr>
      <xdr:spPr>
        <a:xfrm>
          <a:off x="4584700" y="1337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80590</xdr:rowOff>
    </xdr:from>
    <xdr:to>
      <xdr:col>5</xdr:col>
      <xdr:colOff>358775</xdr:colOff>
      <xdr:row>78</xdr:row>
      <xdr:rowOff>116089</xdr:rowOff>
    </xdr:to>
    <xdr:cxnSp macro="">
      <xdr:nvCxnSpPr>
        <xdr:cNvPr id="183" name="直線コネクタ 182"/>
        <xdr:cNvCxnSpPr/>
      </xdr:nvCxnSpPr>
      <xdr:spPr>
        <a:xfrm>
          <a:off x="2908300" y="13453690"/>
          <a:ext cx="889000" cy="3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36584</xdr:rowOff>
    </xdr:from>
    <xdr:to>
      <xdr:col>5</xdr:col>
      <xdr:colOff>409575</xdr:colOff>
      <xdr:row>78</xdr:row>
      <xdr:rowOff>138184</xdr:rowOff>
    </xdr:to>
    <xdr:sp macro="" textlink="">
      <xdr:nvSpPr>
        <xdr:cNvPr id="184" name="フローチャート : 判断 183"/>
        <xdr:cNvSpPr/>
      </xdr:nvSpPr>
      <xdr:spPr>
        <a:xfrm>
          <a:off x="3746500" y="1340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154711</xdr:rowOff>
    </xdr:from>
    <xdr:ext cx="469744" cy="259045"/>
    <xdr:sp macro="" textlink="">
      <xdr:nvSpPr>
        <xdr:cNvPr id="185" name="テキスト ボックス 184"/>
        <xdr:cNvSpPr txBox="1"/>
      </xdr:nvSpPr>
      <xdr:spPr>
        <a:xfrm>
          <a:off x="3562427" y="1318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80590</xdr:rowOff>
    </xdr:from>
    <xdr:to>
      <xdr:col>4</xdr:col>
      <xdr:colOff>155575</xdr:colOff>
      <xdr:row>78</xdr:row>
      <xdr:rowOff>132286</xdr:rowOff>
    </xdr:to>
    <xdr:cxnSp macro="">
      <xdr:nvCxnSpPr>
        <xdr:cNvPr id="186" name="直線コネクタ 185"/>
        <xdr:cNvCxnSpPr/>
      </xdr:nvCxnSpPr>
      <xdr:spPr>
        <a:xfrm flipV="1">
          <a:off x="2019300" y="13453690"/>
          <a:ext cx="889000" cy="5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70678</xdr:rowOff>
    </xdr:from>
    <xdr:to>
      <xdr:col>4</xdr:col>
      <xdr:colOff>206375</xdr:colOff>
      <xdr:row>79</xdr:row>
      <xdr:rowOff>828</xdr:rowOff>
    </xdr:to>
    <xdr:sp macro="" textlink="">
      <xdr:nvSpPr>
        <xdr:cNvPr id="187" name="フローチャート : 判断 186"/>
        <xdr:cNvSpPr/>
      </xdr:nvSpPr>
      <xdr:spPr>
        <a:xfrm>
          <a:off x="2857500" y="1344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163405</xdr:rowOff>
    </xdr:from>
    <xdr:ext cx="469744" cy="259045"/>
    <xdr:sp macro="" textlink="">
      <xdr:nvSpPr>
        <xdr:cNvPr id="188" name="テキスト ボックス 187"/>
        <xdr:cNvSpPr txBox="1"/>
      </xdr:nvSpPr>
      <xdr:spPr>
        <a:xfrm>
          <a:off x="2673427" y="13536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132286</xdr:rowOff>
    </xdr:from>
    <xdr:to>
      <xdr:col>2</xdr:col>
      <xdr:colOff>638175</xdr:colOff>
      <xdr:row>78</xdr:row>
      <xdr:rowOff>133429</xdr:rowOff>
    </xdr:to>
    <xdr:cxnSp macro="">
      <xdr:nvCxnSpPr>
        <xdr:cNvPr id="189" name="直線コネクタ 188"/>
        <xdr:cNvCxnSpPr/>
      </xdr:nvCxnSpPr>
      <xdr:spPr>
        <a:xfrm flipV="1">
          <a:off x="1130300" y="13505386"/>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76915</xdr:rowOff>
    </xdr:from>
    <xdr:to>
      <xdr:col>3</xdr:col>
      <xdr:colOff>3175</xdr:colOff>
      <xdr:row>79</xdr:row>
      <xdr:rowOff>7065</xdr:rowOff>
    </xdr:to>
    <xdr:sp macro="" textlink="">
      <xdr:nvSpPr>
        <xdr:cNvPr id="190" name="フローチャート : 判断 189"/>
        <xdr:cNvSpPr/>
      </xdr:nvSpPr>
      <xdr:spPr>
        <a:xfrm>
          <a:off x="1968500" y="1345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23592</xdr:rowOff>
    </xdr:from>
    <xdr:ext cx="469744" cy="259045"/>
    <xdr:sp macro="" textlink="">
      <xdr:nvSpPr>
        <xdr:cNvPr id="191" name="テキスト ボックス 190"/>
        <xdr:cNvSpPr txBox="1"/>
      </xdr:nvSpPr>
      <xdr:spPr>
        <a:xfrm>
          <a:off x="1784427" y="1322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73975</xdr:rowOff>
    </xdr:from>
    <xdr:to>
      <xdr:col>1</xdr:col>
      <xdr:colOff>485775</xdr:colOff>
      <xdr:row>79</xdr:row>
      <xdr:rowOff>4125</xdr:rowOff>
    </xdr:to>
    <xdr:sp macro="" textlink="">
      <xdr:nvSpPr>
        <xdr:cNvPr id="192" name="フローチャート : 判断 191"/>
        <xdr:cNvSpPr/>
      </xdr:nvSpPr>
      <xdr:spPr>
        <a:xfrm>
          <a:off x="1079500" y="1344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20652</xdr:rowOff>
    </xdr:from>
    <xdr:ext cx="469744" cy="259045"/>
    <xdr:sp macro="" textlink="">
      <xdr:nvSpPr>
        <xdr:cNvPr id="193" name="テキスト ボックス 192"/>
        <xdr:cNvSpPr txBox="1"/>
      </xdr:nvSpPr>
      <xdr:spPr>
        <a:xfrm>
          <a:off x="895427" y="13222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40046</xdr:rowOff>
    </xdr:from>
    <xdr:to>
      <xdr:col>6</xdr:col>
      <xdr:colOff>561975</xdr:colOff>
      <xdr:row>78</xdr:row>
      <xdr:rowOff>141646</xdr:rowOff>
    </xdr:to>
    <xdr:sp macro="" textlink="">
      <xdr:nvSpPr>
        <xdr:cNvPr id="199" name="円/楕円 198"/>
        <xdr:cNvSpPr/>
      </xdr:nvSpPr>
      <xdr:spPr>
        <a:xfrm>
          <a:off x="4584700" y="1341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18473</xdr:rowOff>
    </xdr:from>
    <xdr:ext cx="469744" cy="259045"/>
    <xdr:sp macro="" textlink="">
      <xdr:nvSpPr>
        <xdr:cNvPr id="200" name="維持補修費該当値テキスト"/>
        <xdr:cNvSpPr txBox="1"/>
      </xdr:nvSpPr>
      <xdr:spPr>
        <a:xfrm>
          <a:off x="4686300" y="1339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5,496</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65289</xdr:rowOff>
    </xdr:from>
    <xdr:to>
      <xdr:col>5</xdr:col>
      <xdr:colOff>409575</xdr:colOff>
      <xdr:row>78</xdr:row>
      <xdr:rowOff>166889</xdr:rowOff>
    </xdr:to>
    <xdr:sp macro="" textlink="">
      <xdr:nvSpPr>
        <xdr:cNvPr id="201" name="円/楕円 200"/>
        <xdr:cNvSpPr/>
      </xdr:nvSpPr>
      <xdr:spPr>
        <a:xfrm>
          <a:off x="3746500" y="1343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158016</xdr:rowOff>
    </xdr:from>
    <xdr:ext cx="469744" cy="259045"/>
    <xdr:sp macro="" textlink="">
      <xdr:nvSpPr>
        <xdr:cNvPr id="202" name="テキスト ボックス 201"/>
        <xdr:cNvSpPr txBox="1"/>
      </xdr:nvSpPr>
      <xdr:spPr>
        <a:xfrm>
          <a:off x="3562427" y="13531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4,723</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29790</xdr:rowOff>
    </xdr:from>
    <xdr:to>
      <xdr:col>4</xdr:col>
      <xdr:colOff>206375</xdr:colOff>
      <xdr:row>78</xdr:row>
      <xdr:rowOff>131390</xdr:rowOff>
    </xdr:to>
    <xdr:sp macro="" textlink="">
      <xdr:nvSpPr>
        <xdr:cNvPr id="203" name="円/楕円 202"/>
        <xdr:cNvSpPr/>
      </xdr:nvSpPr>
      <xdr:spPr>
        <a:xfrm>
          <a:off x="2857500" y="1340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147917</xdr:rowOff>
    </xdr:from>
    <xdr:ext cx="469744" cy="259045"/>
    <xdr:sp macro="" textlink="">
      <xdr:nvSpPr>
        <xdr:cNvPr id="204" name="テキスト ボックス 203"/>
        <xdr:cNvSpPr txBox="1"/>
      </xdr:nvSpPr>
      <xdr:spPr>
        <a:xfrm>
          <a:off x="2673427" y="1317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81486</xdr:rowOff>
    </xdr:from>
    <xdr:to>
      <xdr:col>3</xdr:col>
      <xdr:colOff>3175</xdr:colOff>
      <xdr:row>79</xdr:row>
      <xdr:rowOff>11636</xdr:rowOff>
    </xdr:to>
    <xdr:sp macro="" textlink="">
      <xdr:nvSpPr>
        <xdr:cNvPr id="205" name="円/楕円 204"/>
        <xdr:cNvSpPr/>
      </xdr:nvSpPr>
      <xdr:spPr>
        <a:xfrm>
          <a:off x="1968500" y="1345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2763</xdr:rowOff>
    </xdr:from>
    <xdr:ext cx="469744" cy="259045"/>
    <xdr:sp macro="" textlink="">
      <xdr:nvSpPr>
        <xdr:cNvPr id="206" name="テキスト ボックス 205"/>
        <xdr:cNvSpPr txBox="1"/>
      </xdr:nvSpPr>
      <xdr:spPr>
        <a:xfrm>
          <a:off x="1784427" y="13547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82629</xdr:rowOff>
    </xdr:from>
    <xdr:to>
      <xdr:col>1</xdr:col>
      <xdr:colOff>485775</xdr:colOff>
      <xdr:row>79</xdr:row>
      <xdr:rowOff>12779</xdr:rowOff>
    </xdr:to>
    <xdr:sp macro="" textlink="">
      <xdr:nvSpPr>
        <xdr:cNvPr id="207" name="円/楕円 206"/>
        <xdr:cNvSpPr/>
      </xdr:nvSpPr>
      <xdr:spPr>
        <a:xfrm>
          <a:off x="1079500" y="1345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3906</xdr:rowOff>
    </xdr:from>
    <xdr:ext cx="469744" cy="259045"/>
    <xdr:sp macro="" textlink="">
      <xdr:nvSpPr>
        <xdr:cNvPr id="208" name="テキスト ボックス 207"/>
        <xdr:cNvSpPr txBox="1"/>
      </xdr:nvSpPr>
      <xdr:spPr>
        <a:xfrm>
          <a:off x="895427" y="1354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120,261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35164</xdr:rowOff>
    </xdr:from>
    <xdr:to>
      <xdr:col>6</xdr:col>
      <xdr:colOff>510540</xdr:colOff>
      <xdr:row>99</xdr:row>
      <xdr:rowOff>85849</xdr:rowOff>
    </xdr:to>
    <xdr:cxnSp macro="">
      <xdr:nvCxnSpPr>
        <xdr:cNvPr id="235" name="直線コネクタ 234"/>
        <xdr:cNvCxnSpPr/>
      </xdr:nvCxnSpPr>
      <xdr:spPr>
        <a:xfrm flipV="1">
          <a:off x="4633595" y="15465664"/>
          <a:ext cx="1270" cy="1593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89676</xdr:rowOff>
    </xdr:from>
    <xdr:ext cx="534377" cy="259045"/>
    <xdr:sp macro="" textlink="">
      <xdr:nvSpPr>
        <xdr:cNvPr id="236" name="扶助費最小値テキスト"/>
        <xdr:cNvSpPr txBox="1"/>
      </xdr:nvSpPr>
      <xdr:spPr>
        <a:xfrm>
          <a:off x="4686300" y="1706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60,798</a:t>
          </a:r>
          <a:endParaRPr kumimoji="1" lang="ja-JP" altLang="en-US" sz="1000" b="1">
            <a:latin typeface="ＭＳ Ｐゴシック"/>
          </a:endParaRPr>
        </a:p>
      </xdr:txBody>
    </xdr:sp>
    <xdr:clientData/>
  </xdr:oneCellAnchor>
  <xdr:twoCellAnchor>
    <xdr:from>
      <xdr:col>6</xdr:col>
      <xdr:colOff>422275</xdr:colOff>
      <xdr:row>99</xdr:row>
      <xdr:rowOff>85849</xdr:rowOff>
    </xdr:from>
    <xdr:to>
      <xdr:col>6</xdr:col>
      <xdr:colOff>600075</xdr:colOff>
      <xdr:row>99</xdr:row>
      <xdr:rowOff>85849</xdr:rowOff>
    </xdr:to>
    <xdr:cxnSp macro="">
      <xdr:nvCxnSpPr>
        <xdr:cNvPr id="237" name="直線コネクタ 236"/>
        <xdr:cNvCxnSpPr/>
      </xdr:nvCxnSpPr>
      <xdr:spPr>
        <a:xfrm>
          <a:off x="4546600" y="17059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153291</xdr:rowOff>
    </xdr:from>
    <xdr:ext cx="599010" cy="259045"/>
    <xdr:sp macro="" textlink="">
      <xdr:nvSpPr>
        <xdr:cNvPr id="238" name="扶助費最大値テキスト"/>
        <xdr:cNvSpPr txBox="1"/>
      </xdr:nvSpPr>
      <xdr:spPr>
        <a:xfrm>
          <a:off x="4686300" y="15240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158,402</a:t>
          </a:r>
          <a:endParaRPr kumimoji="1" lang="ja-JP" altLang="en-US" sz="1000" b="1">
            <a:latin typeface="ＭＳ Ｐゴシック"/>
          </a:endParaRPr>
        </a:p>
      </xdr:txBody>
    </xdr:sp>
    <xdr:clientData/>
  </xdr:oneCellAnchor>
  <xdr:twoCellAnchor>
    <xdr:from>
      <xdr:col>6</xdr:col>
      <xdr:colOff>422275</xdr:colOff>
      <xdr:row>90</xdr:row>
      <xdr:rowOff>35164</xdr:rowOff>
    </xdr:from>
    <xdr:to>
      <xdr:col>6</xdr:col>
      <xdr:colOff>600075</xdr:colOff>
      <xdr:row>90</xdr:row>
      <xdr:rowOff>35164</xdr:rowOff>
    </xdr:to>
    <xdr:cxnSp macro="">
      <xdr:nvCxnSpPr>
        <xdr:cNvPr id="239" name="直線コネクタ 238"/>
        <xdr:cNvCxnSpPr/>
      </xdr:nvCxnSpPr>
      <xdr:spPr>
        <a:xfrm>
          <a:off x="4546600" y="1546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4319</xdr:rowOff>
    </xdr:from>
    <xdr:to>
      <xdr:col>6</xdr:col>
      <xdr:colOff>511175</xdr:colOff>
      <xdr:row>95</xdr:row>
      <xdr:rowOff>69324</xdr:rowOff>
    </xdr:to>
    <xdr:cxnSp macro="">
      <xdr:nvCxnSpPr>
        <xdr:cNvPr id="240" name="直線コネクタ 239"/>
        <xdr:cNvCxnSpPr/>
      </xdr:nvCxnSpPr>
      <xdr:spPr>
        <a:xfrm flipV="1">
          <a:off x="3797300" y="16292069"/>
          <a:ext cx="838200" cy="65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159501</xdr:rowOff>
    </xdr:from>
    <xdr:ext cx="534377" cy="259045"/>
    <xdr:sp macro="" textlink="">
      <xdr:nvSpPr>
        <xdr:cNvPr id="241" name="扶助費平均値テキスト"/>
        <xdr:cNvSpPr txBox="1"/>
      </xdr:nvSpPr>
      <xdr:spPr>
        <a:xfrm>
          <a:off x="4686300" y="16447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93,855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9624</xdr:rowOff>
    </xdr:from>
    <xdr:to>
      <xdr:col>6</xdr:col>
      <xdr:colOff>561975</xdr:colOff>
      <xdr:row>96</xdr:row>
      <xdr:rowOff>111224</xdr:rowOff>
    </xdr:to>
    <xdr:sp macro="" textlink="">
      <xdr:nvSpPr>
        <xdr:cNvPr id="242" name="フローチャート : 判断 241"/>
        <xdr:cNvSpPr/>
      </xdr:nvSpPr>
      <xdr:spPr>
        <a:xfrm>
          <a:off x="4584700" y="1646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69324</xdr:rowOff>
    </xdr:from>
    <xdr:to>
      <xdr:col>5</xdr:col>
      <xdr:colOff>358775</xdr:colOff>
      <xdr:row>95</xdr:row>
      <xdr:rowOff>121673</xdr:rowOff>
    </xdr:to>
    <xdr:cxnSp macro="">
      <xdr:nvCxnSpPr>
        <xdr:cNvPr id="243" name="直線コネクタ 242"/>
        <xdr:cNvCxnSpPr/>
      </xdr:nvCxnSpPr>
      <xdr:spPr>
        <a:xfrm flipV="1">
          <a:off x="2908300" y="16357074"/>
          <a:ext cx="889000" cy="52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110976</xdr:rowOff>
    </xdr:from>
    <xdr:to>
      <xdr:col>5</xdr:col>
      <xdr:colOff>409575</xdr:colOff>
      <xdr:row>97</xdr:row>
      <xdr:rowOff>41126</xdr:rowOff>
    </xdr:to>
    <xdr:sp macro="" textlink="">
      <xdr:nvSpPr>
        <xdr:cNvPr id="244" name="フローチャート : 判断 243"/>
        <xdr:cNvSpPr/>
      </xdr:nvSpPr>
      <xdr:spPr>
        <a:xfrm>
          <a:off x="3746500" y="16570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32253</xdr:rowOff>
    </xdr:from>
    <xdr:ext cx="534377" cy="259045"/>
    <xdr:sp macro="" textlink="">
      <xdr:nvSpPr>
        <xdr:cNvPr id="245" name="テキスト ボックス 244"/>
        <xdr:cNvSpPr txBox="1"/>
      </xdr:nvSpPr>
      <xdr:spPr>
        <a:xfrm>
          <a:off x="3530111" y="16662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87,648</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121673</xdr:rowOff>
    </xdr:from>
    <xdr:to>
      <xdr:col>4</xdr:col>
      <xdr:colOff>155575</xdr:colOff>
      <xdr:row>96</xdr:row>
      <xdr:rowOff>55705</xdr:rowOff>
    </xdr:to>
    <xdr:cxnSp macro="">
      <xdr:nvCxnSpPr>
        <xdr:cNvPr id="246" name="直線コネクタ 245"/>
        <xdr:cNvCxnSpPr/>
      </xdr:nvCxnSpPr>
      <xdr:spPr>
        <a:xfrm flipV="1">
          <a:off x="2019300" y="16409423"/>
          <a:ext cx="889000" cy="105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37987</xdr:rowOff>
    </xdr:from>
    <xdr:to>
      <xdr:col>4</xdr:col>
      <xdr:colOff>206375</xdr:colOff>
      <xdr:row>97</xdr:row>
      <xdr:rowOff>139587</xdr:rowOff>
    </xdr:to>
    <xdr:sp macro="" textlink="">
      <xdr:nvSpPr>
        <xdr:cNvPr id="247" name="フローチャート : 判断 246"/>
        <xdr:cNvSpPr/>
      </xdr:nvSpPr>
      <xdr:spPr>
        <a:xfrm>
          <a:off x="2857500" y="166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130714</xdr:rowOff>
    </xdr:from>
    <xdr:ext cx="534377" cy="259045"/>
    <xdr:sp macro="" textlink="">
      <xdr:nvSpPr>
        <xdr:cNvPr id="248" name="テキスト ボックス 247"/>
        <xdr:cNvSpPr txBox="1"/>
      </xdr:nvSpPr>
      <xdr:spPr>
        <a:xfrm>
          <a:off x="2641111" y="1676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55705</xdr:rowOff>
    </xdr:from>
    <xdr:to>
      <xdr:col>2</xdr:col>
      <xdr:colOff>638175</xdr:colOff>
      <xdr:row>96</xdr:row>
      <xdr:rowOff>75496</xdr:rowOff>
    </xdr:to>
    <xdr:cxnSp macro="">
      <xdr:nvCxnSpPr>
        <xdr:cNvPr id="249" name="直線コネクタ 248"/>
        <xdr:cNvCxnSpPr/>
      </xdr:nvCxnSpPr>
      <xdr:spPr>
        <a:xfrm flipV="1">
          <a:off x="1130300" y="16514905"/>
          <a:ext cx="889000" cy="1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138016</xdr:rowOff>
    </xdr:from>
    <xdr:to>
      <xdr:col>3</xdr:col>
      <xdr:colOff>3175</xdr:colOff>
      <xdr:row>98</xdr:row>
      <xdr:rowOff>68166</xdr:rowOff>
    </xdr:to>
    <xdr:sp macro="" textlink="">
      <xdr:nvSpPr>
        <xdr:cNvPr id="250" name="フローチャート : 判断 249"/>
        <xdr:cNvSpPr/>
      </xdr:nvSpPr>
      <xdr:spPr>
        <a:xfrm>
          <a:off x="1968500" y="1676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59293</xdr:rowOff>
    </xdr:from>
    <xdr:ext cx="534377" cy="259045"/>
    <xdr:sp macro="" textlink="">
      <xdr:nvSpPr>
        <xdr:cNvPr id="251" name="テキスト ボックス 250"/>
        <xdr:cNvSpPr txBox="1"/>
      </xdr:nvSpPr>
      <xdr:spPr>
        <a:xfrm>
          <a:off x="1752111" y="1686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162379</xdr:rowOff>
    </xdr:from>
    <xdr:to>
      <xdr:col>1</xdr:col>
      <xdr:colOff>485775</xdr:colOff>
      <xdr:row>98</xdr:row>
      <xdr:rowOff>92529</xdr:rowOff>
    </xdr:to>
    <xdr:sp macro="" textlink="">
      <xdr:nvSpPr>
        <xdr:cNvPr id="252" name="フローチャート : 判断 251"/>
        <xdr:cNvSpPr/>
      </xdr:nvSpPr>
      <xdr:spPr>
        <a:xfrm>
          <a:off x="1079500" y="1679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83656</xdr:rowOff>
    </xdr:from>
    <xdr:ext cx="534377" cy="259045"/>
    <xdr:sp macro="" textlink="">
      <xdr:nvSpPr>
        <xdr:cNvPr id="253" name="テキスト ボックス 252"/>
        <xdr:cNvSpPr txBox="1"/>
      </xdr:nvSpPr>
      <xdr:spPr>
        <a:xfrm>
          <a:off x="863111" y="1688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124969</xdr:rowOff>
    </xdr:from>
    <xdr:to>
      <xdr:col>6</xdr:col>
      <xdr:colOff>561975</xdr:colOff>
      <xdr:row>95</xdr:row>
      <xdr:rowOff>55119</xdr:rowOff>
    </xdr:to>
    <xdr:sp macro="" textlink="">
      <xdr:nvSpPr>
        <xdr:cNvPr id="259" name="円/楕円 258"/>
        <xdr:cNvSpPr/>
      </xdr:nvSpPr>
      <xdr:spPr>
        <a:xfrm>
          <a:off x="4584700" y="1624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147846</xdr:rowOff>
    </xdr:from>
    <xdr:ext cx="599010" cy="259045"/>
    <xdr:sp macro="" textlink="">
      <xdr:nvSpPr>
        <xdr:cNvPr id="260" name="扶助費該当値テキスト"/>
        <xdr:cNvSpPr txBox="1"/>
      </xdr:nvSpPr>
      <xdr:spPr>
        <a:xfrm>
          <a:off x="4686300" y="16092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107,791</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18524</xdr:rowOff>
    </xdr:from>
    <xdr:to>
      <xdr:col>5</xdr:col>
      <xdr:colOff>409575</xdr:colOff>
      <xdr:row>95</xdr:row>
      <xdr:rowOff>120124</xdr:rowOff>
    </xdr:to>
    <xdr:sp macro="" textlink="">
      <xdr:nvSpPr>
        <xdr:cNvPr id="261" name="円/楕円 260"/>
        <xdr:cNvSpPr/>
      </xdr:nvSpPr>
      <xdr:spPr>
        <a:xfrm>
          <a:off x="3746500" y="16306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93</xdr:row>
      <xdr:rowOff>136651</xdr:rowOff>
    </xdr:from>
    <xdr:ext cx="599010" cy="259045"/>
    <xdr:sp macro="" textlink="">
      <xdr:nvSpPr>
        <xdr:cNvPr id="262" name="テキスト ボックス 261"/>
        <xdr:cNvSpPr txBox="1"/>
      </xdr:nvSpPr>
      <xdr:spPr>
        <a:xfrm>
          <a:off x="3497794" y="16081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103,810</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70873</xdr:rowOff>
    </xdr:from>
    <xdr:to>
      <xdr:col>4</xdr:col>
      <xdr:colOff>206375</xdr:colOff>
      <xdr:row>96</xdr:row>
      <xdr:rowOff>1023</xdr:rowOff>
    </xdr:to>
    <xdr:sp macro="" textlink="">
      <xdr:nvSpPr>
        <xdr:cNvPr id="263" name="円/楕円 262"/>
        <xdr:cNvSpPr/>
      </xdr:nvSpPr>
      <xdr:spPr>
        <a:xfrm>
          <a:off x="2857500" y="16358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94</xdr:row>
      <xdr:rowOff>17550</xdr:rowOff>
    </xdr:from>
    <xdr:ext cx="599010" cy="259045"/>
    <xdr:sp macro="" textlink="">
      <xdr:nvSpPr>
        <xdr:cNvPr id="264" name="テキスト ボックス 263"/>
        <xdr:cNvSpPr txBox="1"/>
      </xdr:nvSpPr>
      <xdr:spPr>
        <a:xfrm>
          <a:off x="2608794" y="16133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100,604</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4905</xdr:rowOff>
    </xdr:from>
    <xdr:to>
      <xdr:col>3</xdr:col>
      <xdr:colOff>3175</xdr:colOff>
      <xdr:row>96</xdr:row>
      <xdr:rowOff>106505</xdr:rowOff>
    </xdr:to>
    <xdr:sp macro="" textlink="">
      <xdr:nvSpPr>
        <xdr:cNvPr id="265" name="円/楕円 264"/>
        <xdr:cNvSpPr/>
      </xdr:nvSpPr>
      <xdr:spPr>
        <a:xfrm>
          <a:off x="1968500" y="1646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123032</xdr:rowOff>
    </xdr:from>
    <xdr:ext cx="534377" cy="259045"/>
    <xdr:sp macro="" textlink="">
      <xdr:nvSpPr>
        <xdr:cNvPr id="266" name="テキスト ボックス 265"/>
        <xdr:cNvSpPr txBox="1"/>
      </xdr:nvSpPr>
      <xdr:spPr>
        <a:xfrm>
          <a:off x="1752111" y="16239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94,144</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24696</xdr:rowOff>
    </xdr:from>
    <xdr:to>
      <xdr:col>1</xdr:col>
      <xdr:colOff>485775</xdr:colOff>
      <xdr:row>96</xdr:row>
      <xdr:rowOff>126296</xdr:rowOff>
    </xdr:to>
    <xdr:sp macro="" textlink="">
      <xdr:nvSpPr>
        <xdr:cNvPr id="267" name="円/楕円 266"/>
        <xdr:cNvSpPr/>
      </xdr:nvSpPr>
      <xdr:spPr>
        <a:xfrm>
          <a:off x="1079500" y="1648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142823</xdr:rowOff>
    </xdr:from>
    <xdr:ext cx="534377" cy="259045"/>
    <xdr:sp macro="" textlink="">
      <xdr:nvSpPr>
        <xdr:cNvPr id="268" name="テキスト ボックス 267"/>
        <xdr:cNvSpPr txBox="1"/>
      </xdr:nvSpPr>
      <xdr:spPr>
        <a:xfrm>
          <a:off x="863111" y="16259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92,932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40,007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9" name="直線コネクタ 27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80" name="テキスト ボックス 27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1" name="直線コネクタ 28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2" name="テキスト ボックス 281"/>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5" name="直線コネクタ 28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6" name="テキスト ボックス 285"/>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7" name="直線コネクタ 28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8" name="テキスト ボックス 287"/>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160820</xdr:rowOff>
    </xdr:from>
    <xdr:to>
      <xdr:col>15</xdr:col>
      <xdr:colOff>180340</xdr:colOff>
      <xdr:row>37</xdr:row>
      <xdr:rowOff>155880</xdr:rowOff>
    </xdr:to>
    <xdr:cxnSp macro="">
      <xdr:nvCxnSpPr>
        <xdr:cNvPr id="292" name="直線コネクタ 291"/>
        <xdr:cNvCxnSpPr/>
      </xdr:nvCxnSpPr>
      <xdr:spPr>
        <a:xfrm flipV="1">
          <a:off x="10475595" y="5132870"/>
          <a:ext cx="1270" cy="1366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159707</xdr:rowOff>
    </xdr:from>
    <xdr:ext cx="534377" cy="259045"/>
    <xdr:sp macro="" textlink="">
      <xdr:nvSpPr>
        <xdr:cNvPr id="293" name="補助費等最小値テキスト"/>
        <xdr:cNvSpPr txBox="1"/>
      </xdr:nvSpPr>
      <xdr:spPr>
        <a:xfrm>
          <a:off x="10528300" y="650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18,226</a:t>
          </a:r>
          <a:endParaRPr kumimoji="1" lang="ja-JP" altLang="en-US" sz="1000" b="1">
            <a:latin typeface="ＭＳ Ｐゴシック"/>
          </a:endParaRPr>
        </a:p>
      </xdr:txBody>
    </xdr:sp>
    <xdr:clientData/>
  </xdr:oneCellAnchor>
  <xdr:twoCellAnchor>
    <xdr:from>
      <xdr:col>15</xdr:col>
      <xdr:colOff>92075</xdr:colOff>
      <xdr:row>37</xdr:row>
      <xdr:rowOff>155880</xdr:rowOff>
    </xdr:from>
    <xdr:to>
      <xdr:col>15</xdr:col>
      <xdr:colOff>269875</xdr:colOff>
      <xdr:row>37</xdr:row>
      <xdr:rowOff>155880</xdr:rowOff>
    </xdr:to>
    <xdr:cxnSp macro="">
      <xdr:nvCxnSpPr>
        <xdr:cNvPr id="294" name="直線コネクタ 293"/>
        <xdr:cNvCxnSpPr/>
      </xdr:nvCxnSpPr>
      <xdr:spPr>
        <a:xfrm>
          <a:off x="10388600" y="649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107497</xdr:rowOff>
    </xdr:from>
    <xdr:ext cx="599010" cy="259045"/>
    <xdr:sp macro="" textlink="">
      <xdr:nvSpPr>
        <xdr:cNvPr id="295" name="補助費等最大値テキスト"/>
        <xdr:cNvSpPr txBox="1"/>
      </xdr:nvSpPr>
      <xdr:spPr>
        <a:xfrm>
          <a:off x="10528300" y="4908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125,837</a:t>
          </a:r>
          <a:endParaRPr kumimoji="1" lang="ja-JP" altLang="en-US" sz="1000" b="1">
            <a:latin typeface="ＭＳ Ｐゴシック"/>
          </a:endParaRPr>
        </a:p>
      </xdr:txBody>
    </xdr:sp>
    <xdr:clientData/>
  </xdr:oneCellAnchor>
  <xdr:twoCellAnchor>
    <xdr:from>
      <xdr:col>15</xdr:col>
      <xdr:colOff>92075</xdr:colOff>
      <xdr:row>29</xdr:row>
      <xdr:rowOff>160820</xdr:rowOff>
    </xdr:from>
    <xdr:to>
      <xdr:col>15</xdr:col>
      <xdr:colOff>269875</xdr:colOff>
      <xdr:row>29</xdr:row>
      <xdr:rowOff>160820</xdr:rowOff>
    </xdr:to>
    <xdr:cxnSp macro="">
      <xdr:nvCxnSpPr>
        <xdr:cNvPr id="296" name="直線コネクタ 295"/>
        <xdr:cNvCxnSpPr/>
      </xdr:nvCxnSpPr>
      <xdr:spPr>
        <a:xfrm>
          <a:off x="10388600" y="5132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20981</xdr:rowOff>
    </xdr:from>
    <xdr:to>
      <xdr:col>15</xdr:col>
      <xdr:colOff>180975</xdr:colOff>
      <xdr:row>35</xdr:row>
      <xdr:rowOff>78956</xdr:rowOff>
    </xdr:to>
    <xdr:cxnSp macro="">
      <xdr:nvCxnSpPr>
        <xdr:cNvPr id="297" name="直線コネクタ 296"/>
        <xdr:cNvCxnSpPr/>
      </xdr:nvCxnSpPr>
      <xdr:spPr>
        <a:xfrm flipV="1">
          <a:off x="9639300" y="6021731"/>
          <a:ext cx="838200" cy="57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29532</xdr:rowOff>
    </xdr:from>
    <xdr:ext cx="534377" cy="259045"/>
    <xdr:sp macro="" textlink="">
      <xdr:nvSpPr>
        <xdr:cNvPr id="298" name="補助費等平均値テキスト"/>
        <xdr:cNvSpPr txBox="1"/>
      </xdr:nvSpPr>
      <xdr:spPr>
        <a:xfrm>
          <a:off x="10528300" y="6030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49,476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51105</xdr:rowOff>
    </xdr:from>
    <xdr:to>
      <xdr:col>15</xdr:col>
      <xdr:colOff>231775</xdr:colOff>
      <xdr:row>35</xdr:row>
      <xdr:rowOff>152705</xdr:rowOff>
    </xdr:to>
    <xdr:sp macro="" textlink="">
      <xdr:nvSpPr>
        <xdr:cNvPr id="299" name="フローチャート : 判断 298"/>
        <xdr:cNvSpPr/>
      </xdr:nvSpPr>
      <xdr:spPr>
        <a:xfrm>
          <a:off x="10426700" y="605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78956</xdr:rowOff>
    </xdr:from>
    <xdr:to>
      <xdr:col>14</xdr:col>
      <xdr:colOff>28575</xdr:colOff>
      <xdr:row>35</xdr:row>
      <xdr:rowOff>94767</xdr:rowOff>
    </xdr:to>
    <xdr:cxnSp macro="">
      <xdr:nvCxnSpPr>
        <xdr:cNvPr id="300" name="直線コネクタ 299"/>
        <xdr:cNvCxnSpPr/>
      </xdr:nvCxnSpPr>
      <xdr:spPr>
        <a:xfrm flipV="1">
          <a:off x="8750300" y="6079706"/>
          <a:ext cx="889000" cy="1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46711</xdr:rowOff>
    </xdr:from>
    <xdr:to>
      <xdr:col>14</xdr:col>
      <xdr:colOff>79375</xdr:colOff>
      <xdr:row>35</xdr:row>
      <xdr:rowOff>148311</xdr:rowOff>
    </xdr:to>
    <xdr:sp macro="" textlink="">
      <xdr:nvSpPr>
        <xdr:cNvPr id="301" name="フローチャート : 判断 300"/>
        <xdr:cNvSpPr/>
      </xdr:nvSpPr>
      <xdr:spPr>
        <a:xfrm>
          <a:off x="9588500" y="604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139438</xdr:rowOff>
    </xdr:from>
    <xdr:ext cx="534377" cy="259045"/>
    <xdr:sp macro="" textlink="">
      <xdr:nvSpPr>
        <xdr:cNvPr id="302" name="テキスト ボックス 301"/>
        <xdr:cNvSpPr txBox="1"/>
      </xdr:nvSpPr>
      <xdr:spPr>
        <a:xfrm>
          <a:off x="9372111" y="614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49,822</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94767</xdr:rowOff>
    </xdr:from>
    <xdr:to>
      <xdr:col>12</xdr:col>
      <xdr:colOff>511175</xdr:colOff>
      <xdr:row>35</xdr:row>
      <xdr:rowOff>127419</xdr:rowOff>
    </xdr:to>
    <xdr:cxnSp macro="">
      <xdr:nvCxnSpPr>
        <xdr:cNvPr id="303" name="直線コネクタ 302"/>
        <xdr:cNvCxnSpPr/>
      </xdr:nvCxnSpPr>
      <xdr:spPr>
        <a:xfrm flipV="1">
          <a:off x="7861300" y="6095517"/>
          <a:ext cx="889000" cy="3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6820</xdr:rowOff>
    </xdr:from>
    <xdr:to>
      <xdr:col>12</xdr:col>
      <xdr:colOff>561975</xdr:colOff>
      <xdr:row>36</xdr:row>
      <xdr:rowOff>108420</xdr:rowOff>
    </xdr:to>
    <xdr:sp macro="" textlink="">
      <xdr:nvSpPr>
        <xdr:cNvPr id="304" name="フローチャート : 判断 303"/>
        <xdr:cNvSpPr/>
      </xdr:nvSpPr>
      <xdr:spPr>
        <a:xfrm>
          <a:off x="8699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99547</xdr:rowOff>
    </xdr:from>
    <xdr:ext cx="534377" cy="259045"/>
    <xdr:sp macro="" textlink="">
      <xdr:nvSpPr>
        <xdr:cNvPr id="305" name="テキスト ボックス 304"/>
        <xdr:cNvSpPr txBox="1"/>
      </xdr:nvSpPr>
      <xdr:spPr>
        <a:xfrm>
          <a:off x="8483111" y="627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70434</xdr:rowOff>
    </xdr:from>
    <xdr:to>
      <xdr:col>11</xdr:col>
      <xdr:colOff>307975</xdr:colOff>
      <xdr:row>35</xdr:row>
      <xdr:rowOff>127419</xdr:rowOff>
    </xdr:to>
    <xdr:cxnSp macro="">
      <xdr:nvCxnSpPr>
        <xdr:cNvPr id="306" name="直線コネクタ 305"/>
        <xdr:cNvCxnSpPr/>
      </xdr:nvCxnSpPr>
      <xdr:spPr>
        <a:xfrm>
          <a:off x="6972300" y="5385384"/>
          <a:ext cx="889000" cy="742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136347</xdr:rowOff>
    </xdr:from>
    <xdr:to>
      <xdr:col>11</xdr:col>
      <xdr:colOff>358775</xdr:colOff>
      <xdr:row>36</xdr:row>
      <xdr:rowOff>66497</xdr:rowOff>
    </xdr:to>
    <xdr:sp macro="" textlink="">
      <xdr:nvSpPr>
        <xdr:cNvPr id="307" name="フローチャート : 判断 306"/>
        <xdr:cNvSpPr/>
      </xdr:nvSpPr>
      <xdr:spPr>
        <a:xfrm>
          <a:off x="7810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57624</xdr:rowOff>
    </xdr:from>
    <xdr:ext cx="534377" cy="259045"/>
    <xdr:sp macro="" textlink="">
      <xdr:nvSpPr>
        <xdr:cNvPr id="308" name="テキスト ボックス 307"/>
        <xdr:cNvSpPr txBox="1"/>
      </xdr:nvSpPr>
      <xdr:spPr>
        <a:xfrm>
          <a:off x="7594111" y="622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3848</xdr:rowOff>
    </xdr:from>
    <xdr:to>
      <xdr:col>10</xdr:col>
      <xdr:colOff>155575</xdr:colOff>
      <xdr:row>36</xdr:row>
      <xdr:rowOff>105448</xdr:rowOff>
    </xdr:to>
    <xdr:sp macro="" textlink="">
      <xdr:nvSpPr>
        <xdr:cNvPr id="309" name="フローチャート : 判断 308"/>
        <xdr:cNvSpPr/>
      </xdr:nvSpPr>
      <xdr:spPr>
        <a:xfrm>
          <a:off x="6921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96575</xdr:rowOff>
    </xdr:from>
    <xdr:ext cx="534377" cy="259045"/>
    <xdr:sp macro="" textlink="">
      <xdr:nvSpPr>
        <xdr:cNvPr id="310" name="テキスト ボックス 309"/>
        <xdr:cNvSpPr txBox="1"/>
      </xdr:nvSpPr>
      <xdr:spPr>
        <a:xfrm>
          <a:off x="6705111" y="626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141631</xdr:rowOff>
    </xdr:from>
    <xdr:to>
      <xdr:col>15</xdr:col>
      <xdr:colOff>231775</xdr:colOff>
      <xdr:row>35</xdr:row>
      <xdr:rowOff>71781</xdr:rowOff>
    </xdr:to>
    <xdr:sp macro="" textlink="">
      <xdr:nvSpPr>
        <xdr:cNvPr id="316" name="円/楕円 315"/>
        <xdr:cNvSpPr/>
      </xdr:nvSpPr>
      <xdr:spPr>
        <a:xfrm>
          <a:off x="10426700" y="597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164508</xdr:rowOff>
    </xdr:from>
    <xdr:ext cx="534377" cy="259045"/>
    <xdr:sp macro="" textlink="">
      <xdr:nvSpPr>
        <xdr:cNvPr id="317" name="補助費等該当値テキスト"/>
        <xdr:cNvSpPr txBox="1"/>
      </xdr:nvSpPr>
      <xdr:spPr>
        <a:xfrm>
          <a:off x="10528300" y="582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55,848</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28156</xdr:rowOff>
    </xdr:from>
    <xdr:to>
      <xdr:col>14</xdr:col>
      <xdr:colOff>79375</xdr:colOff>
      <xdr:row>35</xdr:row>
      <xdr:rowOff>129756</xdr:rowOff>
    </xdr:to>
    <xdr:sp macro="" textlink="">
      <xdr:nvSpPr>
        <xdr:cNvPr id="318" name="円/楕円 317"/>
        <xdr:cNvSpPr/>
      </xdr:nvSpPr>
      <xdr:spPr>
        <a:xfrm>
          <a:off x="9588500" y="602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146283</xdr:rowOff>
    </xdr:from>
    <xdr:ext cx="534377" cy="259045"/>
    <xdr:sp macro="" textlink="">
      <xdr:nvSpPr>
        <xdr:cNvPr id="319" name="テキスト ボックス 318"/>
        <xdr:cNvSpPr txBox="1"/>
      </xdr:nvSpPr>
      <xdr:spPr>
        <a:xfrm>
          <a:off x="9372111" y="580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51,283</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43967</xdr:rowOff>
    </xdr:from>
    <xdr:to>
      <xdr:col>12</xdr:col>
      <xdr:colOff>561975</xdr:colOff>
      <xdr:row>35</xdr:row>
      <xdr:rowOff>145567</xdr:rowOff>
    </xdr:to>
    <xdr:sp macro="" textlink="">
      <xdr:nvSpPr>
        <xdr:cNvPr id="320" name="円/楕円 319"/>
        <xdr:cNvSpPr/>
      </xdr:nvSpPr>
      <xdr:spPr>
        <a:xfrm>
          <a:off x="8699500" y="604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162094</xdr:rowOff>
    </xdr:from>
    <xdr:ext cx="534377" cy="259045"/>
    <xdr:sp macro="" textlink="">
      <xdr:nvSpPr>
        <xdr:cNvPr id="321" name="テキスト ボックス 320"/>
        <xdr:cNvSpPr txBox="1"/>
      </xdr:nvSpPr>
      <xdr:spPr>
        <a:xfrm>
          <a:off x="8483111" y="581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50,038</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76619</xdr:rowOff>
    </xdr:from>
    <xdr:to>
      <xdr:col>11</xdr:col>
      <xdr:colOff>358775</xdr:colOff>
      <xdr:row>36</xdr:row>
      <xdr:rowOff>6769</xdr:rowOff>
    </xdr:to>
    <xdr:sp macro="" textlink="">
      <xdr:nvSpPr>
        <xdr:cNvPr id="322" name="円/楕円 321"/>
        <xdr:cNvSpPr/>
      </xdr:nvSpPr>
      <xdr:spPr>
        <a:xfrm>
          <a:off x="7810500" y="607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23296</xdr:rowOff>
    </xdr:from>
    <xdr:ext cx="534377" cy="259045"/>
    <xdr:sp macro="" textlink="">
      <xdr:nvSpPr>
        <xdr:cNvPr id="323" name="テキスト ボックス 322"/>
        <xdr:cNvSpPr txBox="1"/>
      </xdr:nvSpPr>
      <xdr:spPr>
        <a:xfrm>
          <a:off x="7594111" y="585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47,467</a:t>
          </a:r>
          <a:endParaRPr kumimoji="1" lang="ja-JP" altLang="en-US" sz="1000" b="1">
            <a:solidFill>
              <a:srgbClr val="FF0000"/>
            </a:solidFill>
            <a:latin typeface="ＭＳ Ｐゴシック"/>
          </a:endParaRPr>
        </a:p>
      </xdr:txBody>
    </xdr:sp>
    <xdr:clientData/>
  </xdr:oneCellAnchor>
  <xdr:twoCellAnchor>
    <xdr:from>
      <xdr:col>10</xdr:col>
      <xdr:colOff>53975</xdr:colOff>
      <xdr:row>31</xdr:row>
      <xdr:rowOff>19634</xdr:rowOff>
    </xdr:from>
    <xdr:to>
      <xdr:col>10</xdr:col>
      <xdr:colOff>155575</xdr:colOff>
      <xdr:row>31</xdr:row>
      <xdr:rowOff>121234</xdr:rowOff>
    </xdr:to>
    <xdr:sp macro="" textlink="">
      <xdr:nvSpPr>
        <xdr:cNvPr id="324" name="円/楕円 323"/>
        <xdr:cNvSpPr/>
      </xdr:nvSpPr>
      <xdr:spPr>
        <a:xfrm>
          <a:off x="6921500" y="5334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29</xdr:row>
      <xdr:rowOff>137761</xdr:rowOff>
    </xdr:from>
    <xdr:ext cx="599010" cy="259045"/>
    <xdr:sp macro="" textlink="">
      <xdr:nvSpPr>
        <xdr:cNvPr id="325" name="テキスト ボックス 324"/>
        <xdr:cNvSpPr txBox="1"/>
      </xdr:nvSpPr>
      <xdr:spPr>
        <a:xfrm>
          <a:off x="6672794" y="5109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105,954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45,932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142298</xdr:rowOff>
    </xdr:from>
    <xdr:to>
      <xdr:col>15</xdr:col>
      <xdr:colOff>180340</xdr:colOff>
      <xdr:row>58</xdr:row>
      <xdr:rowOff>88440</xdr:rowOff>
    </xdr:to>
    <xdr:cxnSp macro="">
      <xdr:nvCxnSpPr>
        <xdr:cNvPr id="349" name="直線コネクタ 348"/>
        <xdr:cNvCxnSpPr/>
      </xdr:nvCxnSpPr>
      <xdr:spPr>
        <a:xfrm flipV="1">
          <a:off x="10475595" y="8714798"/>
          <a:ext cx="1270" cy="1317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92267</xdr:rowOff>
    </xdr:from>
    <xdr:ext cx="534377" cy="259045"/>
    <xdr:sp macro="" textlink="">
      <xdr:nvSpPr>
        <xdr:cNvPr id="350" name="普通建設事業費最小値テキスト"/>
        <xdr:cNvSpPr txBox="1"/>
      </xdr:nvSpPr>
      <xdr:spPr>
        <a:xfrm>
          <a:off x="10528300" y="100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16,727</a:t>
          </a:r>
          <a:endParaRPr kumimoji="1" lang="ja-JP" altLang="en-US" sz="1000" b="1">
            <a:latin typeface="ＭＳ Ｐゴシック"/>
          </a:endParaRPr>
        </a:p>
      </xdr:txBody>
    </xdr:sp>
    <xdr:clientData/>
  </xdr:oneCellAnchor>
  <xdr:twoCellAnchor>
    <xdr:from>
      <xdr:col>15</xdr:col>
      <xdr:colOff>92075</xdr:colOff>
      <xdr:row>58</xdr:row>
      <xdr:rowOff>88440</xdr:rowOff>
    </xdr:from>
    <xdr:to>
      <xdr:col>15</xdr:col>
      <xdr:colOff>269875</xdr:colOff>
      <xdr:row>58</xdr:row>
      <xdr:rowOff>88440</xdr:rowOff>
    </xdr:to>
    <xdr:cxnSp macro="">
      <xdr:nvCxnSpPr>
        <xdr:cNvPr id="351" name="直線コネクタ 350"/>
        <xdr:cNvCxnSpPr/>
      </xdr:nvCxnSpPr>
      <xdr:spPr>
        <a:xfrm>
          <a:off x="10388600" y="100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88975</xdr:rowOff>
    </xdr:from>
    <xdr:ext cx="599010" cy="259045"/>
    <xdr:sp macro="" textlink="">
      <xdr:nvSpPr>
        <xdr:cNvPr id="352" name="普通建設事業費最大値テキスト"/>
        <xdr:cNvSpPr txBox="1"/>
      </xdr:nvSpPr>
      <xdr:spPr>
        <a:xfrm>
          <a:off x="10528300" y="849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189,659</a:t>
          </a:r>
          <a:endParaRPr kumimoji="1" lang="ja-JP" altLang="en-US" sz="1000" b="1">
            <a:latin typeface="ＭＳ Ｐゴシック"/>
          </a:endParaRPr>
        </a:p>
      </xdr:txBody>
    </xdr:sp>
    <xdr:clientData/>
  </xdr:oneCellAnchor>
  <xdr:twoCellAnchor>
    <xdr:from>
      <xdr:col>15</xdr:col>
      <xdr:colOff>92075</xdr:colOff>
      <xdr:row>50</xdr:row>
      <xdr:rowOff>142298</xdr:rowOff>
    </xdr:from>
    <xdr:to>
      <xdr:col>15</xdr:col>
      <xdr:colOff>269875</xdr:colOff>
      <xdr:row>50</xdr:row>
      <xdr:rowOff>142298</xdr:rowOff>
    </xdr:to>
    <xdr:cxnSp macro="">
      <xdr:nvCxnSpPr>
        <xdr:cNvPr id="353" name="直線コネクタ 352"/>
        <xdr:cNvCxnSpPr/>
      </xdr:nvCxnSpPr>
      <xdr:spPr>
        <a:xfrm>
          <a:off x="10388600" y="8714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13688</xdr:rowOff>
    </xdr:from>
    <xdr:to>
      <xdr:col>15</xdr:col>
      <xdr:colOff>180975</xdr:colOff>
      <xdr:row>56</xdr:row>
      <xdr:rowOff>95839</xdr:rowOff>
    </xdr:to>
    <xdr:cxnSp macro="">
      <xdr:nvCxnSpPr>
        <xdr:cNvPr id="354" name="直線コネクタ 353"/>
        <xdr:cNvCxnSpPr/>
      </xdr:nvCxnSpPr>
      <xdr:spPr>
        <a:xfrm>
          <a:off x="9639300" y="9614888"/>
          <a:ext cx="838200" cy="82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17906</xdr:rowOff>
    </xdr:from>
    <xdr:ext cx="534377" cy="259045"/>
    <xdr:sp macro="" textlink="">
      <xdr:nvSpPr>
        <xdr:cNvPr id="355" name="普通建設事業費平均値テキスト"/>
        <xdr:cNvSpPr txBox="1"/>
      </xdr:nvSpPr>
      <xdr:spPr>
        <a:xfrm>
          <a:off x="10528300" y="9447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67,319</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166479</xdr:rowOff>
    </xdr:from>
    <xdr:to>
      <xdr:col>15</xdr:col>
      <xdr:colOff>231775</xdr:colOff>
      <xdr:row>56</xdr:row>
      <xdr:rowOff>96629</xdr:rowOff>
    </xdr:to>
    <xdr:sp macro="" textlink="">
      <xdr:nvSpPr>
        <xdr:cNvPr id="356" name="フローチャート : 判断 355"/>
        <xdr:cNvSpPr/>
      </xdr:nvSpPr>
      <xdr:spPr>
        <a:xfrm>
          <a:off x="10426700" y="959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129162</xdr:rowOff>
    </xdr:from>
    <xdr:to>
      <xdr:col>14</xdr:col>
      <xdr:colOff>28575</xdr:colOff>
      <xdr:row>56</xdr:row>
      <xdr:rowOff>13688</xdr:rowOff>
    </xdr:to>
    <xdr:cxnSp macro="">
      <xdr:nvCxnSpPr>
        <xdr:cNvPr id="357" name="直線コネクタ 356"/>
        <xdr:cNvCxnSpPr/>
      </xdr:nvCxnSpPr>
      <xdr:spPr>
        <a:xfrm>
          <a:off x="8750300" y="9558912"/>
          <a:ext cx="889000" cy="55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147978</xdr:rowOff>
    </xdr:from>
    <xdr:to>
      <xdr:col>14</xdr:col>
      <xdr:colOff>79375</xdr:colOff>
      <xdr:row>55</xdr:row>
      <xdr:rowOff>78128</xdr:rowOff>
    </xdr:to>
    <xdr:sp macro="" textlink="">
      <xdr:nvSpPr>
        <xdr:cNvPr id="358" name="フローチャート : 判断 357"/>
        <xdr:cNvSpPr/>
      </xdr:nvSpPr>
      <xdr:spPr>
        <a:xfrm>
          <a:off x="9588500" y="94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94655</xdr:rowOff>
    </xdr:from>
    <xdr:ext cx="534377" cy="259045"/>
    <xdr:sp macro="" textlink="">
      <xdr:nvSpPr>
        <xdr:cNvPr id="359" name="テキスト ボックス 358"/>
        <xdr:cNvSpPr txBox="1"/>
      </xdr:nvSpPr>
      <xdr:spPr>
        <a:xfrm>
          <a:off x="9372111" y="918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92,247</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92921</xdr:rowOff>
    </xdr:from>
    <xdr:to>
      <xdr:col>12</xdr:col>
      <xdr:colOff>511175</xdr:colOff>
      <xdr:row>55</xdr:row>
      <xdr:rowOff>129162</xdr:rowOff>
    </xdr:to>
    <xdr:cxnSp macro="">
      <xdr:nvCxnSpPr>
        <xdr:cNvPr id="360" name="直線コネクタ 359"/>
        <xdr:cNvCxnSpPr/>
      </xdr:nvCxnSpPr>
      <xdr:spPr>
        <a:xfrm>
          <a:off x="7861300" y="9522671"/>
          <a:ext cx="889000" cy="36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3137</xdr:rowOff>
    </xdr:from>
    <xdr:to>
      <xdr:col>12</xdr:col>
      <xdr:colOff>561975</xdr:colOff>
      <xdr:row>56</xdr:row>
      <xdr:rowOff>104737</xdr:rowOff>
    </xdr:to>
    <xdr:sp macro="" textlink="">
      <xdr:nvSpPr>
        <xdr:cNvPr id="361" name="フローチャート : 判断 360"/>
        <xdr:cNvSpPr/>
      </xdr:nvSpPr>
      <xdr:spPr>
        <a:xfrm>
          <a:off x="8699500" y="9604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95864</xdr:rowOff>
    </xdr:from>
    <xdr:ext cx="534377" cy="259045"/>
    <xdr:sp macro="" textlink="">
      <xdr:nvSpPr>
        <xdr:cNvPr id="362" name="テキスト ボックス 361"/>
        <xdr:cNvSpPr txBox="1"/>
      </xdr:nvSpPr>
      <xdr:spPr>
        <a:xfrm>
          <a:off x="8483111" y="9697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92921</xdr:rowOff>
    </xdr:from>
    <xdr:to>
      <xdr:col>11</xdr:col>
      <xdr:colOff>307975</xdr:colOff>
      <xdr:row>56</xdr:row>
      <xdr:rowOff>11501</xdr:rowOff>
    </xdr:to>
    <xdr:cxnSp macro="">
      <xdr:nvCxnSpPr>
        <xdr:cNvPr id="363" name="直線コネクタ 362"/>
        <xdr:cNvCxnSpPr/>
      </xdr:nvCxnSpPr>
      <xdr:spPr>
        <a:xfrm flipV="1">
          <a:off x="6972300" y="9522671"/>
          <a:ext cx="889000" cy="9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20655</xdr:rowOff>
    </xdr:from>
    <xdr:to>
      <xdr:col>11</xdr:col>
      <xdr:colOff>358775</xdr:colOff>
      <xdr:row>56</xdr:row>
      <xdr:rowOff>122255</xdr:rowOff>
    </xdr:to>
    <xdr:sp macro="" textlink="">
      <xdr:nvSpPr>
        <xdr:cNvPr id="364" name="フローチャート : 判断 363"/>
        <xdr:cNvSpPr/>
      </xdr:nvSpPr>
      <xdr:spPr>
        <a:xfrm>
          <a:off x="7810500" y="962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113382</xdr:rowOff>
    </xdr:from>
    <xdr:ext cx="534377" cy="259045"/>
    <xdr:sp macro="" textlink="">
      <xdr:nvSpPr>
        <xdr:cNvPr id="365" name="テキスト ボックス 364"/>
        <xdr:cNvSpPr txBox="1"/>
      </xdr:nvSpPr>
      <xdr:spPr>
        <a:xfrm>
          <a:off x="7594111" y="971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120294</xdr:rowOff>
    </xdr:from>
    <xdr:to>
      <xdr:col>10</xdr:col>
      <xdr:colOff>155575</xdr:colOff>
      <xdr:row>57</xdr:row>
      <xdr:rowOff>50444</xdr:rowOff>
    </xdr:to>
    <xdr:sp macro="" textlink="">
      <xdr:nvSpPr>
        <xdr:cNvPr id="366" name="フローチャート : 判断 365"/>
        <xdr:cNvSpPr/>
      </xdr:nvSpPr>
      <xdr:spPr>
        <a:xfrm>
          <a:off x="6921500" y="972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41571</xdr:rowOff>
    </xdr:from>
    <xdr:ext cx="534377" cy="259045"/>
    <xdr:sp macro="" textlink="">
      <xdr:nvSpPr>
        <xdr:cNvPr id="367" name="テキスト ボックス 366"/>
        <xdr:cNvSpPr txBox="1"/>
      </xdr:nvSpPr>
      <xdr:spPr>
        <a:xfrm>
          <a:off x="6705111" y="9814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45039</xdr:rowOff>
    </xdr:from>
    <xdr:to>
      <xdr:col>15</xdr:col>
      <xdr:colOff>231775</xdr:colOff>
      <xdr:row>56</xdr:row>
      <xdr:rowOff>146639</xdr:rowOff>
    </xdr:to>
    <xdr:sp macro="" textlink="">
      <xdr:nvSpPr>
        <xdr:cNvPr id="373" name="円/楕円 372"/>
        <xdr:cNvSpPr/>
      </xdr:nvSpPr>
      <xdr:spPr>
        <a:xfrm>
          <a:off x="10426700" y="964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23466</xdr:rowOff>
    </xdr:from>
    <xdr:ext cx="534377" cy="259045"/>
    <xdr:sp macro="" textlink="">
      <xdr:nvSpPr>
        <xdr:cNvPr id="374" name="普通建設事業費該当値テキスト"/>
        <xdr:cNvSpPr txBox="1"/>
      </xdr:nvSpPr>
      <xdr:spPr>
        <a:xfrm>
          <a:off x="10528300" y="962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60,756</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134338</xdr:rowOff>
    </xdr:from>
    <xdr:to>
      <xdr:col>14</xdr:col>
      <xdr:colOff>79375</xdr:colOff>
      <xdr:row>56</xdr:row>
      <xdr:rowOff>64488</xdr:rowOff>
    </xdr:to>
    <xdr:sp macro="" textlink="">
      <xdr:nvSpPr>
        <xdr:cNvPr id="375" name="円/楕円 374"/>
        <xdr:cNvSpPr/>
      </xdr:nvSpPr>
      <xdr:spPr>
        <a:xfrm>
          <a:off x="9588500" y="956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55615</xdr:rowOff>
    </xdr:from>
    <xdr:ext cx="534377" cy="259045"/>
    <xdr:sp macro="" textlink="">
      <xdr:nvSpPr>
        <xdr:cNvPr id="376" name="テキスト ボックス 375"/>
        <xdr:cNvSpPr txBox="1"/>
      </xdr:nvSpPr>
      <xdr:spPr>
        <a:xfrm>
          <a:off x="9372111" y="965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71,537</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78362</xdr:rowOff>
    </xdr:from>
    <xdr:to>
      <xdr:col>12</xdr:col>
      <xdr:colOff>561975</xdr:colOff>
      <xdr:row>56</xdr:row>
      <xdr:rowOff>8512</xdr:rowOff>
    </xdr:to>
    <xdr:sp macro="" textlink="">
      <xdr:nvSpPr>
        <xdr:cNvPr id="377" name="円/楕円 376"/>
        <xdr:cNvSpPr/>
      </xdr:nvSpPr>
      <xdr:spPr>
        <a:xfrm>
          <a:off x="8699500" y="950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25039</xdr:rowOff>
    </xdr:from>
    <xdr:ext cx="534377" cy="259045"/>
    <xdr:sp macro="" textlink="">
      <xdr:nvSpPr>
        <xdr:cNvPr id="378" name="テキスト ボックス 377"/>
        <xdr:cNvSpPr txBox="1"/>
      </xdr:nvSpPr>
      <xdr:spPr>
        <a:xfrm>
          <a:off x="8483111" y="9283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78,883</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42121</xdr:rowOff>
    </xdr:from>
    <xdr:to>
      <xdr:col>11</xdr:col>
      <xdr:colOff>358775</xdr:colOff>
      <xdr:row>55</xdr:row>
      <xdr:rowOff>143721</xdr:rowOff>
    </xdr:to>
    <xdr:sp macro="" textlink="">
      <xdr:nvSpPr>
        <xdr:cNvPr id="379" name="円/楕円 378"/>
        <xdr:cNvSpPr/>
      </xdr:nvSpPr>
      <xdr:spPr>
        <a:xfrm>
          <a:off x="7810500" y="947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160248</xdr:rowOff>
    </xdr:from>
    <xdr:ext cx="534377" cy="259045"/>
    <xdr:sp macro="" textlink="">
      <xdr:nvSpPr>
        <xdr:cNvPr id="380" name="テキスト ボックス 379"/>
        <xdr:cNvSpPr txBox="1"/>
      </xdr:nvSpPr>
      <xdr:spPr>
        <a:xfrm>
          <a:off x="7594111" y="924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83,639</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132151</xdr:rowOff>
    </xdr:from>
    <xdr:to>
      <xdr:col>10</xdr:col>
      <xdr:colOff>155575</xdr:colOff>
      <xdr:row>56</xdr:row>
      <xdr:rowOff>62301</xdr:rowOff>
    </xdr:to>
    <xdr:sp macro="" textlink="">
      <xdr:nvSpPr>
        <xdr:cNvPr id="381" name="円/楕円 380"/>
        <xdr:cNvSpPr/>
      </xdr:nvSpPr>
      <xdr:spPr>
        <a:xfrm>
          <a:off x="6921500" y="956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78828</xdr:rowOff>
    </xdr:from>
    <xdr:ext cx="534377" cy="259045"/>
    <xdr:sp macro="" textlink="">
      <xdr:nvSpPr>
        <xdr:cNvPr id="382" name="テキスト ボックス 381"/>
        <xdr:cNvSpPr txBox="1"/>
      </xdr:nvSpPr>
      <xdr:spPr>
        <a:xfrm>
          <a:off x="6705111" y="933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71,824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2" name="テキスト ボックス 40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58033</xdr:rowOff>
    </xdr:from>
    <xdr:to>
      <xdr:col>15</xdr:col>
      <xdr:colOff>180340</xdr:colOff>
      <xdr:row>79</xdr:row>
      <xdr:rowOff>44450</xdr:rowOff>
    </xdr:to>
    <xdr:cxnSp macro="">
      <xdr:nvCxnSpPr>
        <xdr:cNvPr id="406" name="直線コネクタ 405"/>
        <xdr:cNvCxnSpPr/>
      </xdr:nvCxnSpPr>
      <xdr:spPr>
        <a:xfrm flipV="1">
          <a:off x="10475595" y="12230983"/>
          <a:ext cx="1270" cy="1358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8" name="直線コネクタ 40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4710</xdr:rowOff>
    </xdr:from>
    <xdr:ext cx="534377" cy="259045"/>
    <xdr:sp macro="" textlink="">
      <xdr:nvSpPr>
        <xdr:cNvPr id="409" name="普通建設事業費 （ うち新規整備　）最大値テキスト"/>
        <xdr:cNvSpPr txBox="1"/>
      </xdr:nvSpPr>
      <xdr:spPr>
        <a:xfrm>
          <a:off x="10528300" y="1200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71,287</a:t>
          </a:r>
          <a:endParaRPr kumimoji="1" lang="ja-JP" altLang="en-US" sz="1000" b="1">
            <a:latin typeface="ＭＳ Ｐゴシック"/>
          </a:endParaRPr>
        </a:p>
      </xdr:txBody>
    </xdr:sp>
    <xdr:clientData/>
  </xdr:oneCellAnchor>
  <xdr:twoCellAnchor>
    <xdr:from>
      <xdr:col>15</xdr:col>
      <xdr:colOff>92075</xdr:colOff>
      <xdr:row>71</xdr:row>
      <xdr:rowOff>58033</xdr:rowOff>
    </xdr:from>
    <xdr:to>
      <xdr:col>15</xdr:col>
      <xdr:colOff>269875</xdr:colOff>
      <xdr:row>71</xdr:row>
      <xdr:rowOff>58033</xdr:rowOff>
    </xdr:to>
    <xdr:cxnSp macro="">
      <xdr:nvCxnSpPr>
        <xdr:cNvPr id="410" name="直線コネクタ 409"/>
        <xdr:cNvCxnSpPr/>
      </xdr:nvCxnSpPr>
      <xdr:spPr>
        <a:xfrm>
          <a:off x="10388600" y="1223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67405</xdr:rowOff>
    </xdr:from>
    <xdr:to>
      <xdr:col>15</xdr:col>
      <xdr:colOff>180975</xdr:colOff>
      <xdr:row>77</xdr:row>
      <xdr:rowOff>119126</xdr:rowOff>
    </xdr:to>
    <xdr:cxnSp macro="">
      <xdr:nvCxnSpPr>
        <xdr:cNvPr id="411" name="直線コネクタ 410"/>
        <xdr:cNvCxnSpPr/>
      </xdr:nvCxnSpPr>
      <xdr:spPr>
        <a:xfrm>
          <a:off x="9639300" y="13097605"/>
          <a:ext cx="838200" cy="223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137075</xdr:rowOff>
    </xdr:from>
    <xdr:ext cx="534377" cy="259045"/>
    <xdr:sp macro="" textlink="">
      <xdr:nvSpPr>
        <xdr:cNvPr id="412" name="普通建設事業費 （ うち新規整備　）平均値テキスト"/>
        <xdr:cNvSpPr txBox="1"/>
      </xdr:nvSpPr>
      <xdr:spPr>
        <a:xfrm>
          <a:off x="10528300" y="12995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20,672</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114198</xdr:rowOff>
    </xdr:from>
    <xdr:to>
      <xdr:col>15</xdr:col>
      <xdr:colOff>231775</xdr:colOff>
      <xdr:row>77</xdr:row>
      <xdr:rowOff>44348</xdr:rowOff>
    </xdr:to>
    <xdr:sp macro="" textlink="">
      <xdr:nvSpPr>
        <xdr:cNvPr id="413" name="フローチャート : 判断 412"/>
        <xdr:cNvSpPr/>
      </xdr:nvSpPr>
      <xdr:spPr>
        <a:xfrm>
          <a:off x="10426700" y="131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75426</xdr:rowOff>
    </xdr:from>
    <xdr:to>
      <xdr:col>14</xdr:col>
      <xdr:colOff>28575</xdr:colOff>
      <xdr:row>76</xdr:row>
      <xdr:rowOff>67405</xdr:rowOff>
    </xdr:to>
    <xdr:cxnSp macro="">
      <xdr:nvCxnSpPr>
        <xdr:cNvPr id="414" name="直線コネクタ 413"/>
        <xdr:cNvCxnSpPr/>
      </xdr:nvCxnSpPr>
      <xdr:spPr>
        <a:xfrm>
          <a:off x="8750300" y="12934176"/>
          <a:ext cx="889000" cy="16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73</xdr:row>
      <xdr:rowOff>134277</xdr:rowOff>
    </xdr:from>
    <xdr:to>
      <xdr:col>14</xdr:col>
      <xdr:colOff>79375</xdr:colOff>
      <xdr:row>74</xdr:row>
      <xdr:rowOff>64427</xdr:rowOff>
    </xdr:to>
    <xdr:sp macro="" textlink="">
      <xdr:nvSpPr>
        <xdr:cNvPr id="415" name="フローチャート : 判断 414"/>
        <xdr:cNvSpPr/>
      </xdr:nvSpPr>
      <xdr:spPr>
        <a:xfrm>
          <a:off x="9588500" y="126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80954</xdr:rowOff>
    </xdr:from>
    <xdr:ext cx="534377" cy="259045"/>
    <xdr:sp macro="" textlink="">
      <xdr:nvSpPr>
        <xdr:cNvPr id="416" name="テキスト ボックス 415"/>
        <xdr:cNvSpPr txBox="1"/>
      </xdr:nvSpPr>
      <xdr:spPr>
        <a:xfrm>
          <a:off x="9372111" y="1242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46,618</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145479</xdr:rowOff>
    </xdr:from>
    <xdr:to>
      <xdr:col>12</xdr:col>
      <xdr:colOff>561975</xdr:colOff>
      <xdr:row>76</xdr:row>
      <xdr:rowOff>75629</xdr:rowOff>
    </xdr:to>
    <xdr:sp macro="" textlink="">
      <xdr:nvSpPr>
        <xdr:cNvPr id="417" name="フローチャート : 判断 416"/>
        <xdr:cNvSpPr/>
      </xdr:nvSpPr>
      <xdr:spPr>
        <a:xfrm>
          <a:off x="8699500" y="1300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66755</xdr:rowOff>
    </xdr:from>
    <xdr:ext cx="534377" cy="259045"/>
    <xdr:sp macro="" textlink="">
      <xdr:nvSpPr>
        <xdr:cNvPr id="418" name="テキスト ボックス 417"/>
        <xdr:cNvSpPr txBox="1"/>
      </xdr:nvSpPr>
      <xdr:spPr>
        <a:xfrm>
          <a:off x="8483111" y="1309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68326</xdr:rowOff>
    </xdr:from>
    <xdr:to>
      <xdr:col>15</xdr:col>
      <xdr:colOff>231775</xdr:colOff>
      <xdr:row>77</xdr:row>
      <xdr:rowOff>169926</xdr:rowOff>
    </xdr:to>
    <xdr:sp macro="" textlink="">
      <xdr:nvSpPr>
        <xdr:cNvPr id="424" name="円/楕円 423"/>
        <xdr:cNvSpPr/>
      </xdr:nvSpPr>
      <xdr:spPr>
        <a:xfrm>
          <a:off x="10426700" y="1326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46753</xdr:rowOff>
    </xdr:from>
    <xdr:ext cx="534377" cy="259045"/>
    <xdr:sp macro="" textlink="">
      <xdr:nvSpPr>
        <xdr:cNvPr id="425" name="普通建設事業費 （ うち新規整備　）該当値テキスト"/>
        <xdr:cNvSpPr txBox="1"/>
      </xdr:nvSpPr>
      <xdr:spPr>
        <a:xfrm>
          <a:off x="10528300" y="13248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14,080</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16605</xdr:rowOff>
    </xdr:from>
    <xdr:to>
      <xdr:col>14</xdr:col>
      <xdr:colOff>79375</xdr:colOff>
      <xdr:row>76</xdr:row>
      <xdr:rowOff>118205</xdr:rowOff>
    </xdr:to>
    <xdr:sp macro="" textlink="">
      <xdr:nvSpPr>
        <xdr:cNvPr id="426" name="円/楕円 425"/>
        <xdr:cNvSpPr/>
      </xdr:nvSpPr>
      <xdr:spPr>
        <a:xfrm>
          <a:off x="9588500" y="1304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109332</xdr:rowOff>
    </xdr:from>
    <xdr:ext cx="534377" cy="259045"/>
    <xdr:sp macro="" textlink="">
      <xdr:nvSpPr>
        <xdr:cNvPr id="427" name="テキスト ボックス 426"/>
        <xdr:cNvSpPr txBox="1"/>
      </xdr:nvSpPr>
      <xdr:spPr>
        <a:xfrm>
          <a:off x="9372111" y="13139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25,795</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24626</xdr:rowOff>
    </xdr:from>
    <xdr:to>
      <xdr:col>12</xdr:col>
      <xdr:colOff>561975</xdr:colOff>
      <xdr:row>75</xdr:row>
      <xdr:rowOff>126226</xdr:rowOff>
    </xdr:to>
    <xdr:sp macro="" textlink="">
      <xdr:nvSpPr>
        <xdr:cNvPr id="428" name="円/楕円 427"/>
        <xdr:cNvSpPr/>
      </xdr:nvSpPr>
      <xdr:spPr>
        <a:xfrm>
          <a:off x="8699500" y="1288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142753</xdr:rowOff>
    </xdr:from>
    <xdr:ext cx="534377" cy="259045"/>
    <xdr:sp macro="" textlink="">
      <xdr:nvSpPr>
        <xdr:cNvPr id="429" name="テキスト ボックス 428"/>
        <xdr:cNvSpPr txBox="1"/>
      </xdr:nvSpPr>
      <xdr:spPr>
        <a:xfrm>
          <a:off x="8483111" y="1265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34,374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25,129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24448</xdr:rowOff>
    </xdr:from>
    <xdr:to>
      <xdr:col>15</xdr:col>
      <xdr:colOff>180340</xdr:colOff>
      <xdr:row>99</xdr:row>
      <xdr:rowOff>44450</xdr:rowOff>
    </xdr:to>
    <xdr:cxnSp macro="">
      <xdr:nvCxnSpPr>
        <xdr:cNvPr id="453" name="直線コネクタ 452"/>
        <xdr:cNvCxnSpPr/>
      </xdr:nvCxnSpPr>
      <xdr:spPr>
        <a:xfrm flipV="1">
          <a:off x="10475595" y="15454948"/>
          <a:ext cx="1270" cy="1563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4"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5" name="直線コネクタ 454"/>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142575</xdr:rowOff>
    </xdr:from>
    <xdr:ext cx="599010" cy="259045"/>
    <xdr:sp macro="" textlink="">
      <xdr:nvSpPr>
        <xdr:cNvPr id="456" name="普通建設事業費 （ うち更新整備　）最大値テキスト"/>
        <xdr:cNvSpPr txBox="1"/>
      </xdr:nvSpPr>
      <xdr:spPr>
        <a:xfrm>
          <a:off x="10528300" y="1523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123,075</a:t>
          </a:r>
          <a:endParaRPr kumimoji="1" lang="ja-JP" altLang="en-US" sz="1000" b="1">
            <a:latin typeface="ＭＳ Ｐゴシック"/>
          </a:endParaRPr>
        </a:p>
      </xdr:txBody>
    </xdr:sp>
    <xdr:clientData/>
  </xdr:oneCellAnchor>
  <xdr:twoCellAnchor>
    <xdr:from>
      <xdr:col>15</xdr:col>
      <xdr:colOff>92075</xdr:colOff>
      <xdr:row>90</xdr:row>
      <xdr:rowOff>24448</xdr:rowOff>
    </xdr:from>
    <xdr:to>
      <xdr:col>15</xdr:col>
      <xdr:colOff>269875</xdr:colOff>
      <xdr:row>90</xdr:row>
      <xdr:rowOff>24448</xdr:rowOff>
    </xdr:to>
    <xdr:cxnSp macro="">
      <xdr:nvCxnSpPr>
        <xdr:cNvPr id="457" name="直線コネクタ 456"/>
        <xdr:cNvCxnSpPr/>
      </xdr:nvCxnSpPr>
      <xdr:spPr>
        <a:xfrm>
          <a:off x="10388600" y="15454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38709</xdr:rowOff>
    </xdr:from>
    <xdr:to>
      <xdr:col>15</xdr:col>
      <xdr:colOff>180975</xdr:colOff>
      <xdr:row>96</xdr:row>
      <xdr:rowOff>97930</xdr:rowOff>
    </xdr:to>
    <xdr:cxnSp macro="">
      <xdr:nvCxnSpPr>
        <xdr:cNvPr id="458" name="直線コネクタ 457"/>
        <xdr:cNvCxnSpPr/>
      </xdr:nvCxnSpPr>
      <xdr:spPr>
        <a:xfrm flipV="1">
          <a:off x="9639300" y="16497909"/>
          <a:ext cx="838200" cy="59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43794</xdr:rowOff>
    </xdr:from>
    <xdr:ext cx="534377" cy="259045"/>
    <xdr:sp macro="" textlink="">
      <xdr:nvSpPr>
        <xdr:cNvPr id="459" name="普通建設事業費 （ うち更新整備　）平均値テキスト"/>
        <xdr:cNvSpPr txBox="1"/>
      </xdr:nvSpPr>
      <xdr:spPr>
        <a:xfrm>
          <a:off x="10528300" y="165029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34,853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65367</xdr:rowOff>
    </xdr:from>
    <xdr:to>
      <xdr:col>15</xdr:col>
      <xdr:colOff>231775</xdr:colOff>
      <xdr:row>96</xdr:row>
      <xdr:rowOff>166967</xdr:rowOff>
    </xdr:to>
    <xdr:sp macro="" textlink="">
      <xdr:nvSpPr>
        <xdr:cNvPr id="460" name="フローチャート : 判断 459"/>
        <xdr:cNvSpPr/>
      </xdr:nvSpPr>
      <xdr:spPr>
        <a:xfrm>
          <a:off x="10426700" y="1652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97930</xdr:rowOff>
    </xdr:from>
    <xdr:to>
      <xdr:col>14</xdr:col>
      <xdr:colOff>28575</xdr:colOff>
      <xdr:row>96</xdr:row>
      <xdr:rowOff>124079</xdr:rowOff>
    </xdr:to>
    <xdr:cxnSp macro="">
      <xdr:nvCxnSpPr>
        <xdr:cNvPr id="461" name="直線コネクタ 460"/>
        <xdr:cNvCxnSpPr/>
      </xdr:nvCxnSpPr>
      <xdr:spPr>
        <a:xfrm flipV="1">
          <a:off x="8750300" y="16557130"/>
          <a:ext cx="889000" cy="26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162610</xdr:rowOff>
    </xdr:from>
    <xdr:to>
      <xdr:col>14</xdr:col>
      <xdr:colOff>79375</xdr:colOff>
      <xdr:row>97</xdr:row>
      <xdr:rowOff>92760</xdr:rowOff>
    </xdr:to>
    <xdr:sp macro="" textlink="">
      <xdr:nvSpPr>
        <xdr:cNvPr id="462" name="フローチャート : 判断 461"/>
        <xdr:cNvSpPr/>
      </xdr:nvSpPr>
      <xdr:spPr>
        <a:xfrm>
          <a:off x="9588500" y="1662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83887</xdr:rowOff>
    </xdr:from>
    <xdr:ext cx="534377" cy="259045"/>
    <xdr:sp macro="" textlink="">
      <xdr:nvSpPr>
        <xdr:cNvPr id="463" name="テキスト ボックス 462"/>
        <xdr:cNvSpPr txBox="1"/>
      </xdr:nvSpPr>
      <xdr:spPr>
        <a:xfrm>
          <a:off x="9372111" y="1671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27,196</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9092</xdr:rowOff>
    </xdr:from>
    <xdr:to>
      <xdr:col>12</xdr:col>
      <xdr:colOff>561975</xdr:colOff>
      <xdr:row>97</xdr:row>
      <xdr:rowOff>110692</xdr:rowOff>
    </xdr:to>
    <xdr:sp macro="" textlink="">
      <xdr:nvSpPr>
        <xdr:cNvPr id="464" name="フローチャート : 判断 463"/>
        <xdr:cNvSpPr/>
      </xdr:nvSpPr>
      <xdr:spPr>
        <a:xfrm>
          <a:off x="8699500" y="1663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101819</xdr:rowOff>
    </xdr:from>
    <xdr:ext cx="534377" cy="259045"/>
    <xdr:sp macro="" textlink="">
      <xdr:nvSpPr>
        <xdr:cNvPr id="465" name="テキスト ボックス 464"/>
        <xdr:cNvSpPr txBox="1"/>
      </xdr:nvSpPr>
      <xdr:spPr>
        <a:xfrm>
          <a:off x="8483111" y="1673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159359</xdr:rowOff>
    </xdr:from>
    <xdr:to>
      <xdr:col>15</xdr:col>
      <xdr:colOff>231775</xdr:colOff>
      <xdr:row>96</xdr:row>
      <xdr:rowOff>89509</xdr:rowOff>
    </xdr:to>
    <xdr:sp macro="" textlink="">
      <xdr:nvSpPr>
        <xdr:cNvPr id="471" name="円/楕円 470"/>
        <xdr:cNvSpPr/>
      </xdr:nvSpPr>
      <xdr:spPr>
        <a:xfrm>
          <a:off x="10426700" y="1644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10786</xdr:rowOff>
    </xdr:from>
    <xdr:ext cx="534377" cy="259045"/>
    <xdr:sp macro="" textlink="">
      <xdr:nvSpPr>
        <xdr:cNvPr id="472" name="普通建設事業費 （ うち更新整備　）該当値テキスト"/>
        <xdr:cNvSpPr txBox="1"/>
      </xdr:nvSpPr>
      <xdr:spPr>
        <a:xfrm>
          <a:off x="10528300" y="1629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40,952</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47130</xdr:rowOff>
    </xdr:from>
    <xdr:to>
      <xdr:col>14</xdr:col>
      <xdr:colOff>79375</xdr:colOff>
      <xdr:row>96</xdr:row>
      <xdr:rowOff>148730</xdr:rowOff>
    </xdr:to>
    <xdr:sp macro="" textlink="">
      <xdr:nvSpPr>
        <xdr:cNvPr id="473" name="円/楕円 472"/>
        <xdr:cNvSpPr/>
      </xdr:nvSpPr>
      <xdr:spPr>
        <a:xfrm>
          <a:off x="9588500" y="1650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165257</xdr:rowOff>
    </xdr:from>
    <xdr:ext cx="534377" cy="259045"/>
    <xdr:sp macro="" textlink="">
      <xdr:nvSpPr>
        <xdr:cNvPr id="474" name="テキスト ボックス 473"/>
        <xdr:cNvSpPr txBox="1"/>
      </xdr:nvSpPr>
      <xdr:spPr>
        <a:xfrm>
          <a:off x="9372111" y="1628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36,289</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73279</xdr:rowOff>
    </xdr:from>
    <xdr:to>
      <xdr:col>12</xdr:col>
      <xdr:colOff>561975</xdr:colOff>
      <xdr:row>97</xdr:row>
      <xdr:rowOff>3429</xdr:rowOff>
    </xdr:to>
    <xdr:sp macro="" textlink="">
      <xdr:nvSpPr>
        <xdr:cNvPr id="475" name="円/楕円 474"/>
        <xdr:cNvSpPr/>
      </xdr:nvSpPr>
      <xdr:spPr>
        <a:xfrm>
          <a:off x="8699500" y="1653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19956</xdr:rowOff>
    </xdr:from>
    <xdr:ext cx="534377" cy="259045"/>
    <xdr:sp macro="" textlink="">
      <xdr:nvSpPr>
        <xdr:cNvPr id="476" name="テキスト ボックス 475"/>
        <xdr:cNvSpPr txBox="1"/>
      </xdr:nvSpPr>
      <xdr:spPr>
        <a:xfrm>
          <a:off x="8483111" y="16307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34,230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7" name="正方形/長方形 47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8" name="正方形/長方形 47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9" name="正方形/長方形 47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0" name="正方形/長方形 47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1" name="正方形/長方形 48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2" name="正方形/長方形 48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3" name="正方形/長方形 48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4" name="正方形/長方形 48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5" name="テキスト ボックス 48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6" name="直線コネクタ 48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7" name="直線コネクタ 48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8" name="テキスト ボックス 48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9" name="直線コネクタ 48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90" name="テキスト ボックス 48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91" name="直線コネクタ 49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92" name="テキスト ボックス 49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93" name="直線コネクタ 49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94" name="テキスト ボックス 49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5" name="直線コネクタ 49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6" name="テキスト ボックス 49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154262</xdr:rowOff>
    </xdr:from>
    <xdr:to>
      <xdr:col>23</xdr:col>
      <xdr:colOff>516889</xdr:colOff>
      <xdr:row>38</xdr:row>
      <xdr:rowOff>139700</xdr:rowOff>
    </xdr:to>
    <xdr:cxnSp macro="">
      <xdr:nvCxnSpPr>
        <xdr:cNvPr id="498" name="直線コネクタ 497"/>
        <xdr:cNvCxnSpPr/>
      </xdr:nvCxnSpPr>
      <xdr:spPr>
        <a:xfrm flipV="1">
          <a:off x="16317595" y="5469212"/>
          <a:ext cx="1269" cy="118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9"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500" name="直線コネクタ 49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100939</xdr:rowOff>
    </xdr:from>
    <xdr:ext cx="534377" cy="259045"/>
    <xdr:sp macro="" textlink="">
      <xdr:nvSpPr>
        <xdr:cNvPr id="501" name="災害復旧事業費最大値テキスト"/>
        <xdr:cNvSpPr txBox="1"/>
      </xdr:nvSpPr>
      <xdr:spPr>
        <a:xfrm>
          <a:off x="16370300" y="524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51,863</a:t>
          </a:r>
          <a:endParaRPr kumimoji="1" lang="ja-JP" altLang="en-US" sz="1000" b="1">
            <a:latin typeface="ＭＳ Ｐゴシック"/>
          </a:endParaRPr>
        </a:p>
      </xdr:txBody>
    </xdr:sp>
    <xdr:clientData/>
  </xdr:oneCellAnchor>
  <xdr:twoCellAnchor>
    <xdr:from>
      <xdr:col>23</xdr:col>
      <xdr:colOff>428625</xdr:colOff>
      <xdr:row>31</xdr:row>
      <xdr:rowOff>154262</xdr:rowOff>
    </xdr:from>
    <xdr:to>
      <xdr:col>23</xdr:col>
      <xdr:colOff>606425</xdr:colOff>
      <xdr:row>31</xdr:row>
      <xdr:rowOff>154262</xdr:rowOff>
    </xdr:to>
    <xdr:cxnSp macro="">
      <xdr:nvCxnSpPr>
        <xdr:cNvPr id="502" name="直線コネクタ 501"/>
        <xdr:cNvCxnSpPr/>
      </xdr:nvCxnSpPr>
      <xdr:spPr>
        <a:xfrm>
          <a:off x="16230600" y="5469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151702</xdr:rowOff>
    </xdr:from>
    <xdr:to>
      <xdr:col>23</xdr:col>
      <xdr:colOff>517525</xdr:colOff>
      <xdr:row>38</xdr:row>
      <xdr:rowOff>3340</xdr:rowOff>
    </xdr:to>
    <xdr:cxnSp macro="">
      <xdr:nvCxnSpPr>
        <xdr:cNvPr id="503" name="直線コネクタ 502"/>
        <xdr:cNvCxnSpPr/>
      </xdr:nvCxnSpPr>
      <xdr:spPr>
        <a:xfrm>
          <a:off x="15481300" y="6152452"/>
          <a:ext cx="838200" cy="365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9628</xdr:rowOff>
    </xdr:from>
    <xdr:ext cx="469744" cy="259045"/>
    <xdr:sp macro="" textlink="">
      <xdr:nvSpPr>
        <xdr:cNvPr id="504" name="災害復旧事業費平均値テキスト"/>
        <xdr:cNvSpPr txBox="1"/>
      </xdr:nvSpPr>
      <xdr:spPr>
        <a:xfrm>
          <a:off x="16370300" y="6524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2,524</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31201</xdr:rowOff>
    </xdr:from>
    <xdr:to>
      <xdr:col>23</xdr:col>
      <xdr:colOff>568325</xdr:colOff>
      <xdr:row>38</xdr:row>
      <xdr:rowOff>132801</xdr:rowOff>
    </xdr:to>
    <xdr:sp macro="" textlink="">
      <xdr:nvSpPr>
        <xdr:cNvPr id="505" name="フローチャート : 判断 504"/>
        <xdr:cNvSpPr/>
      </xdr:nvSpPr>
      <xdr:spPr>
        <a:xfrm>
          <a:off x="16268700" y="654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151702</xdr:rowOff>
    </xdr:from>
    <xdr:to>
      <xdr:col>22</xdr:col>
      <xdr:colOff>365125</xdr:colOff>
      <xdr:row>36</xdr:row>
      <xdr:rowOff>90505</xdr:rowOff>
    </xdr:to>
    <xdr:cxnSp macro="">
      <xdr:nvCxnSpPr>
        <xdr:cNvPr id="506" name="直線コネクタ 505"/>
        <xdr:cNvCxnSpPr/>
      </xdr:nvCxnSpPr>
      <xdr:spPr>
        <a:xfrm flipV="1">
          <a:off x="14592300" y="6152452"/>
          <a:ext cx="889000" cy="110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119624</xdr:rowOff>
    </xdr:from>
    <xdr:to>
      <xdr:col>22</xdr:col>
      <xdr:colOff>415925</xdr:colOff>
      <xdr:row>38</xdr:row>
      <xdr:rowOff>49774</xdr:rowOff>
    </xdr:to>
    <xdr:sp macro="" textlink="">
      <xdr:nvSpPr>
        <xdr:cNvPr id="507" name="フローチャート : 判断 506"/>
        <xdr:cNvSpPr/>
      </xdr:nvSpPr>
      <xdr:spPr>
        <a:xfrm>
          <a:off x="15430500" y="6463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40901</xdr:rowOff>
    </xdr:from>
    <xdr:ext cx="469744" cy="259045"/>
    <xdr:sp macro="" textlink="">
      <xdr:nvSpPr>
        <xdr:cNvPr id="508" name="テキスト ボックス 507"/>
        <xdr:cNvSpPr txBox="1"/>
      </xdr:nvSpPr>
      <xdr:spPr>
        <a:xfrm>
          <a:off x="15246427" y="655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90505</xdr:rowOff>
    </xdr:from>
    <xdr:to>
      <xdr:col>21</xdr:col>
      <xdr:colOff>161925</xdr:colOff>
      <xdr:row>38</xdr:row>
      <xdr:rowOff>45471</xdr:rowOff>
    </xdr:to>
    <xdr:cxnSp macro="">
      <xdr:nvCxnSpPr>
        <xdr:cNvPr id="509" name="直線コネクタ 508"/>
        <xdr:cNvCxnSpPr/>
      </xdr:nvCxnSpPr>
      <xdr:spPr>
        <a:xfrm flipV="1">
          <a:off x="13703300" y="6262705"/>
          <a:ext cx="889000" cy="2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171448</xdr:rowOff>
    </xdr:from>
    <xdr:to>
      <xdr:col>21</xdr:col>
      <xdr:colOff>212725</xdr:colOff>
      <xdr:row>38</xdr:row>
      <xdr:rowOff>101598</xdr:rowOff>
    </xdr:to>
    <xdr:sp macro="" textlink="">
      <xdr:nvSpPr>
        <xdr:cNvPr id="510" name="フローチャート : 判断 509"/>
        <xdr:cNvSpPr/>
      </xdr:nvSpPr>
      <xdr:spPr>
        <a:xfrm>
          <a:off x="14541500" y="6515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92725</xdr:rowOff>
    </xdr:from>
    <xdr:ext cx="469744" cy="259045"/>
    <xdr:sp macro="" textlink="">
      <xdr:nvSpPr>
        <xdr:cNvPr id="511" name="テキスト ボックス 510"/>
        <xdr:cNvSpPr txBox="1"/>
      </xdr:nvSpPr>
      <xdr:spPr>
        <a:xfrm>
          <a:off x="14357427" y="6607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45471</xdr:rowOff>
    </xdr:from>
    <xdr:to>
      <xdr:col>19</xdr:col>
      <xdr:colOff>644525</xdr:colOff>
      <xdr:row>38</xdr:row>
      <xdr:rowOff>125550</xdr:rowOff>
    </xdr:to>
    <xdr:cxnSp macro="">
      <xdr:nvCxnSpPr>
        <xdr:cNvPr id="512" name="直線コネクタ 511"/>
        <xdr:cNvCxnSpPr/>
      </xdr:nvCxnSpPr>
      <xdr:spPr>
        <a:xfrm flipV="1">
          <a:off x="12814300" y="6560571"/>
          <a:ext cx="889000" cy="80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164841</xdr:rowOff>
    </xdr:from>
    <xdr:to>
      <xdr:col>20</xdr:col>
      <xdr:colOff>9525</xdr:colOff>
      <xdr:row>38</xdr:row>
      <xdr:rowOff>94991</xdr:rowOff>
    </xdr:to>
    <xdr:sp macro="" textlink="">
      <xdr:nvSpPr>
        <xdr:cNvPr id="513" name="フローチャート : 判断 512"/>
        <xdr:cNvSpPr/>
      </xdr:nvSpPr>
      <xdr:spPr>
        <a:xfrm>
          <a:off x="13652500" y="650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111518</xdr:rowOff>
    </xdr:from>
    <xdr:ext cx="469744" cy="259045"/>
    <xdr:sp macro="" textlink="">
      <xdr:nvSpPr>
        <xdr:cNvPr id="514" name="テキスト ボックス 513"/>
        <xdr:cNvSpPr txBox="1"/>
      </xdr:nvSpPr>
      <xdr:spPr>
        <a:xfrm>
          <a:off x="13468427" y="6283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150302</xdr:rowOff>
    </xdr:from>
    <xdr:to>
      <xdr:col>18</xdr:col>
      <xdr:colOff>492125</xdr:colOff>
      <xdr:row>38</xdr:row>
      <xdr:rowOff>80452</xdr:rowOff>
    </xdr:to>
    <xdr:sp macro="" textlink="">
      <xdr:nvSpPr>
        <xdr:cNvPr id="515" name="フローチャート : 判断 514"/>
        <xdr:cNvSpPr/>
      </xdr:nvSpPr>
      <xdr:spPr>
        <a:xfrm>
          <a:off x="12763500" y="649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96979</xdr:rowOff>
    </xdr:from>
    <xdr:ext cx="469744" cy="259045"/>
    <xdr:sp macro="" textlink="">
      <xdr:nvSpPr>
        <xdr:cNvPr id="516" name="テキスト ボックス 515"/>
        <xdr:cNvSpPr txBox="1"/>
      </xdr:nvSpPr>
      <xdr:spPr>
        <a:xfrm>
          <a:off x="12579427" y="6269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7" name="テキスト ボックス 51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8" name="テキスト ボックス 51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9" name="テキスト ボックス 51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0" name="テキスト ボックス 51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1" name="テキスト ボックス 52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123990</xdr:rowOff>
    </xdr:from>
    <xdr:to>
      <xdr:col>23</xdr:col>
      <xdr:colOff>568325</xdr:colOff>
      <xdr:row>38</xdr:row>
      <xdr:rowOff>54140</xdr:rowOff>
    </xdr:to>
    <xdr:sp macro="" textlink="">
      <xdr:nvSpPr>
        <xdr:cNvPr id="522" name="円/楕円 521"/>
        <xdr:cNvSpPr/>
      </xdr:nvSpPr>
      <xdr:spPr>
        <a:xfrm>
          <a:off x="16268700" y="646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146867</xdr:rowOff>
    </xdr:from>
    <xdr:ext cx="469744" cy="259045"/>
    <xdr:sp macro="" textlink="">
      <xdr:nvSpPr>
        <xdr:cNvPr id="523" name="災害復旧事業費該当値テキスト"/>
        <xdr:cNvSpPr txBox="1"/>
      </xdr:nvSpPr>
      <xdr:spPr>
        <a:xfrm>
          <a:off x="16370300" y="631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5,965</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100902</xdr:rowOff>
    </xdr:from>
    <xdr:to>
      <xdr:col>22</xdr:col>
      <xdr:colOff>415925</xdr:colOff>
      <xdr:row>36</xdr:row>
      <xdr:rowOff>31052</xdr:rowOff>
    </xdr:to>
    <xdr:sp macro="" textlink="">
      <xdr:nvSpPr>
        <xdr:cNvPr id="524" name="円/楕円 523"/>
        <xdr:cNvSpPr/>
      </xdr:nvSpPr>
      <xdr:spPr>
        <a:xfrm>
          <a:off x="15430500" y="610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47579</xdr:rowOff>
    </xdr:from>
    <xdr:ext cx="534377" cy="259045"/>
    <xdr:sp macro="" textlink="">
      <xdr:nvSpPr>
        <xdr:cNvPr id="525" name="テキスト ボックス 524"/>
        <xdr:cNvSpPr txBox="1"/>
      </xdr:nvSpPr>
      <xdr:spPr>
        <a:xfrm>
          <a:off x="15214111" y="58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21,975</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39705</xdr:rowOff>
    </xdr:from>
    <xdr:to>
      <xdr:col>21</xdr:col>
      <xdr:colOff>212725</xdr:colOff>
      <xdr:row>36</xdr:row>
      <xdr:rowOff>141305</xdr:rowOff>
    </xdr:to>
    <xdr:sp macro="" textlink="">
      <xdr:nvSpPr>
        <xdr:cNvPr id="526" name="円/楕円 525"/>
        <xdr:cNvSpPr/>
      </xdr:nvSpPr>
      <xdr:spPr>
        <a:xfrm>
          <a:off x="14541500" y="621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157832</xdr:rowOff>
    </xdr:from>
    <xdr:ext cx="534377" cy="259045"/>
    <xdr:sp macro="" textlink="">
      <xdr:nvSpPr>
        <xdr:cNvPr id="527" name="テキスト ボックス 526"/>
        <xdr:cNvSpPr txBox="1"/>
      </xdr:nvSpPr>
      <xdr:spPr>
        <a:xfrm>
          <a:off x="14325111" y="5987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17,152</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166121</xdr:rowOff>
    </xdr:from>
    <xdr:to>
      <xdr:col>20</xdr:col>
      <xdr:colOff>9525</xdr:colOff>
      <xdr:row>38</xdr:row>
      <xdr:rowOff>96271</xdr:rowOff>
    </xdr:to>
    <xdr:sp macro="" textlink="">
      <xdr:nvSpPr>
        <xdr:cNvPr id="528" name="円/楕円 527"/>
        <xdr:cNvSpPr/>
      </xdr:nvSpPr>
      <xdr:spPr>
        <a:xfrm>
          <a:off x="13652500" y="650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87398</xdr:rowOff>
    </xdr:from>
    <xdr:ext cx="469744" cy="259045"/>
    <xdr:sp macro="" textlink="">
      <xdr:nvSpPr>
        <xdr:cNvPr id="529" name="テキスト ボックス 528"/>
        <xdr:cNvSpPr txBox="1"/>
      </xdr:nvSpPr>
      <xdr:spPr>
        <a:xfrm>
          <a:off x="13468427" y="660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74750</xdr:rowOff>
    </xdr:from>
    <xdr:to>
      <xdr:col>18</xdr:col>
      <xdr:colOff>492125</xdr:colOff>
      <xdr:row>39</xdr:row>
      <xdr:rowOff>4900</xdr:rowOff>
    </xdr:to>
    <xdr:sp macro="" textlink="">
      <xdr:nvSpPr>
        <xdr:cNvPr id="530" name="円/楕円 529"/>
        <xdr:cNvSpPr/>
      </xdr:nvSpPr>
      <xdr:spPr>
        <a:xfrm>
          <a:off x="12763500" y="658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38</xdr:row>
      <xdr:rowOff>167477</xdr:rowOff>
    </xdr:from>
    <xdr:ext cx="378565" cy="259045"/>
    <xdr:sp macro="" textlink="">
      <xdr:nvSpPr>
        <xdr:cNvPr id="531" name="テキスト ボックス 530"/>
        <xdr:cNvSpPr txBox="1"/>
      </xdr:nvSpPr>
      <xdr:spPr>
        <a:xfrm>
          <a:off x="12625017" y="6682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2" name="正方形/長方形 53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3" name="正方形/長方形 53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4" name="正方形/長方形 53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5" name="正方形/長方形 53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6" name="正方形/長方形 53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7" name="正方形/長方形 53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8" name="正方形/長方形 53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9" name="正方形/長方形 53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0" name="テキスト ボックス 53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1" name="直線コネクタ 54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2" name="直線コネクタ 54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3" name="テキスト ボックス 54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4" name="直線コネクタ 54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5" name="テキスト ボックス 54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7" name="直線コネクタ 54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2" name="直線コネクタ 55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4" name="フローチャート : 判断 55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5" name="直線コネクタ 55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6" name="フローチャート : 判断 55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7" name="テキスト ボックス 556"/>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8" name="直線コネクタ 55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9" name="フローチャート : 判断 55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0" name="テキスト ボックス 559"/>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1" name="直線コネクタ 56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2" name="フローチャート : 判断 56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3" name="テキスト ボックス 562"/>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4" name="フローチャート : 判断 56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5" name="テキスト ボックス 564"/>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6" name="テキスト ボックス 56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7" name="テキスト ボックス 56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8" name="テキスト ボックス 56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9" name="テキスト ボックス 56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0" name="テキスト ボックス 56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1" name="円/楕円 57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3" name="円/楕円 57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4" name="テキスト ボックス 573"/>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5" name="円/楕円 57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6" name="テキスト ボックス 575"/>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7" name="円/楕円 57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8" name="テキスト ボックス 577"/>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9" name="円/楕円 57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0" name="テキスト ボックス 579"/>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1" name="正方形/長方形 58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2" name="正方形/長方形 58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3" name="正方形/長方形 58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4" name="正方形/長方形 58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5" name="正方形/長方形 58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6" name="正方形/長方形 58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7" name="正方形/長方形 58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51,830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8" name="正方形/長方形 58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9" name="テキスト ボックス 58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0" name="直線コネクタ 58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1" name="直線コネクタ 59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2" name="テキスト ボックス 59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3" name="直線コネクタ 59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4" name="テキスト ボックス 59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5" name="直線コネクタ 59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6" name="テキスト ボックス 59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7" name="直線コネクタ 59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8" name="テキスト ボックス 59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9" name="直線コネクタ 59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0" name="テキスト ボックス 59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1" name="直線コネクタ 60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2" name="テキスト ボックス 60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10046</xdr:rowOff>
    </xdr:from>
    <xdr:to>
      <xdr:col>23</xdr:col>
      <xdr:colOff>516889</xdr:colOff>
      <xdr:row>77</xdr:row>
      <xdr:rowOff>170687</xdr:rowOff>
    </xdr:to>
    <xdr:cxnSp macro="">
      <xdr:nvCxnSpPr>
        <xdr:cNvPr id="604" name="直線コネクタ 603"/>
        <xdr:cNvCxnSpPr/>
      </xdr:nvCxnSpPr>
      <xdr:spPr>
        <a:xfrm flipV="1">
          <a:off x="16317595" y="12011546"/>
          <a:ext cx="1269" cy="1360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3064</xdr:rowOff>
    </xdr:from>
    <xdr:ext cx="534377" cy="259045"/>
    <xdr:sp macro="" textlink="">
      <xdr:nvSpPr>
        <xdr:cNvPr id="605" name="公債費最小値テキスト"/>
        <xdr:cNvSpPr txBox="1"/>
      </xdr:nvSpPr>
      <xdr:spPr>
        <a:xfrm>
          <a:off x="16370300" y="1337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17,060</a:t>
          </a:r>
          <a:endParaRPr kumimoji="1" lang="ja-JP" altLang="en-US" sz="1000" b="1">
            <a:latin typeface="ＭＳ Ｐゴシック"/>
          </a:endParaRPr>
        </a:p>
      </xdr:txBody>
    </xdr:sp>
    <xdr:clientData/>
  </xdr:oneCellAnchor>
  <xdr:twoCellAnchor>
    <xdr:from>
      <xdr:col>23</xdr:col>
      <xdr:colOff>428625</xdr:colOff>
      <xdr:row>77</xdr:row>
      <xdr:rowOff>170687</xdr:rowOff>
    </xdr:from>
    <xdr:to>
      <xdr:col>23</xdr:col>
      <xdr:colOff>606425</xdr:colOff>
      <xdr:row>77</xdr:row>
      <xdr:rowOff>170687</xdr:rowOff>
    </xdr:to>
    <xdr:cxnSp macro="">
      <xdr:nvCxnSpPr>
        <xdr:cNvPr id="606" name="直線コネクタ 605"/>
        <xdr:cNvCxnSpPr/>
      </xdr:nvCxnSpPr>
      <xdr:spPr>
        <a:xfrm>
          <a:off x="16230600" y="1337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128173</xdr:rowOff>
    </xdr:from>
    <xdr:ext cx="599010" cy="259045"/>
    <xdr:sp macro="" textlink="">
      <xdr:nvSpPr>
        <xdr:cNvPr id="607" name="公債費最大値テキスト"/>
        <xdr:cNvSpPr txBox="1"/>
      </xdr:nvSpPr>
      <xdr:spPr>
        <a:xfrm>
          <a:off x="16370300" y="11786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124,209</a:t>
          </a:r>
          <a:endParaRPr kumimoji="1" lang="ja-JP" altLang="en-US" sz="1000" b="1">
            <a:latin typeface="ＭＳ Ｐゴシック"/>
          </a:endParaRPr>
        </a:p>
      </xdr:txBody>
    </xdr:sp>
    <xdr:clientData/>
  </xdr:oneCellAnchor>
  <xdr:twoCellAnchor>
    <xdr:from>
      <xdr:col>23</xdr:col>
      <xdr:colOff>428625</xdr:colOff>
      <xdr:row>70</xdr:row>
      <xdr:rowOff>10046</xdr:rowOff>
    </xdr:from>
    <xdr:to>
      <xdr:col>23</xdr:col>
      <xdr:colOff>606425</xdr:colOff>
      <xdr:row>70</xdr:row>
      <xdr:rowOff>10046</xdr:rowOff>
    </xdr:to>
    <xdr:cxnSp macro="">
      <xdr:nvCxnSpPr>
        <xdr:cNvPr id="608" name="直線コネクタ 607"/>
        <xdr:cNvCxnSpPr/>
      </xdr:nvCxnSpPr>
      <xdr:spPr>
        <a:xfrm>
          <a:off x="16230600" y="12011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95009</xdr:rowOff>
    </xdr:from>
    <xdr:to>
      <xdr:col>23</xdr:col>
      <xdr:colOff>517525</xdr:colOff>
      <xdr:row>73</xdr:row>
      <xdr:rowOff>160706</xdr:rowOff>
    </xdr:to>
    <xdr:cxnSp macro="">
      <xdr:nvCxnSpPr>
        <xdr:cNvPr id="609" name="直線コネクタ 608"/>
        <xdr:cNvCxnSpPr/>
      </xdr:nvCxnSpPr>
      <xdr:spPr>
        <a:xfrm flipV="1">
          <a:off x="15481300" y="12610859"/>
          <a:ext cx="838200" cy="6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125861</xdr:rowOff>
    </xdr:from>
    <xdr:ext cx="534377" cy="259045"/>
    <xdr:sp macro="" textlink="">
      <xdr:nvSpPr>
        <xdr:cNvPr id="610" name="公債費平均値テキスト"/>
        <xdr:cNvSpPr txBox="1"/>
      </xdr:nvSpPr>
      <xdr:spPr>
        <a:xfrm>
          <a:off x="16370300" y="12813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55,391</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147434</xdr:rowOff>
    </xdr:from>
    <xdr:to>
      <xdr:col>23</xdr:col>
      <xdr:colOff>568325</xdr:colOff>
      <xdr:row>75</xdr:row>
      <xdr:rowOff>77584</xdr:rowOff>
    </xdr:to>
    <xdr:sp macro="" textlink="">
      <xdr:nvSpPr>
        <xdr:cNvPr id="611" name="フローチャート : 判断 610"/>
        <xdr:cNvSpPr/>
      </xdr:nvSpPr>
      <xdr:spPr>
        <a:xfrm>
          <a:off x="162687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160706</xdr:rowOff>
    </xdr:from>
    <xdr:to>
      <xdr:col>22</xdr:col>
      <xdr:colOff>365125</xdr:colOff>
      <xdr:row>74</xdr:row>
      <xdr:rowOff>15849</xdr:rowOff>
    </xdr:to>
    <xdr:cxnSp macro="">
      <xdr:nvCxnSpPr>
        <xdr:cNvPr id="612" name="直線コネクタ 611"/>
        <xdr:cNvCxnSpPr/>
      </xdr:nvCxnSpPr>
      <xdr:spPr>
        <a:xfrm flipV="1">
          <a:off x="14592300" y="12676556"/>
          <a:ext cx="889000" cy="26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14377</xdr:rowOff>
    </xdr:from>
    <xdr:to>
      <xdr:col>22</xdr:col>
      <xdr:colOff>415925</xdr:colOff>
      <xdr:row>75</xdr:row>
      <xdr:rowOff>115977</xdr:rowOff>
    </xdr:to>
    <xdr:sp macro="" textlink="">
      <xdr:nvSpPr>
        <xdr:cNvPr id="613" name="フローチャート : 判断 612"/>
        <xdr:cNvSpPr/>
      </xdr:nvSpPr>
      <xdr:spPr>
        <a:xfrm>
          <a:off x="15430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107104</xdr:rowOff>
    </xdr:from>
    <xdr:ext cx="534377" cy="259045"/>
    <xdr:sp macro="" textlink="">
      <xdr:nvSpPr>
        <xdr:cNvPr id="614" name="テキスト ボックス 613"/>
        <xdr:cNvSpPr txBox="1"/>
      </xdr:nvSpPr>
      <xdr:spPr>
        <a:xfrm>
          <a:off x="15214111" y="1296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52,368</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150622</xdr:rowOff>
    </xdr:from>
    <xdr:to>
      <xdr:col>21</xdr:col>
      <xdr:colOff>161925</xdr:colOff>
      <xdr:row>74</xdr:row>
      <xdr:rowOff>15849</xdr:rowOff>
    </xdr:to>
    <xdr:cxnSp macro="">
      <xdr:nvCxnSpPr>
        <xdr:cNvPr id="615" name="直線コネクタ 614"/>
        <xdr:cNvCxnSpPr/>
      </xdr:nvCxnSpPr>
      <xdr:spPr>
        <a:xfrm>
          <a:off x="13703300" y="12666472"/>
          <a:ext cx="889000" cy="36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108115</xdr:rowOff>
    </xdr:from>
    <xdr:to>
      <xdr:col>21</xdr:col>
      <xdr:colOff>212725</xdr:colOff>
      <xdr:row>76</xdr:row>
      <xdr:rowOff>38264</xdr:rowOff>
    </xdr:to>
    <xdr:sp macro="" textlink="">
      <xdr:nvSpPr>
        <xdr:cNvPr id="616" name="フローチャート : 判断 615"/>
        <xdr:cNvSpPr/>
      </xdr:nvSpPr>
      <xdr:spPr>
        <a:xfrm>
          <a:off x="14541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29391</xdr:rowOff>
    </xdr:from>
    <xdr:ext cx="534377" cy="259045"/>
    <xdr:sp macro="" textlink="">
      <xdr:nvSpPr>
        <xdr:cNvPr id="617" name="テキスト ボックス 616"/>
        <xdr:cNvSpPr txBox="1"/>
      </xdr:nvSpPr>
      <xdr:spPr>
        <a:xfrm>
          <a:off x="14325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150622</xdr:rowOff>
    </xdr:from>
    <xdr:to>
      <xdr:col>19</xdr:col>
      <xdr:colOff>644525</xdr:colOff>
      <xdr:row>74</xdr:row>
      <xdr:rowOff>38926</xdr:rowOff>
    </xdr:to>
    <xdr:cxnSp macro="">
      <xdr:nvCxnSpPr>
        <xdr:cNvPr id="618" name="直線コネクタ 617"/>
        <xdr:cNvCxnSpPr/>
      </xdr:nvCxnSpPr>
      <xdr:spPr>
        <a:xfrm flipV="1">
          <a:off x="12814300" y="12666472"/>
          <a:ext cx="889000" cy="59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110160</xdr:rowOff>
    </xdr:from>
    <xdr:to>
      <xdr:col>20</xdr:col>
      <xdr:colOff>9525</xdr:colOff>
      <xdr:row>76</xdr:row>
      <xdr:rowOff>40311</xdr:rowOff>
    </xdr:to>
    <xdr:sp macro="" textlink="">
      <xdr:nvSpPr>
        <xdr:cNvPr id="619" name="フローチャート : 判断 618"/>
        <xdr:cNvSpPr/>
      </xdr:nvSpPr>
      <xdr:spPr>
        <a:xfrm>
          <a:off x="13652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31436</xdr:rowOff>
    </xdr:from>
    <xdr:ext cx="534377" cy="259045"/>
    <xdr:sp macro="" textlink="">
      <xdr:nvSpPr>
        <xdr:cNvPr id="620" name="テキスト ボックス 619"/>
        <xdr:cNvSpPr txBox="1"/>
      </xdr:nvSpPr>
      <xdr:spPr>
        <a:xfrm>
          <a:off x="13436111" y="130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108344</xdr:rowOff>
    </xdr:from>
    <xdr:to>
      <xdr:col>18</xdr:col>
      <xdr:colOff>492125</xdr:colOff>
      <xdr:row>76</xdr:row>
      <xdr:rowOff>38494</xdr:rowOff>
    </xdr:to>
    <xdr:sp macro="" textlink="">
      <xdr:nvSpPr>
        <xdr:cNvPr id="621" name="フローチャート : 判断 620"/>
        <xdr:cNvSpPr/>
      </xdr:nvSpPr>
      <xdr:spPr>
        <a:xfrm>
          <a:off x="12763500" y="1296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29621</xdr:rowOff>
    </xdr:from>
    <xdr:ext cx="534377" cy="259045"/>
    <xdr:sp macro="" textlink="">
      <xdr:nvSpPr>
        <xdr:cNvPr id="622" name="テキスト ボックス 621"/>
        <xdr:cNvSpPr txBox="1"/>
      </xdr:nvSpPr>
      <xdr:spPr>
        <a:xfrm>
          <a:off x="12547111" y="1305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3" name="テキスト ボックス 62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4" name="テキスト ボックス 62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5" name="テキスト ボックス 62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6" name="テキスト ボックス 62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7" name="テキスト ボックス 62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73</xdr:row>
      <xdr:rowOff>44209</xdr:rowOff>
    </xdr:from>
    <xdr:to>
      <xdr:col>23</xdr:col>
      <xdr:colOff>568325</xdr:colOff>
      <xdr:row>73</xdr:row>
      <xdr:rowOff>145809</xdr:rowOff>
    </xdr:to>
    <xdr:sp macro="" textlink="">
      <xdr:nvSpPr>
        <xdr:cNvPr id="628" name="円/楕円 627"/>
        <xdr:cNvSpPr/>
      </xdr:nvSpPr>
      <xdr:spPr>
        <a:xfrm>
          <a:off x="16268700" y="1256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67086</xdr:rowOff>
    </xdr:from>
    <xdr:ext cx="534377" cy="259045"/>
    <xdr:sp macro="" textlink="">
      <xdr:nvSpPr>
        <xdr:cNvPr id="629" name="公債費該当値テキスト"/>
        <xdr:cNvSpPr txBox="1"/>
      </xdr:nvSpPr>
      <xdr:spPr>
        <a:xfrm>
          <a:off x="16370300" y="1241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77,019</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109906</xdr:rowOff>
    </xdr:from>
    <xdr:to>
      <xdr:col>22</xdr:col>
      <xdr:colOff>415925</xdr:colOff>
      <xdr:row>74</xdr:row>
      <xdr:rowOff>40056</xdr:rowOff>
    </xdr:to>
    <xdr:sp macro="" textlink="">
      <xdr:nvSpPr>
        <xdr:cNvPr id="630" name="円/楕円 629"/>
        <xdr:cNvSpPr/>
      </xdr:nvSpPr>
      <xdr:spPr>
        <a:xfrm>
          <a:off x="15430500" y="1262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56583</xdr:rowOff>
    </xdr:from>
    <xdr:ext cx="534377" cy="259045"/>
    <xdr:sp macro="" textlink="">
      <xdr:nvSpPr>
        <xdr:cNvPr id="631" name="テキスト ボックス 630"/>
        <xdr:cNvSpPr txBox="1"/>
      </xdr:nvSpPr>
      <xdr:spPr>
        <a:xfrm>
          <a:off x="15214111" y="1240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71,846</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136499</xdr:rowOff>
    </xdr:from>
    <xdr:to>
      <xdr:col>21</xdr:col>
      <xdr:colOff>212725</xdr:colOff>
      <xdr:row>74</xdr:row>
      <xdr:rowOff>66649</xdr:rowOff>
    </xdr:to>
    <xdr:sp macro="" textlink="">
      <xdr:nvSpPr>
        <xdr:cNvPr id="632" name="円/楕円 631"/>
        <xdr:cNvSpPr/>
      </xdr:nvSpPr>
      <xdr:spPr>
        <a:xfrm>
          <a:off x="14541500" y="1265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83176</xdr:rowOff>
    </xdr:from>
    <xdr:ext cx="534377" cy="259045"/>
    <xdr:sp macro="" textlink="">
      <xdr:nvSpPr>
        <xdr:cNvPr id="633" name="テキスト ボックス 632"/>
        <xdr:cNvSpPr txBox="1"/>
      </xdr:nvSpPr>
      <xdr:spPr>
        <a:xfrm>
          <a:off x="14325111" y="1242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69,752</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99822</xdr:rowOff>
    </xdr:from>
    <xdr:to>
      <xdr:col>20</xdr:col>
      <xdr:colOff>9525</xdr:colOff>
      <xdr:row>74</xdr:row>
      <xdr:rowOff>29972</xdr:rowOff>
    </xdr:to>
    <xdr:sp macro="" textlink="">
      <xdr:nvSpPr>
        <xdr:cNvPr id="634" name="円/楕円 633"/>
        <xdr:cNvSpPr/>
      </xdr:nvSpPr>
      <xdr:spPr>
        <a:xfrm>
          <a:off x="13652500" y="1261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46499</xdr:rowOff>
    </xdr:from>
    <xdr:ext cx="534377" cy="259045"/>
    <xdr:sp macro="" textlink="">
      <xdr:nvSpPr>
        <xdr:cNvPr id="635" name="テキスト ボックス 634"/>
        <xdr:cNvSpPr txBox="1"/>
      </xdr:nvSpPr>
      <xdr:spPr>
        <a:xfrm>
          <a:off x="13436111" y="12390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72,640</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159576</xdr:rowOff>
    </xdr:from>
    <xdr:to>
      <xdr:col>18</xdr:col>
      <xdr:colOff>492125</xdr:colOff>
      <xdr:row>74</xdr:row>
      <xdr:rowOff>89726</xdr:rowOff>
    </xdr:to>
    <xdr:sp macro="" textlink="">
      <xdr:nvSpPr>
        <xdr:cNvPr id="636" name="円/楕円 635"/>
        <xdr:cNvSpPr/>
      </xdr:nvSpPr>
      <xdr:spPr>
        <a:xfrm>
          <a:off x="12763500" y="1267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106253</xdr:rowOff>
    </xdr:from>
    <xdr:ext cx="534377" cy="259045"/>
    <xdr:sp macro="" textlink="">
      <xdr:nvSpPr>
        <xdr:cNvPr id="637" name="テキスト ボックス 636"/>
        <xdr:cNvSpPr txBox="1"/>
      </xdr:nvSpPr>
      <xdr:spPr>
        <a:xfrm>
          <a:off x="12547111" y="1245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67,935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8" name="正方形/長方形 63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9" name="正方形/長方形 63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0" name="正方形/長方形 63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1" name="正方形/長方形 64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2" name="正方形/長方形 64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3" name="正方形/長方形 64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4" name="正方形/長方形 64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5" name="正方形/長方形 64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6" name="テキスト ボックス 64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7" name="直線コネクタ 64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8" name="直線コネクタ 64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9" name="テキスト ボックス 64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0" name="直線コネクタ 64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1" name="テキスト ボックス 65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2" name="直線コネクタ 65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3" name="テキスト ボックス 65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4" name="直線コネクタ 65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55" name="テキスト ボックス 65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6" name="直線コネクタ 65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7" name="テキスト ボックス 65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8" name="直線コネクタ 65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9" name="テキスト ボックス 65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101473</xdr:rowOff>
    </xdr:from>
    <xdr:to>
      <xdr:col>23</xdr:col>
      <xdr:colOff>516889</xdr:colOff>
      <xdr:row>99</xdr:row>
      <xdr:rowOff>41948</xdr:rowOff>
    </xdr:to>
    <xdr:cxnSp macro="">
      <xdr:nvCxnSpPr>
        <xdr:cNvPr id="661" name="直線コネクタ 660"/>
        <xdr:cNvCxnSpPr/>
      </xdr:nvCxnSpPr>
      <xdr:spPr>
        <a:xfrm flipV="1">
          <a:off x="16317595" y="15531973"/>
          <a:ext cx="1269" cy="148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45775</xdr:rowOff>
    </xdr:from>
    <xdr:ext cx="378565" cy="259045"/>
    <xdr:sp macro="" textlink="">
      <xdr:nvSpPr>
        <xdr:cNvPr id="662" name="積立金最小値テキスト"/>
        <xdr:cNvSpPr txBox="1"/>
      </xdr:nvSpPr>
      <xdr:spPr>
        <a:xfrm>
          <a:off x="16370300" y="17019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428625</xdr:colOff>
      <xdr:row>99</xdr:row>
      <xdr:rowOff>41948</xdr:rowOff>
    </xdr:from>
    <xdr:to>
      <xdr:col>23</xdr:col>
      <xdr:colOff>606425</xdr:colOff>
      <xdr:row>99</xdr:row>
      <xdr:rowOff>41948</xdr:rowOff>
    </xdr:to>
    <xdr:cxnSp macro="">
      <xdr:nvCxnSpPr>
        <xdr:cNvPr id="663" name="直線コネクタ 662"/>
        <xdr:cNvCxnSpPr/>
      </xdr:nvCxnSpPr>
      <xdr:spPr>
        <a:xfrm>
          <a:off x="16230600" y="17015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48150</xdr:rowOff>
    </xdr:from>
    <xdr:ext cx="599010" cy="259045"/>
    <xdr:sp macro="" textlink="">
      <xdr:nvSpPr>
        <xdr:cNvPr id="664" name="積立金最大値テキスト"/>
        <xdr:cNvSpPr txBox="1"/>
      </xdr:nvSpPr>
      <xdr:spPr>
        <a:xfrm>
          <a:off x="16370300" y="15307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117,010</a:t>
          </a:r>
          <a:endParaRPr kumimoji="1" lang="ja-JP" altLang="en-US" sz="1000" b="1">
            <a:latin typeface="ＭＳ Ｐゴシック"/>
          </a:endParaRPr>
        </a:p>
      </xdr:txBody>
    </xdr:sp>
    <xdr:clientData/>
  </xdr:oneCellAnchor>
  <xdr:twoCellAnchor>
    <xdr:from>
      <xdr:col>23</xdr:col>
      <xdr:colOff>428625</xdr:colOff>
      <xdr:row>90</xdr:row>
      <xdr:rowOff>101473</xdr:rowOff>
    </xdr:from>
    <xdr:to>
      <xdr:col>23</xdr:col>
      <xdr:colOff>606425</xdr:colOff>
      <xdr:row>90</xdr:row>
      <xdr:rowOff>101473</xdr:rowOff>
    </xdr:to>
    <xdr:cxnSp macro="">
      <xdr:nvCxnSpPr>
        <xdr:cNvPr id="665" name="直線コネクタ 664"/>
        <xdr:cNvCxnSpPr/>
      </xdr:nvCxnSpPr>
      <xdr:spPr>
        <a:xfrm>
          <a:off x="16230600" y="1553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22289</xdr:rowOff>
    </xdr:from>
    <xdr:to>
      <xdr:col>23</xdr:col>
      <xdr:colOff>517525</xdr:colOff>
      <xdr:row>98</xdr:row>
      <xdr:rowOff>93218</xdr:rowOff>
    </xdr:to>
    <xdr:cxnSp macro="">
      <xdr:nvCxnSpPr>
        <xdr:cNvPr id="666" name="直線コネクタ 665"/>
        <xdr:cNvCxnSpPr/>
      </xdr:nvCxnSpPr>
      <xdr:spPr>
        <a:xfrm>
          <a:off x="15481300" y="16824389"/>
          <a:ext cx="838200" cy="70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165219</xdr:rowOff>
    </xdr:from>
    <xdr:ext cx="534377" cy="259045"/>
    <xdr:sp macro="" textlink="">
      <xdr:nvSpPr>
        <xdr:cNvPr id="667" name="積立金平均値テキスト"/>
        <xdr:cNvSpPr txBox="1"/>
      </xdr:nvSpPr>
      <xdr:spPr>
        <a:xfrm>
          <a:off x="16370300" y="16624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15,292</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142342</xdr:rowOff>
    </xdr:from>
    <xdr:to>
      <xdr:col>23</xdr:col>
      <xdr:colOff>568325</xdr:colOff>
      <xdr:row>98</xdr:row>
      <xdr:rowOff>72492</xdr:rowOff>
    </xdr:to>
    <xdr:sp macro="" textlink="">
      <xdr:nvSpPr>
        <xdr:cNvPr id="668" name="フローチャート : 判断 667"/>
        <xdr:cNvSpPr/>
      </xdr:nvSpPr>
      <xdr:spPr>
        <a:xfrm>
          <a:off x="16268700" y="1677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22289</xdr:rowOff>
    </xdr:from>
    <xdr:to>
      <xdr:col>22</xdr:col>
      <xdr:colOff>365125</xdr:colOff>
      <xdr:row>98</xdr:row>
      <xdr:rowOff>51524</xdr:rowOff>
    </xdr:to>
    <xdr:cxnSp macro="">
      <xdr:nvCxnSpPr>
        <xdr:cNvPr id="669" name="直線コネクタ 668"/>
        <xdr:cNvCxnSpPr/>
      </xdr:nvCxnSpPr>
      <xdr:spPr>
        <a:xfrm flipV="1">
          <a:off x="14592300" y="16824389"/>
          <a:ext cx="889000" cy="2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50851</xdr:rowOff>
    </xdr:from>
    <xdr:to>
      <xdr:col>22</xdr:col>
      <xdr:colOff>415925</xdr:colOff>
      <xdr:row>97</xdr:row>
      <xdr:rowOff>152451</xdr:rowOff>
    </xdr:to>
    <xdr:sp macro="" textlink="">
      <xdr:nvSpPr>
        <xdr:cNvPr id="670" name="フローチャート : 判断 669"/>
        <xdr:cNvSpPr/>
      </xdr:nvSpPr>
      <xdr:spPr>
        <a:xfrm>
          <a:off x="15430500" y="1668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168978</xdr:rowOff>
    </xdr:from>
    <xdr:ext cx="534377" cy="259045"/>
    <xdr:sp macro="" textlink="">
      <xdr:nvSpPr>
        <xdr:cNvPr id="671" name="テキスト ボックス 670"/>
        <xdr:cNvSpPr txBox="1"/>
      </xdr:nvSpPr>
      <xdr:spPr>
        <a:xfrm>
          <a:off x="15214111" y="1645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22,496</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134989</xdr:rowOff>
    </xdr:from>
    <xdr:to>
      <xdr:col>21</xdr:col>
      <xdr:colOff>161925</xdr:colOff>
      <xdr:row>98</xdr:row>
      <xdr:rowOff>51524</xdr:rowOff>
    </xdr:to>
    <xdr:cxnSp macro="">
      <xdr:nvCxnSpPr>
        <xdr:cNvPr id="672" name="直線コネクタ 671"/>
        <xdr:cNvCxnSpPr/>
      </xdr:nvCxnSpPr>
      <xdr:spPr>
        <a:xfrm>
          <a:off x="13703300" y="16765639"/>
          <a:ext cx="889000" cy="87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117106</xdr:rowOff>
    </xdr:from>
    <xdr:to>
      <xdr:col>21</xdr:col>
      <xdr:colOff>212725</xdr:colOff>
      <xdr:row>98</xdr:row>
      <xdr:rowOff>47256</xdr:rowOff>
    </xdr:to>
    <xdr:sp macro="" textlink="">
      <xdr:nvSpPr>
        <xdr:cNvPr id="673" name="フローチャート : 判断 672"/>
        <xdr:cNvSpPr/>
      </xdr:nvSpPr>
      <xdr:spPr>
        <a:xfrm>
          <a:off x="14541500" y="1674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63783</xdr:rowOff>
    </xdr:from>
    <xdr:ext cx="534377" cy="259045"/>
    <xdr:sp macro="" textlink="">
      <xdr:nvSpPr>
        <xdr:cNvPr id="674" name="テキスト ボックス 673"/>
        <xdr:cNvSpPr txBox="1"/>
      </xdr:nvSpPr>
      <xdr:spPr>
        <a:xfrm>
          <a:off x="14325111" y="1652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66066</xdr:rowOff>
    </xdr:from>
    <xdr:to>
      <xdr:col>19</xdr:col>
      <xdr:colOff>644525</xdr:colOff>
      <xdr:row>97</xdr:row>
      <xdr:rowOff>134989</xdr:rowOff>
    </xdr:to>
    <xdr:cxnSp macro="">
      <xdr:nvCxnSpPr>
        <xdr:cNvPr id="675" name="直線コネクタ 674"/>
        <xdr:cNvCxnSpPr/>
      </xdr:nvCxnSpPr>
      <xdr:spPr>
        <a:xfrm>
          <a:off x="12814300" y="16696716"/>
          <a:ext cx="889000" cy="6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84544</xdr:rowOff>
    </xdr:from>
    <xdr:to>
      <xdr:col>20</xdr:col>
      <xdr:colOff>9525</xdr:colOff>
      <xdr:row>98</xdr:row>
      <xdr:rowOff>14694</xdr:rowOff>
    </xdr:to>
    <xdr:sp macro="" textlink="">
      <xdr:nvSpPr>
        <xdr:cNvPr id="676" name="フローチャート : 判断 675"/>
        <xdr:cNvSpPr/>
      </xdr:nvSpPr>
      <xdr:spPr>
        <a:xfrm>
          <a:off x="13652500" y="1671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5821</xdr:rowOff>
    </xdr:from>
    <xdr:ext cx="534377" cy="259045"/>
    <xdr:sp macro="" textlink="">
      <xdr:nvSpPr>
        <xdr:cNvPr id="677" name="テキスト ボックス 676"/>
        <xdr:cNvSpPr txBox="1"/>
      </xdr:nvSpPr>
      <xdr:spPr>
        <a:xfrm>
          <a:off x="13436111" y="1680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167984</xdr:rowOff>
    </xdr:from>
    <xdr:to>
      <xdr:col>18</xdr:col>
      <xdr:colOff>492125</xdr:colOff>
      <xdr:row>97</xdr:row>
      <xdr:rowOff>98134</xdr:rowOff>
    </xdr:to>
    <xdr:sp macro="" textlink="">
      <xdr:nvSpPr>
        <xdr:cNvPr id="678" name="フローチャート : 判断 677"/>
        <xdr:cNvSpPr/>
      </xdr:nvSpPr>
      <xdr:spPr>
        <a:xfrm>
          <a:off x="12763500" y="1662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114661</xdr:rowOff>
    </xdr:from>
    <xdr:ext cx="534377" cy="259045"/>
    <xdr:sp macro="" textlink="">
      <xdr:nvSpPr>
        <xdr:cNvPr id="679" name="テキスト ボックス 678"/>
        <xdr:cNvSpPr txBox="1"/>
      </xdr:nvSpPr>
      <xdr:spPr>
        <a:xfrm>
          <a:off x="12547111" y="1640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0" name="テキスト ボックス 67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1" name="テキスト ボックス 68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2" name="テキスト ボックス 68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3" name="テキスト ボックス 68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4" name="テキスト ボックス 68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42418</xdr:rowOff>
    </xdr:from>
    <xdr:to>
      <xdr:col>23</xdr:col>
      <xdr:colOff>568325</xdr:colOff>
      <xdr:row>98</xdr:row>
      <xdr:rowOff>144018</xdr:rowOff>
    </xdr:to>
    <xdr:sp macro="" textlink="">
      <xdr:nvSpPr>
        <xdr:cNvPr id="685" name="円/楕円 684"/>
        <xdr:cNvSpPr/>
      </xdr:nvSpPr>
      <xdr:spPr>
        <a:xfrm>
          <a:off x="16268700" y="1684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128795</xdr:rowOff>
    </xdr:from>
    <xdr:ext cx="469744" cy="259045"/>
    <xdr:sp macro="" textlink="">
      <xdr:nvSpPr>
        <xdr:cNvPr id="686" name="積立金該当値テキスト"/>
        <xdr:cNvSpPr txBox="1"/>
      </xdr:nvSpPr>
      <xdr:spPr>
        <a:xfrm>
          <a:off x="16370300" y="16759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9,660</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142939</xdr:rowOff>
    </xdr:from>
    <xdr:to>
      <xdr:col>22</xdr:col>
      <xdr:colOff>415925</xdr:colOff>
      <xdr:row>98</xdr:row>
      <xdr:rowOff>73089</xdr:rowOff>
    </xdr:to>
    <xdr:sp macro="" textlink="">
      <xdr:nvSpPr>
        <xdr:cNvPr id="687" name="円/楕円 686"/>
        <xdr:cNvSpPr/>
      </xdr:nvSpPr>
      <xdr:spPr>
        <a:xfrm>
          <a:off x="15430500" y="1677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64216</xdr:rowOff>
    </xdr:from>
    <xdr:ext cx="534377" cy="259045"/>
    <xdr:sp macro="" textlink="">
      <xdr:nvSpPr>
        <xdr:cNvPr id="688" name="テキスト ボックス 687"/>
        <xdr:cNvSpPr txBox="1"/>
      </xdr:nvSpPr>
      <xdr:spPr>
        <a:xfrm>
          <a:off x="15214111" y="1686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15,245</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724</xdr:rowOff>
    </xdr:from>
    <xdr:to>
      <xdr:col>21</xdr:col>
      <xdr:colOff>212725</xdr:colOff>
      <xdr:row>98</xdr:row>
      <xdr:rowOff>102324</xdr:rowOff>
    </xdr:to>
    <xdr:sp macro="" textlink="">
      <xdr:nvSpPr>
        <xdr:cNvPr id="689" name="円/楕円 688"/>
        <xdr:cNvSpPr/>
      </xdr:nvSpPr>
      <xdr:spPr>
        <a:xfrm>
          <a:off x="14541500" y="1680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93451</xdr:rowOff>
    </xdr:from>
    <xdr:ext cx="534377" cy="259045"/>
    <xdr:sp macro="" textlink="">
      <xdr:nvSpPr>
        <xdr:cNvPr id="690" name="テキスト ボックス 689"/>
        <xdr:cNvSpPr txBox="1"/>
      </xdr:nvSpPr>
      <xdr:spPr>
        <a:xfrm>
          <a:off x="14325111" y="16895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12,943</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84189</xdr:rowOff>
    </xdr:from>
    <xdr:to>
      <xdr:col>20</xdr:col>
      <xdr:colOff>9525</xdr:colOff>
      <xdr:row>98</xdr:row>
      <xdr:rowOff>14339</xdr:rowOff>
    </xdr:to>
    <xdr:sp macro="" textlink="">
      <xdr:nvSpPr>
        <xdr:cNvPr id="691" name="円/楕円 690"/>
        <xdr:cNvSpPr/>
      </xdr:nvSpPr>
      <xdr:spPr>
        <a:xfrm>
          <a:off x="13652500" y="1671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30866</xdr:rowOff>
    </xdr:from>
    <xdr:ext cx="534377" cy="259045"/>
    <xdr:sp macro="" textlink="">
      <xdr:nvSpPr>
        <xdr:cNvPr id="692" name="テキスト ボックス 691"/>
        <xdr:cNvSpPr txBox="1"/>
      </xdr:nvSpPr>
      <xdr:spPr>
        <a:xfrm>
          <a:off x="13436111" y="1649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19,871</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15266</xdr:rowOff>
    </xdr:from>
    <xdr:to>
      <xdr:col>18</xdr:col>
      <xdr:colOff>492125</xdr:colOff>
      <xdr:row>97</xdr:row>
      <xdr:rowOff>116866</xdr:rowOff>
    </xdr:to>
    <xdr:sp macro="" textlink="">
      <xdr:nvSpPr>
        <xdr:cNvPr id="693" name="円/楕円 692"/>
        <xdr:cNvSpPr/>
      </xdr:nvSpPr>
      <xdr:spPr>
        <a:xfrm>
          <a:off x="12763500" y="1664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107993</xdr:rowOff>
    </xdr:from>
    <xdr:ext cx="534377" cy="259045"/>
    <xdr:sp macro="" textlink="">
      <xdr:nvSpPr>
        <xdr:cNvPr id="694" name="テキスト ボックス 693"/>
        <xdr:cNvSpPr txBox="1"/>
      </xdr:nvSpPr>
      <xdr:spPr>
        <a:xfrm>
          <a:off x="12547111" y="1673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25,298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5" name="正方形/長方形 69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6" name="正方形/長方形 69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7" name="正方形/長方形 69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8" name="正方形/長方形 69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9" name="正方形/長方形 69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0" name="正方形/長方形 69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1" name="正方形/長方形 70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2" name="正方形/長方形 70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3" name="テキスト ボックス 70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4" name="直線コネクタ 70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5" name="直線コネクタ 70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6" name="テキスト ボックス 70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7" name="直線コネクタ 70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08" name="テキスト ボックス 70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9" name="直線コネクタ 70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10" name="テキスト ボックス 70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1" name="直線コネクタ 71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12" name="テキスト ボックス 71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3" name="直線コネクタ 71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4" name="テキスト ボックス 71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5" name="直線コネクタ 71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6" name="テキスト ボックス 71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117221</xdr:rowOff>
    </xdr:from>
    <xdr:to>
      <xdr:col>32</xdr:col>
      <xdr:colOff>186689</xdr:colOff>
      <xdr:row>39</xdr:row>
      <xdr:rowOff>44450</xdr:rowOff>
    </xdr:to>
    <xdr:cxnSp macro="">
      <xdr:nvCxnSpPr>
        <xdr:cNvPr id="718" name="直線コネクタ 717"/>
        <xdr:cNvCxnSpPr/>
      </xdr:nvCxnSpPr>
      <xdr:spPr>
        <a:xfrm flipV="1">
          <a:off x="22159595" y="5260721"/>
          <a:ext cx="1269" cy="1470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0" name="直線コネクタ 71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63898</xdr:rowOff>
    </xdr:from>
    <xdr:ext cx="534377" cy="259045"/>
    <xdr:sp macro="" textlink="">
      <xdr:nvSpPr>
        <xdr:cNvPr id="721" name="投資及び出資金最大値テキスト"/>
        <xdr:cNvSpPr txBox="1"/>
      </xdr:nvSpPr>
      <xdr:spPr>
        <a:xfrm>
          <a:off x="22212300" y="503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11,577</a:t>
          </a:r>
          <a:endParaRPr kumimoji="1" lang="ja-JP" altLang="en-US" sz="1000" b="1">
            <a:latin typeface="ＭＳ Ｐゴシック"/>
          </a:endParaRPr>
        </a:p>
      </xdr:txBody>
    </xdr:sp>
    <xdr:clientData/>
  </xdr:oneCellAnchor>
  <xdr:twoCellAnchor>
    <xdr:from>
      <xdr:col>32</xdr:col>
      <xdr:colOff>98425</xdr:colOff>
      <xdr:row>30</xdr:row>
      <xdr:rowOff>117221</xdr:rowOff>
    </xdr:from>
    <xdr:to>
      <xdr:col>32</xdr:col>
      <xdr:colOff>276225</xdr:colOff>
      <xdr:row>30</xdr:row>
      <xdr:rowOff>117221</xdr:rowOff>
    </xdr:to>
    <xdr:cxnSp macro="">
      <xdr:nvCxnSpPr>
        <xdr:cNvPr id="722" name="直線コネクタ 721"/>
        <xdr:cNvCxnSpPr/>
      </xdr:nvCxnSpPr>
      <xdr:spPr>
        <a:xfrm>
          <a:off x="22072600" y="526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23" name="直線コネクタ 72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140987</xdr:rowOff>
    </xdr:from>
    <xdr:ext cx="469744" cy="259045"/>
    <xdr:sp macro="" textlink="">
      <xdr:nvSpPr>
        <xdr:cNvPr id="724" name="投資及び出資金平均値テキスト"/>
        <xdr:cNvSpPr txBox="1"/>
      </xdr:nvSpPr>
      <xdr:spPr>
        <a:xfrm>
          <a:off x="22212300" y="6313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1,720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118110</xdr:rowOff>
    </xdr:from>
    <xdr:to>
      <xdr:col>32</xdr:col>
      <xdr:colOff>238125</xdr:colOff>
      <xdr:row>38</xdr:row>
      <xdr:rowOff>48260</xdr:rowOff>
    </xdr:to>
    <xdr:sp macro="" textlink="">
      <xdr:nvSpPr>
        <xdr:cNvPr id="725" name="フローチャート : 判断 724"/>
        <xdr:cNvSpPr/>
      </xdr:nvSpPr>
      <xdr:spPr>
        <a:xfrm>
          <a:off x="221107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26" name="直線コネクタ 72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103251</xdr:rowOff>
    </xdr:from>
    <xdr:to>
      <xdr:col>31</xdr:col>
      <xdr:colOff>85725</xdr:colOff>
      <xdr:row>38</xdr:row>
      <xdr:rowOff>33401</xdr:rowOff>
    </xdr:to>
    <xdr:sp macro="" textlink="">
      <xdr:nvSpPr>
        <xdr:cNvPr id="727" name="フローチャート : 判断 726"/>
        <xdr:cNvSpPr/>
      </xdr:nvSpPr>
      <xdr:spPr>
        <a:xfrm>
          <a:off x="21272500" y="64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49928</xdr:rowOff>
    </xdr:from>
    <xdr:ext cx="469744" cy="259045"/>
    <xdr:sp macro="" textlink="">
      <xdr:nvSpPr>
        <xdr:cNvPr id="728" name="テキスト ボックス 727"/>
        <xdr:cNvSpPr txBox="1"/>
      </xdr:nvSpPr>
      <xdr:spPr>
        <a:xfrm>
          <a:off x="21088427" y="622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29" name="直線コネクタ 72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6985</xdr:rowOff>
    </xdr:from>
    <xdr:to>
      <xdr:col>29</xdr:col>
      <xdr:colOff>568325</xdr:colOff>
      <xdr:row>38</xdr:row>
      <xdr:rowOff>108585</xdr:rowOff>
    </xdr:to>
    <xdr:sp macro="" textlink="">
      <xdr:nvSpPr>
        <xdr:cNvPr id="730" name="フローチャート : 判断 729"/>
        <xdr:cNvSpPr/>
      </xdr:nvSpPr>
      <xdr:spPr>
        <a:xfrm>
          <a:off x="20383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125112</xdr:rowOff>
    </xdr:from>
    <xdr:ext cx="469744" cy="259045"/>
    <xdr:sp macro="" textlink="">
      <xdr:nvSpPr>
        <xdr:cNvPr id="731" name="テキスト ボックス 730"/>
        <xdr:cNvSpPr txBox="1"/>
      </xdr:nvSpPr>
      <xdr:spPr>
        <a:xfrm>
          <a:off x="20199427" y="629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32" name="直線コネクタ 73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122555</xdr:rowOff>
    </xdr:from>
    <xdr:to>
      <xdr:col>28</xdr:col>
      <xdr:colOff>365125</xdr:colOff>
      <xdr:row>38</xdr:row>
      <xdr:rowOff>52705</xdr:rowOff>
    </xdr:to>
    <xdr:sp macro="" textlink="">
      <xdr:nvSpPr>
        <xdr:cNvPr id="733" name="フローチャート : 判断 732"/>
        <xdr:cNvSpPr/>
      </xdr:nvSpPr>
      <xdr:spPr>
        <a:xfrm>
          <a:off x="19494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69232</xdr:rowOff>
    </xdr:from>
    <xdr:ext cx="469744" cy="259045"/>
    <xdr:sp macro="" textlink="">
      <xdr:nvSpPr>
        <xdr:cNvPr id="734" name="テキスト ボックス 733"/>
        <xdr:cNvSpPr txBox="1"/>
      </xdr:nvSpPr>
      <xdr:spPr>
        <a:xfrm>
          <a:off x="19310427" y="624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148463</xdr:rowOff>
    </xdr:from>
    <xdr:to>
      <xdr:col>27</xdr:col>
      <xdr:colOff>161925</xdr:colOff>
      <xdr:row>38</xdr:row>
      <xdr:rowOff>78613</xdr:rowOff>
    </xdr:to>
    <xdr:sp macro="" textlink="">
      <xdr:nvSpPr>
        <xdr:cNvPr id="735" name="フローチャート : 判断 734"/>
        <xdr:cNvSpPr/>
      </xdr:nvSpPr>
      <xdr:spPr>
        <a:xfrm>
          <a:off x="18605500" y="64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95140</xdr:rowOff>
    </xdr:from>
    <xdr:ext cx="469744" cy="259045"/>
    <xdr:sp macro="" textlink="">
      <xdr:nvSpPr>
        <xdr:cNvPr id="736" name="テキスト ボックス 735"/>
        <xdr:cNvSpPr txBox="1"/>
      </xdr:nvSpPr>
      <xdr:spPr>
        <a:xfrm>
          <a:off x="18421427" y="6267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7" name="テキスト ボックス 73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8" name="テキスト ボックス 73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9" name="テキスト ボックス 73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0" name="テキスト ボックス 73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1" name="テキスト ボックス 74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42" name="円/楕円 74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43"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44" name="円/楕円 74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45" name="テキスト ボックス 744"/>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46" name="円/楕円 74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47" name="テキスト ボックス 746"/>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48" name="円/楕円 74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49" name="テキスト ボックス 748"/>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0" name="円/楕円 74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1" name="テキスト ボックス 750"/>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2" name="正方形/長方形 75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3" name="正方形/長方形 75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4" name="正方形/長方形 75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5" name="正方形/長方形 75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6" name="正方形/長方形 75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7" name="正方形/長方形 75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8" name="正方形/長方形 75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21,724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9" name="正方形/長方形 75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0" name="テキスト ボックス 75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1" name="直線コネクタ 76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2" name="直線コネクタ 76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3" name="テキスト ボックス 76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4" name="直線コネクタ 76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5" name="テキスト ボックス 76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6" name="直線コネクタ 76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7" name="テキスト ボックス 76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8" name="直線コネクタ 76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9" name="テキスト ボックス 76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0" name="直線コネクタ 76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71" name="テキスト ボックス 77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2" name="直線コネクタ 77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3" name="テキスト ボックス 77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124269</xdr:rowOff>
    </xdr:from>
    <xdr:to>
      <xdr:col>32</xdr:col>
      <xdr:colOff>186689</xdr:colOff>
      <xdr:row>59</xdr:row>
      <xdr:rowOff>44450</xdr:rowOff>
    </xdr:to>
    <xdr:cxnSp macro="">
      <xdr:nvCxnSpPr>
        <xdr:cNvPr id="775" name="直線コネクタ 774"/>
        <xdr:cNvCxnSpPr/>
      </xdr:nvCxnSpPr>
      <xdr:spPr>
        <a:xfrm flipV="1">
          <a:off x="22159595" y="8696769"/>
          <a:ext cx="1269" cy="1463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7" name="直線コネクタ 77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70946</xdr:rowOff>
    </xdr:from>
    <xdr:ext cx="534377" cy="259045"/>
    <xdr:sp macro="" textlink="">
      <xdr:nvSpPr>
        <xdr:cNvPr id="778" name="貸付金最大値テキスト"/>
        <xdr:cNvSpPr txBox="1"/>
      </xdr:nvSpPr>
      <xdr:spPr>
        <a:xfrm>
          <a:off x="22212300" y="847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38,405</a:t>
          </a:r>
          <a:endParaRPr kumimoji="1" lang="ja-JP" altLang="en-US" sz="1000" b="1">
            <a:latin typeface="ＭＳ Ｐゴシック"/>
          </a:endParaRPr>
        </a:p>
      </xdr:txBody>
    </xdr:sp>
    <xdr:clientData/>
  </xdr:oneCellAnchor>
  <xdr:twoCellAnchor>
    <xdr:from>
      <xdr:col>32</xdr:col>
      <xdr:colOff>98425</xdr:colOff>
      <xdr:row>50</xdr:row>
      <xdr:rowOff>124269</xdr:rowOff>
    </xdr:from>
    <xdr:to>
      <xdr:col>32</xdr:col>
      <xdr:colOff>276225</xdr:colOff>
      <xdr:row>50</xdr:row>
      <xdr:rowOff>124269</xdr:rowOff>
    </xdr:to>
    <xdr:cxnSp macro="">
      <xdr:nvCxnSpPr>
        <xdr:cNvPr id="779" name="直線コネクタ 778"/>
        <xdr:cNvCxnSpPr/>
      </xdr:nvCxnSpPr>
      <xdr:spPr>
        <a:xfrm>
          <a:off x="22072600" y="8696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36716</xdr:rowOff>
    </xdr:from>
    <xdr:to>
      <xdr:col>32</xdr:col>
      <xdr:colOff>187325</xdr:colOff>
      <xdr:row>59</xdr:row>
      <xdr:rowOff>41593</xdr:rowOff>
    </xdr:to>
    <xdr:cxnSp macro="">
      <xdr:nvCxnSpPr>
        <xdr:cNvPr id="780" name="直線コネクタ 779"/>
        <xdr:cNvCxnSpPr/>
      </xdr:nvCxnSpPr>
      <xdr:spPr>
        <a:xfrm>
          <a:off x="21323300" y="10152266"/>
          <a:ext cx="838200" cy="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131246</xdr:rowOff>
    </xdr:from>
    <xdr:ext cx="469744" cy="259045"/>
    <xdr:sp macro="" textlink="">
      <xdr:nvSpPr>
        <xdr:cNvPr id="781" name="貸付金平均値テキスト"/>
        <xdr:cNvSpPr txBox="1"/>
      </xdr:nvSpPr>
      <xdr:spPr>
        <a:xfrm>
          <a:off x="22212300" y="9732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5,989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108369</xdr:rowOff>
    </xdr:from>
    <xdr:to>
      <xdr:col>32</xdr:col>
      <xdr:colOff>238125</xdr:colOff>
      <xdr:row>58</xdr:row>
      <xdr:rowOff>38519</xdr:rowOff>
    </xdr:to>
    <xdr:sp macro="" textlink="">
      <xdr:nvSpPr>
        <xdr:cNvPr id="782" name="フローチャート : 判断 781"/>
        <xdr:cNvSpPr/>
      </xdr:nvSpPr>
      <xdr:spPr>
        <a:xfrm>
          <a:off x="221107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4673</xdr:rowOff>
    </xdr:from>
    <xdr:to>
      <xdr:col>31</xdr:col>
      <xdr:colOff>34925</xdr:colOff>
      <xdr:row>59</xdr:row>
      <xdr:rowOff>36716</xdr:rowOff>
    </xdr:to>
    <xdr:cxnSp macro="">
      <xdr:nvCxnSpPr>
        <xdr:cNvPr id="783" name="直線コネクタ 782"/>
        <xdr:cNvCxnSpPr/>
      </xdr:nvCxnSpPr>
      <xdr:spPr>
        <a:xfrm>
          <a:off x="20434300" y="10120223"/>
          <a:ext cx="889000" cy="3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87490</xdr:rowOff>
    </xdr:from>
    <xdr:to>
      <xdr:col>31</xdr:col>
      <xdr:colOff>85725</xdr:colOff>
      <xdr:row>58</xdr:row>
      <xdr:rowOff>17640</xdr:rowOff>
    </xdr:to>
    <xdr:sp macro="" textlink="">
      <xdr:nvSpPr>
        <xdr:cNvPr id="784" name="フローチャート : 判断 783"/>
        <xdr:cNvSpPr/>
      </xdr:nvSpPr>
      <xdr:spPr>
        <a:xfrm>
          <a:off x="21272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34167</xdr:rowOff>
    </xdr:from>
    <xdr:ext cx="469744" cy="259045"/>
    <xdr:sp macro="" textlink="">
      <xdr:nvSpPr>
        <xdr:cNvPr id="785" name="テキスト ボックス 784"/>
        <xdr:cNvSpPr txBox="1"/>
      </xdr:nvSpPr>
      <xdr:spPr>
        <a:xfrm>
          <a:off x="21088427"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6,537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4673</xdr:rowOff>
    </xdr:from>
    <xdr:to>
      <xdr:col>29</xdr:col>
      <xdr:colOff>517525</xdr:colOff>
      <xdr:row>59</xdr:row>
      <xdr:rowOff>32639</xdr:rowOff>
    </xdr:to>
    <xdr:cxnSp macro="">
      <xdr:nvCxnSpPr>
        <xdr:cNvPr id="786" name="直線コネクタ 785"/>
        <xdr:cNvCxnSpPr/>
      </xdr:nvCxnSpPr>
      <xdr:spPr>
        <a:xfrm flipV="1">
          <a:off x="19545300" y="10120223"/>
          <a:ext cx="889000" cy="27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162090</xdr:rowOff>
    </xdr:from>
    <xdr:to>
      <xdr:col>29</xdr:col>
      <xdr:colOff>568325</xdr:colOff>
      <xdr:row>58</xdr:row>
      <xdr:rowOff>92240</xdr:rowOff>
    </xdr:to>
    <xdr:sp macro="" textlink="">
      <xdr:nvSpPr>
        <xdr:cNvPr id="787" name="フローチャート : 判断 786"/>
        <xdr:cNvSpPr/>
      </xdr:nvSpPr>
      <xdr:spPr>
        <a:xfrm>
          <a:off x="20383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108767</xdr:rowOff>
    </xdr:from>
    <xdr:ext cx="469744" cy="259045"/>
    <xdr:sp macro="" textlink="">
      <xdr:nvSpPr>
        <xdr:cNvPr id="788" name="テキスト ボックス 787"/>
        <xdr:cNvSpPr txBox="1"/>
      </xdr:nvSpPr>
      <xdr:spPr>
        <a:xfrm>
          <a:off x="20199427"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112954</xdr:rowOff>
    </xdr:from>
    <xdr:to>
      <xdr:col>28</xdr:col>
      <xdr:colOff>314325</xdr:colOff>
      <xdr:row>59</xdr:row>
      <xdr:rowOff>32639</xdr:rowOff>
    </xdr:to>
    <xdr:cxnSp macro="">
      <xdr:nvCxnSpPr>
        <xdr:cNvPr id="789" name="直線コネクタ 788"/>
        <xdr:cNvCxnSpPr/>
      </xdr:nvCxnSpPr>
      <xdr:spPr>
        <a:xfrm>
          <a:off x="18656300" y="10057054"/>
          <a:ext cx="889000" cy="91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91377</xdr:rowOff>
    </xdr:from>
    <xdr:to>
      <xdr:col>28</xdr:col>
      <xdr:colOff>365125</xdr:colOff>
      <xdr:row>58</xdr:row>
      <xdr:rowOff>21527</xdr:rowOff>
    </xdr:to>
    <xdr:sp macro="" textlink="">
      <xdr:nvSpPr>
        <xdr:cNvPr id="790" name="フローチャート : 判断 789"/>
        <xdr:cNvSpPr/>
      </xdr:nvSpPr>
      <xdr:spPr>
        <a:xfrm>
          <a:off x="19494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38054</xdr:rowOff>
    </xdr:from>
    <xdr:ext cx="469744" cy="259045"/>
    <xdr:sp macro="" textlink="">
      <xdr:nvSpPr>
        <xdr:cNvPr id="791" name="テキスト ボックス 790"/>
        <xdr:cNvSpPr txBox="1"/>
      </xdr:nvSpPr>
      <xdr:spPr>
        <a:xfrm>
          <a:off x="19310427" y="963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96444</xdr:rowOff>
    </xdr:from>
    <xdr:to>
      <xdr:col>27</xdr:col>
      <xdr:colOff>161925</xdr:colOff>
      <xdr:row>58</xdr:row>
      <xdr:rowOff>26594</xdr:rowOff>
    </xdr:to>
    <xdr:sp macro="" textlink="">
      <xdr:nvSpPr>
        <xdr:cNvPr id="792" name="フローチャート : 判断 791"/>
        <xdr:cNvSpPr/>
      </xdr:nvSpPr>
      <xdr:spPr>
        <a:xfrm>
          <a:off x="18605500" y="986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43121</xdr:rowOff>
    </xdr:from>
    <xdr:ext cx="469744" cy="259045"/>
    <xdr:sp macro="" textlink="">
      <xdr:nvSpPr>
        <xdr:cNvPr id="793" name="テキスト ボックス 792"/>
        <xdr:cNvSpPr txBox="1"/>
      </xdr:nvSpPr>
      <xdr:spPr>
        <a:xfrm>
          <a:off x="18421427" y="964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4" name="テキスト ボックス 79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5" name="テキスト ボックス 79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6" name="テキスト ボックス 79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7" name="テキスト ボックス 79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8" name="テキスト ボックス 79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162243</xdr:rowOff>
    </xdr:from>
    <xdr:to>
      <xdr:col>32</xdr:col>
      <xdr:colOff>238125</xdr:colOff>
      <xdr:row>59</xdr:row>
      <xdr:rowOff>92393</xdr:rowOff>
    </xdr:to>
    <xdr:sp macro="" textlink="">
      <xdr:nvSpPr>
        <xdr:cNvPr id="799" name="円/楕円 798"/>
        <xdr:cNvSpPr/>
      </xdr:nvSpPr>
      <xdr:spPr>
        <a:xfrm>
          <a:off x="22110700" y="1010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77170</xdr:rowOff>
    </xdr:from>
    <xdr:ext cx="313932" cy="259045"/>
    <xdr:sp macro="" textlink="">
      <xdr:nvSpPr>
        <xdr:cNvPr id="800" name="貸付金該当値テキスト"/>
        <xdr:cNvSpPr txBox="1"/>
      </xdr:nvSpPr>
      <xdr:spPr>
        <a:xfrm>
          <a:off x="22212300" y="100212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157366</xdr:rowOff>
    </xdr:from>
    <xdr:to>
      <xdr:col>31</xdr:col>
      <xdr:colOff>85725</xdr:colOff>
      <xdr:row>59</xdr:row>
      <xdr:rowOff>87516</xdr:rowOff>
    </xdr:to>
    <xdr:sp macro="" textlink="">
      <xdr:nvSpPr>
        <xdr:cNvPr id="801" name="円/楕円 800"/>
        <xdr:cNvSpPr/>
      </xdr:nvSpPr>
      <xdr:spPr>
        <a:xfrm>
          <a:off x="21272500" y="1010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78643</xdr:rowOff>
    </xdr:from>
    <xdr:ext cx="378565" cy="259045"/>
    <xdr:sp macro="" textlink="">
      <xdr:nvSpPr>
        <xdr:cNvPr id="802" name="テキスト ボックス 801"/>
        <xdr:cNvSpPr txBox="1"/>
      </xdr:nvSpPr>
      <xdr:spPr>
        <a:xfrm>
          <a:off x="21134017" y="10194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125323</xdr:rowOff>
    </xdr:from>
    <xdr:to>
      <xdr:col>29</xdr:col>
      <xdr:colOff>568325</xdr:colOff>
      <xdr:row>59</xdr:row>
      <xdr:rowOff>55473</xdr:rowOff>
    </xdr:to>
    <xdr:sp macro="" textlink="">
      <xdr:nvSpPr>
        <xdr:cNvPr id="803" name="円/楕円 802"/>
        <xdr:cNvSpPr/>
      </xdr:nvSpPr>
      <xdr:spPr>
        <a:xfrm>
          <a:off x="20383500" y="1006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46600</xdr:rowOff>
    </xdr:from>
    <xdr:ext cx="469744" cy="259045"/>
    <xdr:sp macro="" textlink="">
      <xdr:nvSpPr>
        <xdr:cNvPr id="804" name="テキスト ボックス 803"/>
        <xdr:cNvSpPr txBox="1"/>
      </xdr:nvSpPr>
      <xdr:spPr>
        <a:xfrm>
          <a:off x="20199427" y="10162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1,044</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153289</xdr:rowOff>
    </xdr:from>
    <xdr:to>
      <xdr:col>28</xdr:col>
      <xdr:colOff>365125</xdr:colOff>
      <xdr:row>59</xdr:row>
      <xdr:rowOff>83439</xdr:rowOff>
    </xdr:to>
    <xdr:sp macro="" textlink="">
      <xdr:nvSpPr>
        <xdr:cNvPr id="805" name="円/楕円 804"/>
        <xdr:cNvSpPr/>
      </xdr:nvSpPr>
      <xdr:spPr>
        <a:xfrm>
          <a:off x="19494500" y="1009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74566</xdr:rowOff>
    </xdr:from>
    <xdr:ext cx="378565" cy="259045"/>
    <xdr:sp macro="" textlink="">
      <xdr:nvSpPr>
        <xdr:cNvPr id="806" name="テキスト ボックス 805"/>
        <xdr:cNvSpPr txBox="1"/>
      </xdr:nvSpPr>
      <xdr:spPr>
        <a:xfrm>
          <a:off x="19356017" y="101901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62154</xdr:rowOff>
    </xdr:from>
    <xdr:to>
      <xdr:col>27</xdr:col>
      <xdr:colOff>161925</xdr:colOff>
      <xdr:row>58</xdr:row>
      <xdr:rowOff>163754</xdr:rowOff>
    </xdr:to>
    <xdr:sp macro="" textlink="">
      <xdr:nvSpPr>
        <xdr:cNvPr id="807" name="円/楕円 806"/>
        <xdr:cNvSpPr/>
      </xdr:nvSpPr>
      <xdr:spPr>
        <a:xfrm>
          <a:off x="18605500" y="1000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154881</xdr:rowOff>
    </xdr:from>
    <xdr:ext cx="469744" cy="259045"/>
    <xdr:sp macro="" textlink="">
      <xdr:nvSpPr>
        <xdr:cNvPr id="808" name="テキスト ボックス 807"/>
        <xdr:cNvSpPr txBox="1"/>
      </xdr:nvSpPr>
      <xdr:spPr>
        <a:xfrm>
          <a:off x="18421427" y="1009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9" name="正方形/長方形 80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0" name="正方形/長方形 80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1" name="正方形/長方形 81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2" name="正方形/長方形 81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3" name="正方形/長方形 81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4" name="正方形/長方形 81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5" name="正方形/長方形 81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43,482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6" name="正方形/長方形 81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7" name="テキスト ボックス 81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8" name="直線コネクタ 81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9" name="テキスト ボックス 81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0" name="直線コネクタ 81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1" name="テキスト ボックス 82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2" name="直線コネクタ 82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3" name="テキスト ボックス 82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4" name="直線コネクタ 82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5" name="テキスト ボックス 82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6" name="直線コネクタ 82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7" name="テキスト ボックス 82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8" name="直線コネクタ 82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9" name="テキスト ボックス 82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0" name="直線コネクタ 82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1" name="テキスト ボックス 83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144120</xdr:rowOff>
    </xdr:from>
    <xdr:to>
      <xdr:col>32</xdr:col>
      <xdr:colOff>186689</xdr:colOff>
      <xdr:row>78</xdr:row>
      <xdr:rowOff>120898</xdr:rowOff>
    </xdr:to>
    <xdr:cxnSp macro="">
      <xdr:nvCxnSpPr>
        <xdr:cNvPr id="833" name="直線コネクタ 832"/>
        <xdr:cNvCxnSpPr/>
      </xdr:nvCxnSpPr>
      <xdr:spPr>
        <a:xfrm flipV="1">
          <a:off x="22159595" y="12317070"/>
          <a:ext cx="1269" cy="117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124725</xdr:rowOff>
    </xdr:from>
    <xdr:ext cx="534377" cy="259045"/>
    <xdr:sp macro="" textlink="">
      <xdr:nvSpPr>
        <xdr:cNvPr id="834" name="繰出金最小値テキスト"/>
        <xdr:cNvSpPr txBox="1"/>
      </xdr:nvSpPr>
      <xdr:spPr>
        <a:xfrm>
          <a:off x="22212300" y="1349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24,987</a:t>
          </a:r>
          <a:endParaRPr kumimoji="1" lang="ja-JP" altLang="en-US" sz="1000" b="1">
            <a:latin typeface="ＭＳ Ｐゴシック"/>
          </a:endParaRPr>
        </a:p>
      </xdr:txBody>
    </xdr:sp>
    <xdr:clientData/>
  </xdr:oneCellAnchor>
  <xdr:twoCellAnchor>
    <xdr:from>
      <xdr:col>32</xdr:col>
      <xdr:colOff>98425</xdr:colOff>
      <xdr:row>78</xdr:row>
      <xdr:rowOff>120898</xdr:rowOff>
    </xdr:from>
    <xdr:to>
      <xdr:col>32</xdr:col>
      <xdr:colOff>276225</xdr:colOff>
      <xdr:row>78</xdr:row>
      <xdr:rowOff>120898</xdr:rowOff>
    </xdr:to>
    <xdr:cxnSp macro="">
      <xdr:nvCxnSpPr>
        <xdr:cNvPr id="835" name="直線コネクタ 834"/>
        <xdr:cNvCxnSpPr/>
      </xdr:nvCxnSpPr>
      <xdr:spPr>
        <a:xfrm>
          <a:off x="22072600" y="13493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90797</xdr:rowOff>
    </xdr:from>
    <xdr:ext cx="534377" cy="259045"/>
    <xdr:sp macro="" textlink="">
      <xdr:nvSpPr>
        <xdr:cNvPr id="836" name="繰出金最大値テキスト"/>
        <xdr:cNvSpPr txBox="1"/>
      </xdr:nvSpPr>
      <xdr:spPr>
        <a:xfrm>
          <a:off x="22212300" y="1209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86,768</a:t>
          </a:r>
          <a:endParaRPr kumimoji="1" lang="ja-JP" altLang="en-US" sz="1000" b="1">
            <a:latin typeface="ＭＳ Ｐゴシック"/>
          </a:endParaRPr>
        </a:p>
      </xdr:txBody>
    </xdr:sp>
    <xdr:clientData/>
  </xdr:oneCellAnchor>
  <xdr:twoCellAnchor>
    <xdr:from>
      <xdr:col>32</xdr:col>
      <xdr:colOff>98425</xdr:colOff>
      <xdr:row>71</xdr:row>
      <xdr:rowOff>144120</xdr:rowOff>
    </xdr:from>
    <xdr:to>
      <xdr:col>32</xdr:col>
      <xdr:colOff>276225</xdr:colOff>
      <xdr:row>71</xdr:row>
      <xdr:rowOff>144120</xdr:rowOff>
    </xdr:to>
    <xdr:cxnSp macro="">
      <xdr:nvCxnSpPr>
        <xdr:cNvPr id="837" name="直線コネクタ 836"/>
        <xdr:cNvCxnSpPr/>
      </xdr:nvCxnSpPr>
      <xdr:spPr>
        <a:xfrm>
          <a:off x="22072600" y="1231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38049</xdr:rowOff>
    </xdr:from>
    <xdr:to>
      <xdr:col>32</xdr:col>
      <xdr:colOff>187325</xdr:colOff>
      <xdr:row>76</xdr:row>
      <xdr:rowOff>50109</xdr:rowOff>
    </xdr:to>
    <xdr:cxnSp macro="">
      <xdr:nvCxnSpPr>
        <xdr:cNvPr id="838" name="直線コネクタ 837"/>
        <xdr:cNvCxnSpPr/>
      </xdr:nvCxnSpPr>
      <xdr:spPr>
        <a:xfrm flipV="1">
          <a:off x="21323300" y="13068249"/>
          <a:ext cx="838200" cy="12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117606</xdr:rowOff>
    </xdr:from>
    <xdr:ext cx="534377" cy="259045"/>
    <xdr:sp macro="" textlink="">
      <xdr:nvSpPr>
        <xdr:cNvPr id="839" name="繰出金平均値テキスト"/>
        <xdr:cNvSpPr txBox="1"/>
      </xdr:nvSpPr>
      <xdr:spPr>
        <a:xfrm>
          <a:off x="22212300" y="12804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50,694</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94729</xdr:rowOff>
    </xdr:from>
    <xdr:to>
      <xdr:col>32</xdr:col>
      <xdr:colOff>238125</xdr:colOff>
      <xdr:row>76</xdr:row>
      <xdr:rowOff>24879</xdr:rowOff>
    </xdr:to>
    <xdr:sp macro="" textlink="">
      <xdr:nvSpPr>
        <xdr:cNvPr id="840" name="フローチャート : 判断 839"/>
        <xdr:cNvSpPr/>
      </xdr:nvSpPr>
      <xdr:spPr>
        <a:xfrm>
          <a:off x="221107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50109</xdr:rowOff>
    </xdr:from>
    <xdr:to>
      <xdr:col>31</xdr:col>
      <xdr:colOff>34925</xdr:colOff>
      <xdr:row>76</xdr:row>
      <xdr:rowOff>81598</xdr:rowOff>
    </xdr:to>
    <xdr:cxnSp macro="">
      <xdr:nvCxnSpPr>
        <xdr:cNvPr id="841" name="直線コネクタ 840"/>
        <xdr:cNvCxnSpPr/>
      </xdr:nvCxnSpPr>
      <xdr:spPr>
        <a:xfrm flipV="1">
          <a:off x="20434300" y="13080309"/>
          <a:ext cx="889000" cy="3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78289</xdr:rowOff>
    </xdr:from>
    <xdr:to>
      <xdr:col>31</xdr:col>
      <xdr:colOff>85725</xdr:colOff>
      <xdr:row>76</xdr:row>
      <xdr:rowOff>8440</xdr:rowOff>
    </xdr:to>
    <xdr:sp macro="" textlink="">
      <xdr:nvSpPr>
        <xdr:cNvPr id="842" name="フローチャート : 判断 841"/>
        <xdr:cNvSpPr/>
      </xdr:nvSpPr>
      <xdr:spPr>
        <a:xfrm>
          <a:off x="21272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24966</xdr:rowOff>
    </xdr:from>
    <xdr:ext cx="534377" cy="259045"/>
    <xdr:sp macro="" textlink="">
      <xdr:nvSpPr>
        <xdr:cNvPr id="843" name="テキスト ボックス 842"/>
        <xdr:cNvSpPr txBox="1"/>
      </xdr:nvSpPr>
      <xdr:spPr>
        <a:xfrm>
          <a:off x="21056111" y="1271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51,557</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23743</xdr:rowOff>
    </xdr:from>
    <xdr:to>
      <xdr:col>29</xdr:col>
      <xdr:colOff>517525</xdr:colOff>
      <xdr:row>76</xdr:row>
      <xdr:rowOff>81598</xdr:rowOff>
    </xdr:to>
    <xdr:cxnSp macro="">
      <xdr:nvCxnSpPr>
        <xdr:cNvPr id="844" name="直線コネクタ 843"/>
        <xdr:cNvCxnSpPr/>
      </xdr:nvCxnSpPr>
      <xdr:spPr>
        <a:xfrm>
          <a:off x="19545300" y="13053943"/>
          <a:ext cx="889000" cy="57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75088</xdr:rowOff>
    </xdr:from>
    <xdr:to>
      <xdr:col>29</xdr:col>
      <xdr:colOff>568325</xdr:colOff>
      <xdr:row>77</xdr:row>
      <xdr:rowOff>5238</xdr:rowOff>
    </xdr:to>
    <xdr:sp macro="" textlink="">
      <xdr:nvSpPr>
        <xdr:cNvPr id="845" name="フローチャート : 判断 844"/>
        <xdr:cNvSpPr/>
      </xdr:nvSpPr>
      <xdr:spPr>
        <a:xfrm>
          <a:off x="20383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167815</xdr:rowOff>
    </xdr:from>
    <xdr:ext cx="534377" cy="259045"/>
    <xdr:sp macro="" textlink="">
      <xdr:nvSpPr>
        <xdr:cNvPr id="846" name="テキスト ボックス 845"/>
        <xdr:cNvSpPr txBox="1"/>
      </xdr:nvSpPr>
      <xdr:spPr>
        <a:xfrm>
          <a:off x="20167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167799</xdr:rowOff>
    </xdr:from>
    <xdr:to>
      <xdr:col>28</xdr:col>
      <xdr:colOff>314325</xdr:colOff>
      <xdr:row>76</xdr:row>
      <xdr:rowOff>23743</xdr:rowOff>
    </xdr:to>
    <xdr:cxnSp macro="">
      <xdr:nvCxnSpPr>
        <xdr:cNvPr id="847" name="直線コネクタ 846"/>
        <xdr:cNvCxnSpPr/>
      </xdr:nvCxnSpPr>
      <xdr:spPr>
        <a:xfrm>
          <a:off x="18656300" y="13026549"/>
          <a:ext cx="889000" cy="2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101530</xdr:rowOff>
    </xdr:from>
    <xdr:to>
      <xdr:col>28</xdr:col>
      <xdr:colOff>365125</xdr:colOff>
      <xdr:row>77</xdr:row>
      <xdr:rowOff>31680</xdr:rowOff>
    </xdr:to>
    <xdr:sp macro="" textlink="">
      <xdr:nvSpPr>
        <xdr:cNvPr id="848" name="フローチャート : 判断 847"/>
        <xdr:cNvSpPr/>
      </xdr:nvSpPr>
      <xdr:spPr>
        <a:xfrm>
          <a:off x="19494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22807</xdr:rowOff>
    </xdr:from>
    <xdr:ext cx="534377" cy="259045"/>
    <xdr:sp macro="" textlink="">
      <xdr:nvSpPr>
        <xdr:cNvPr id="849" name="テキスト ボックス 848"/>
        <xdr:cNvSpPr txBox="1"/>
      </xdr:nvSpPr>
      <xdr:spPr>
        <a:xfrm>
          <a:off x="19278111" y="132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109322</xdr:rowOff>
    </xdr:from>
    <xdr:to>
      <xdr:col>27</xdr:col>
      <xdr:colOff>161925</xdr:colOff>
      <xdr:row>77</xdr:row>
      <xdr:rowOff>39472</xdr:rowOff>
    </xdr:to>
    <xdr:sp macro="" textlink="">
      <xdr:nvSpPr>
        <xdr:cNvPr id="850" name="フローチャート : 判断 849"/>
        <xdr:cNvSpPr/>
      </xdr:nvSpPr>
      <xdr:spPr>
        <a:xfrm>
          <a:off x="18605500" y="131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30599</xdr:rowOff>
    </xdr:from>
    <xdr:ext cx="534377" cy="259045"/>
    <xdr:sp macro="" textlink="">
      <xdr:nvSpPr>
        <xdr:cNvPr id="851" name="テキスト ボックス 850"/>
        <xdr:cNvSpPr txBox="1"/>
      </xdr:nvSpPr>
      <xdr:spPr>
        <a:xfrm>
          <a:off x="18389111" y="1323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2" name="テキスト ボックス 85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3" name="テキスト ボックス 85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4" name="テキスト ボックス 85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5" name="テキスト ボックス 85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6" name="テキスト ボックス 85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158699</xdr:rowOff>
    </xdr:from>
    <xdr:to>
      <xdr:col>32</xdr:col>
      <xdr:colOff>238125</xdr:colOff>
      <xdr:row>76</xdr:row>
      <xdr:rowOff>88849</xdr:rowOff>
    </xdr:to>
    <xdr:sp macro="" textlink="">
      <xdr:nvSpPr>
        <xdr:cNvPr id="857" name="円/楕円 856"/>
        <xdr:cNvSpPr/>
      </xdr:nvSpPr>
      <xdr:spPr>
        <a:xfrm>
          <a:off x="22110700" y="1301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137126</xdr:rowOff>
    </xdr:from>
    <xdr:ext cx="534377" cy="259045"/>
    <xdr:sp macro="" textlink="">
      <xdr:nvSpPr>
        <xdr:cNvPr id="858" name="繰出金該当値テキスト"/>
        <xdr:cNvSpPr txBox="1"/>
      </xdr:nvSpPr>
      <xdr:spPr>
        <a:xfrm>
          <a:off x="22212300" y="1299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47,336</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170759</xdr:rowOff>
    </xdr:from>
    <xdr:to>
      <xdr:col>31</xdr:col>
      <xdr:colOff>85725</xdr:colOff>
      <xdr:row>76</xdr:row>
      <xdr:rowOff>100909</xdr:rowOff>
    </xdr:to>
    <xdr:sp macro="" textlink="">
      <xdr:nvSpPr>
        <xdr:cNvPr id="859" name="円/楕円 858"/>
        <xdr:cNvSpPr/>
      </xdr:nvSpPr>
      <xdr:spPr>
        <a:xfrm>
          <a:off x="21272500" y="13029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92036</xdr:rowOff>
    </xdr:from>
    <xdr:ext cx="534377" cy="259045"/>
    <xdr:sp macro="" textlink="">
      <xdr:nvSpPr>
        <xdr:cNvPr id="860" name="テキスト ボックス 859"/>
        <xdr:cNvSpPr txBox="1"/>
      </xdr:nvSpPr>
      <xdr:spPr>
        <a:xfrm>
          <a:off x="21056111" y="1312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46,703</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30798</xdr:rowOff>
    </xdr:from>
    <xdr:to>
      <xdr:col>29</xdr:col>
      <xdr:colOff>568325</xdr:colOff>
      <xdr:row>76</xdr:row>
      <xdr:rowOff>132398</xdr:rowOff>
    </xdr:to>
    <xdr:sp macro="" textlink="">
      <xdr:nvSpPr>
        <xdr:cNvPr id="861" name="円/楕円 860"/>
        <xdr:cNvSpPr/>
      </xdr:nvSpPr>
      <xdr:spPr>
        <a:xfrm>
          <a:off x="20383500" y="1306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148924</xdr:rowOff>
    </xdr:from>
    <xdr:ext cx="534377" cy="259045"/>
    <xdr:sp macro="" textlink="">
      <xdr:nvSpPr>
        <xdr:cNvPr id="862" name="テキスト ボックス 861"/>
        <xdr:cNvSpPr txBox="1"/>
      </xdr:nvSpPr>
      <xdr:spPr>
        <a:xfrm>
          <a:off x="20167111" y="1283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45,050</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144393</xdr:rowOff>
    </xdr:from>
    <xdr:to>
      <xdr:col>28</xdr:col>
      <xdr:colOff>365125</xdr:colOff>
      <xdr:row>76</xdr:row>
      <xdr:rowOff>74543</xdr:rowOff>
    </xdr:to>
    <xdr:sp macro="" textlink="">
      <xdr:nvSpPr>
        <xdr:cNvPr id="863" name="円/楕円 862"/>
        <xdr:cNvSpPr/>
      </xdr:nvSpPr>
      <xdr:spPr>
        <a:xfrm>
          <a:off x="19494500" y="13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91070</xdr:rowOff>
    </xdr:from>
    <xdr:ext cx="534377" cy="259045"/>
    <xdr:sp macro="" textlink="">
      <xdr:nvSpPr>
        <xdr:cNvPr id="864" name="テキスト ボックス 863"/>
        <xdr:cNvSpPr txBox="1"/>
      </xdr:nvSpPr>
      <xdr:spPr>
        <a:xfrm>
          <a:off x="19278111" y="1277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48,087</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116999</xdr:rowOff>
    </xdr:from>
    <xdr:to>
      <xdr:col>27</xdr:col>
      <xdr:colOff>161925</xdr:colOff>
      <xdr:row>76</xdr:row>
      <xdr:rowOff>47149</xdr:rowOff>
    </xdr:to>
    <xdr:sp macro="" textlink="">
      <xdr:nvSpPr>
        <xdr:cNvPr id="865" name="円/楕円 864"/>
        <xdr:cNvSpPr/>
      </xdr:nvSpPr>
      <xdr:spPr>
        <a:xfrm>
          <a:off x="18605500" y="1297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63676</xdr:rowOff>
    </xdr:from>
    <xdr:ext cx="534377" cy="259045"/>
    <xdr:sp macro="" textlink="">
      <xdr:nvSpPr>
        <xdr:cNvPr id="866" name="テキスト ボックス 865"/>
        <xdr:cNvSpPr txBox="1"/>
      </xdr:nvSpPr>
      <xdr:spPr>
        <a:xfrm>
          <a:off x="18389111" y="1275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49,525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7" name="正方形/長方形 86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8" name="正方形/長方形 86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9" name="正方形/長方形 86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0" name="正方形/長方形 86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1" name="正方形/長方形 87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2" name="正方形/長方形 87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3" name="正方形/長方形 87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4" name="正方形/長方形 87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5" name="テキスト ボックス 87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6" name="直線コネクタ 87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7" name="直線コネクタ 87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8" name="テキスト ボックス 87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9" name="直線コネクタ 87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0" name="テキスト ボックス 87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2" name="直線コネクタ 88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4" name="直線コネクタ 88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7" name="直線コネクタ 88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9" name="フローチャート : 判断 88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0" name="直線コネクタ 88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1" name="フローチャート : 判断 89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2" name="テキスト ボックス 891"/>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3" name="直線コネクタ 89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4" name="フローチャート : 判断 89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5" name="テキスト ボックス 894"/>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6" name="直線コネクタ 89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7" name="フローチャート : 判断 89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8" name="テキスト ボックス 897"/>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9" name="フローチャート : 判断 89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0" name="テキスト ボックス 899"/>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1" name="テキスト ボックス 90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2" name="テキスト ボックス 90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3" name="テキスト ボックス 90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4" name="テキスト ボックス 90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5" name="テキスト ボックス 90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6" name="円/楕円 90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8" name="円/楕円 90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9" name="テキスト ボックス 908"/>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0" name="円/楕円 90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1" name="テキスト ボックス 910"/>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2" name="円/楕円 91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3" name="テキスト ボックス 912"/>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4" name="円/楕円 91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5" name="テキスト ボックス 914"/>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6" name="正方形/長方形 9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7" name="正方形/長方形 9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8" name="テキスト ボックス 9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性質別区分で前年度に比べて減少したものは、人件費</a:t>
          </a:r>
          <a:r>
            <a:rPr lang="ja-JP" altLang="en-US" sz="1100" b="0" i="0" baseline="0">
              <a:solidFill>
                <a:schemeClr val="dk1"/>
              </a:solidFill>
              <a:effectLst/>
              <a:latin typeface="+mn-lt"/>
              <a:ea typeface="+mn-ea"/>
              <a:cs typeface="+mn-cs"/>
            </a:rPr>
            <a:t>、災害復旧事業費、積立金、</a:t>
          </a:r>
          <a:r>
            <a:rPr lang="ja-JP" altLang="ja-JP" sz="1100" b="0" i="0" baseline="0">
              <a:solidFill>
                <a:schemeClr val="dk1"/>
              </a:solidFill>
              <a:effectLst/>
              <a:latin typeface="+mn-lt"/>
              <a:ea typeface="+mn-ea"/>
              <a:cs typeface="+mn-cs"/>
            </a:rPr>
            <a:t>貸付金・出資金、投資的経費の</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区分となり、その他はいずれも増加した。退職</a:t>
          </a:r>
          <a:r>
            <a:rPr lang="ja-JP" altLang="en-US" sz="1100" b="0" i="0" baseline="0">
              <a:solidFill>
                <a:schemeClr val="dk1"/>
              </a:solidFill>
              <a:effectLst/>
              <a:latin typeface="+mn-lt"/>
              <a:ea typeface="+mn-ea"/>
              <a:cs typeface="+mn-cs"/>
            </a:rPr>
            <a:t>者数</a:t>
          </a:r>
          <a:r>
            <a:rPr lang="ja-JP" altLang="ja-JP" sz="1100" b="0" i="0" baseline="0">
              <a:solidFill>
                <a:schemeClr val="dk1"/>
              </a:solidFill>
              <a:effectLst/>
              <a:latin typeface="+mn-lt"/>
              <a:ea typeface="+mn-ea"/>
              <a:cs typeface="+mn-cs"/>
            </a:rPr>
            <a:t>の</a:t>
          </a:r>
          <a:r>
            <a:rPr lang="ja-JP" altLang="en-US" sz="1100" b="0" i="0" baseline="0">
              <a:solidFill>
                <a:schemeClr val="dk1"/>
              </a:solidFill>
              <a:effectLst/>
              <a:latin typeface="+mn-lt"/>
              <a:ea typeface="+mn-ea"/>
              <a:cs typeface="+mn-cs"/>
            </a:rPr>
            <a:t>減により</a:t>
          </a:r>
          <a:r>
            <a:rPr lang="ja-JP" altLang="ja-JP" sz="1100" b="0" i="0" baseline="0">
              <a:solidFill>
                <a:schemeClr val="dk1"/>
              </a:solidFill>
              <a:effectLst/>
              <a:latin typeface="+mn-lt"/>
              <a:ea typeface="+mn-ea"/>
              <a:cs typeface="+mn-cs"/>
            </a:rPr>
            <a:t>人件費が、また前年度の災害対応が概ね解消したことに</a:t>
          </a:r>
          <a:r>
            <a:rPr lang="ja-JP" altLang="en-US" sz="1100" b="0" i="0" baseline="0">
              <a:solidFill>
                <a:schemeClr val="dk1"/>
              </a:solidFill>
              <a:effectLst/>
              <a:latin typeface="+mn-lt"/>
              <a:ea typeface="+mn-ea"/>
              <a:cs typeface="+mn-cs"/>
            </a:rPr>
            <a:t>より災害復旧事業費</a:t>
          </a:r>
          <a:r>
            <a:rPr lang="ja-JP" altLang="ja-JP" sz="1100" b="0" i="0" baseline="0">
              <a:solidFill>
                <a:schemeClr val="dk1"/>
              </a:solidFill>
              <a:effectLst/>
              <a:latin typeface="+mn-lt"/>
              <a:ea typeface="+mn-ea"/>
              <a:cs typeface="+mn-cs"/>
            </a:rPr>
            <a:t>などが</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、そして大型継続事業が落ち着いた普通建設事業費が減少項目である。</a:t>
          </a:r>
          <a:endParaRPr lang="ja-JP" altLang="ja-JP" sz="1400">
            <a:effectLst/>
          </a:endParaRPr>
        </a:p>
        <a:p>
          <a:r>
            <a:rPr lang="ja-JP" altLang="ja-JP" sz="1100" b="0" i="0" baseline="0">
              <a:solidFill>
                <a:schemeClr val="dk1"/>
              </a:solidFill>
              <a:effectLst/>
              <a:latin typeface="+mn-lt"/>
              <a:ea typeface="+mn-ea"/>
              <a:cs typeface="+mn-cs"/>
            </a:rPr>
            <a:t>　反面、新規稼動施設等の運営経費や保育所関係、生活保護、一部制度改正の影響を受けた繰出金など、経常的な経費が総じて増加となった。義務的経費は人件費、扶助費、公債費の合計である。</a:t>
          </a:r>
          <a:r>
            <a:rPr lang="ja-JP" altLang="en-US" sz="1100" b="0" i="0" baseline="0">
              <a:solidFill>
                <a:schemeClr val="dk1"/>
              </a:solidFill>
              <a:effectLst/>
              <a:latin typeface="+mn-lt"/>
              <a:ea typeface="+mn-ea"/>
              <a:cs typeface="+mn-cs"/>
            </a:rPr>
            <a:t>平成２７</a:t>
          </a:r>
          <a:r>
            <a:rPr lang="ja-JP" altLang="ja-JP" sz="1100" b="0" i="0" baseline="0">
              <a:solidFill>
                <a:schemeClr val="dk1"/>
              </a:solidFill>
              <a:effectLst/>
              <a:latin typeface="+mn-lt"/>
              <a:ea typeface="+mn-ea"/>
              <a:cs typeface="+mn-cs"/>
            </a:rPr>
            <a:t>年度決算と比較して人件費は減少しているが、制度変更や自然増で扶助費が伸び、繰上償還を拡大した公債費も影響して総体としては増加となった。災害対応が繁忙期を脱し超過勤務手当も減少した。維持補修費については、除雪関連事業の</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などで全体として大幅な</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となった</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。投資的経費については、普通建設事業費</a:t>
          </a:r>
          <a:r>
            <a:rPr lang="ja-JP" altLang="en-US" sz="1100" b="0" i="0" baseline="0">
              <a:solidFill>
                <a:schemeClr val="dk1"/>
              </a:solidFill>
              <a:effectLst/>
              <a:latin typeface="+mn-lt"/>
              <a:ea typeface="+mn-ea"/>
              <a:cs typeface="+mn-cs"/>
            </a:rPr>
            <a:t>、災害事業費ともに減少し、合併後で最も少額となった</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京都府福知山市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79,594
78,718
552.54
42,556,582
41,316,116
1,048,895
24,158,866
52,720,355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88.6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33630</xdr:rowOff>
    </xdr:from>
    <xdr:to>
      <xdr:col>6</xdr:col>
      <xdr:colOff>510540</xdr:colOff>
      <xdr:row>37</xdr:row>
      <xdr:rowOff>43688</xdr:rowOff>
    </xdr:to>
    <xdr:cxnSp macro="">
      <xdr:nvCxnSpPr>
        <xdr:cNvPr id="54" name="直線コネクタ 53"/>
        <xdr:cNvCxnSpPr/>
      </xdr:nvCxnSpPr>
      <xdr:spPr>
        <a:xfrm flipV="1">
          <a:off x="4633595" y="5177130"/>
          <a:ext cx="1270" cy="1210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47515</xdr:rowOff>
    </xdr:from>
    <xdr:ext cx="469744" cy="259045"/>
    <xdr:sp macro="" textlink="">
      <xdr:nvSpPr>
        <xdr:cNvPr id="55" name="議会費最小値テキスト"/>
        <xdr:cNvSpPr txBox="1"/>
      </xdr:nvSpPr>
      <xdr:spPr>
        <a:xfrm>
          <a:off x="4686300"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2,585</a:t>
          </a:r>
          <a:endParaRPr kumimoji="1" lang="ja-JP" altLang="en-US" sz="1000" b="1">
            <a:latin typeface="ＭＳ Ｐゴシック"/>
          </a:endParaRPr>
        </a:p>
      </xdr:txBody>
    </xdr:sp>
    <xdr:clientData/>
  </xdr:oneCellAnchor>
  <xdr:twoCellAnchor>
    <xdr:from>
      <xdr:col>6</xdr:col>
      <xdr:colOff>422275</xdr:colOff>
      <xdr:row>37</xdr:row>
      <xdr:rowOff>43688</xdr:rowOff>
    </xdr:from>
    <xdr:to>
      <xdr:col>6</xdr:col>
      <xdr:colOff>600075</xdr:colOff>
      <xdr:row>37</xdr:row>
      <xdr:rowOff>43688</xdr:rowOff>
    </xdr:to>
    <xdr:cxnSp macro="">
      <xdr:nvCxnSpPr>
        <xdr:cNvPr id="56" name="直線コネクタ 55"/>
        <xdr:cNvCxnSpPr/>
      </xdr:nvCxnSpPr>
      <xdr:spPr>
        <a:xfrm>
          <a:off x="4546600" y="638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151757</xdr:rowOff>
    </xdr:from>
    <xdr:ext cx="469744" cy="259045"/>
    <xdr:sp macro="" textlink="">
      <xdr:nvSpPr>
        <xdr:cNvPr id="57" name="議会費最大値テキスト"/>
        <xdr:cNvSpPr txBox="1"/>
      </xdr:nvSpPr>
      <xdr:spPr>
        <a:xfrm>
          <a:off x="4686300" y="495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5,232</a:t>
          </a:r>
          <a:endParaRPr kumimoji="1" lang="ja-JP" altLang="en-US" sz="1000" b="1">
            <a:latin typeface="ＭＳ Ｐゴシック"/>
          </a:endParaRPr>
        </a:p>
      </xdr:txBody>
    </xdr:sp>
    <xdr:clientData/>
  </xdr:oneCellAnchor>
  <xdr:twoCellAnchor>
    <xdr:from>
      <xdr:col>6</xdr:col>
      <xdr:colOff>422275</xdr:colOff>
      <xdr:row>30</xdr:row>
      <xdr:rowOff>33630</xdr:rowOff>
    </xdr:from>
    <xdr:to>
      <xdr:col>6</xdr:col>
      <xdr:colOff>600075</xdr:colOff>
      <xdr:row>30</xdr:row>
      <xdr:rowOff>33630</xdr:rowOff>
    </xdr:to>
    <xdr:cxnSp macro="">
      <xdr:nvCxnSpPr>
        <xdr:cNvPr id="58" name="直線コネクタ 57"/>
        <xdr:cNvCxnSpPr/>
      </xdr:nvCxnSpPr>
      <xdr:spPr>
        <a:xfrm>
          <a:off x="4546600" y="517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81178</xdr:rowOff>
    </xdr:from>
    <xdr:to>
      <xdr:col>6</xdr:col>
      <xdr:colOff>511175</xdr:colOff>
      <xdr:row>34</xdr:row>
      <xdr:rowOff>18085</xdr:rowOff>
    </xdr:to>
    <xdr:cxnSp macro="">
      <xdr:nvCxnSpPr>
        <xdr:cNvPr id="59" name="直線コネクタ 58"/>
        <xdr:cNvCxnSpPr/>
      </xdr:nvCxnSpPr>
      <xdr:spPr>
        <a:xfrm>
          <a:off x="3797300" y="5739028"/>
          <a:ext cx="838200" cy="108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64584</xdr:rowOff>
    </xdr:from>
    <xdr:ext cx="469744" cy="259045"/>
    <xdr:sp macro="" textlink="">
      <xdr:nvSpPr>
        <xdr:cNvPr id="60" name="議会費平均値テキスト"/>
        <xdr:cNvSpPr txBox="1"/>
      </xdr:nvSpPr>
      <xdr:spPr>
        <a:xfrm>
          <a:off x="4686300" y="5893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3,506</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86157</xdr:rowOff>
    </xdr:from>
    <xdr:to>
      <xdr:col>6</xdr:col>
      <xdr:colOff>561975</xdr:colOff>
      <xdr:row>35</xdr:row>
      <xdr:rowOff>16307</xdr:rowOff>
    </xdr:to>
    <xdr:sp macro="" textlink="">
      <xdr:nvSpPr>
        <xdr:cNvPr id="61" name="フローチャート : 判断 60"/>
        <xdr:cNvSpPr/>
      </xdr:nvSpPr>
      <xdr:spPr>
        <a:xfrm>
          <a:off x="45847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81178</xdr:rowOff>
    </xdr:from>
    <xdr:to>
      <xdr:col>5</xdr:col>
      <xdr:colOff>358775</xdr:colOff>
      <xdr:row>34</xdr:row>
      <xdr:rowOff>21742</xdr:rowOff>
    </xdr:to>
    <xdr:cxnSp macro="">
      <xdr:nvCxnSpPr>
        <xdr:cNvPr id="62" name="直線コネクタ 61"/>
        <xdr:cNvCxnSpPr/>
      </xdr:nvCxnSpPr>
      <xdr:spPr>
        <a:xfrm flipV="1">
          <a:off x="2908300" y="5739028"/>
          <a:ext cx="889000" cy="1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93015</xdr:rowOff>
    </xdr:from>
    <xdr:to>
      <xdr:col>5</xdr:col>
      <xdr:colOff>409575</xdr:colOff>
      <xdr:row>34</xdr:row>
      <xdr:rowOff>23165</xdr:rowOff>
    </xdr:to>
    <xdr:sp macro="" textlink="">
      <xdr:nvSpPr>
        <xdr:cNvPr id="63" name="フローチャート : 判断 62"/>
        <xdr:cNvSpPr/>
      </xdr:nvSpPr>
      <xdr:spPr>
        <a:xfrm>
          <a:off x="3746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14292</xdr:rowOff>
    </xdr:from>
    <xdr:ext cx="469744" cy="259045"/>
    <xdr:sp macro="" textlink="">
      <xdr:nvSpPr>
        <xdr:cNvPr id="64" name="テキスト ボックス 63"/>
        <xdr:cNvSpPr txBox="1"/>
      </xdr:nvSpPr>
      <xdr:spPr>
        <a:xfrm>
          <a:off x="3562427" y="58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3,866</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21742</xdr:rowOff>
    </xdr:from>
    <xdr:to>
      <xdr:col>4</xdr:col>
      <xdr:colOff>155575</xdr:colOff>
      <xdr:row>34</xdr:row>
      <xdr:rowOff>67005</xdr:rowOff>
    </xdr:to>
    <xdr:cxnSp macro="">
      <xdr:nvCxnSpPr>
        <xdr:cNvPr id="65" name="直線コネクタ 64"/>
        <xdr:cNvCxnSpPr/>
      </xdr:nvCxnSpPr>
      <xdr:spPr>
        <a:xfrm flipV="1">
          <a:off x="2019300" y="5851042"/>
          <a:ext cx="889000" cy="4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23520</xdr:rowOff>
    </xdr:from>
    <xdr:to>
      <xdr:col>4</xdr:col>
      <xdr:colOff>206375</xdr:colOff>
      <xdr:row>34</xdr:row>
      <xdr:rowOff>125120</xdr:rowOff>
    </xdr:to>
    <xdr:sp macro="" textlink="">
      <xdr:nvSpPr>
        <xdr:cNvPr id="66" name="フローチャート : 判断 65"/>
        <xdr:cNvSpPr/>
      </xdr:nvSpPr>
      <xdr:spPr>
        <a:xfrm>
          <a:off x="2857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116247</xdr:rowOff>
    </xdr:from>
    <xdr:ext cx="469744" cy="259045"/>
    <xdr:sp macro="" textlink="">
      <xdr:nvSpPr>
        <xdr:cNvPr id="67" name="テキスト ボックス 66"/>
        <xdr:cNvSpPr txBox="1"/>
      </xdr:nvSpPr>
      <xdr:spPr>
        <a:xfrm>
          <a:off x="2673427"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160731</xdr:rowOff>
    </xdr:from>
    <xdr:to>
      <xdr:col>2</xdr:col>
      <xdr:colOff>638175</xdr:colOff>
      <xdr:row>34</xdr:row>
      <xdr:rowOff>67005</xdr:rowOff>
    </xdr:to>
    <xdr:cxnSp macro="">
      <xdr:nvCxnSpPr>
        <xdr:cNvPr id="68" name="直線コネクタ 67"/>
        <xdr:cNvCxnSpPr/>
      </xdr:nvCxnSpPr>
      <xdr:spPr>
        <a:xfrm>
          <a:off x="1130300" y="5818581"/>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39065</xdr:rowOff>
    </xdr:from>
    <xdr:to>
      <xdr:col>3</xdr:col>
      <xdr:colOff>3175</xdr:colOff>
      <xdr:row>34</xdr:row>
      <xdr:rowOff>140665</xdr:rowOff>
    </xdr:to>
    <xdr:sp macro="" textlink="">
      <xdr:nvSpPr>
        <xdr:cNvPr id="69" name="フローチャート : 判断 68"/>
        <xdr:cNvSpPr/>
      </xdr:nvSpPr>
      <xdr:spPr>
        <a:xfrm>
          <a:off x="1968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131792</xdr:rowOff>
    </xdr:from>
    <xdr:ext cx="469744" cy="259045"/>
    <xdr:sp macro="" textlink="">
      <xdr:nvSpPr>
        <xdr:cNvPr id="70" name="テキスト ボックス 69"/>
        <xdr:cNvSpPr txBox="1"/>
      </xdr:nvSpPr>
      <xdr:spPr>
        <a:xfrm>
          <a:off x="1784427" y="596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143307</xdr:rowOff>
    </xdr:from>
    <xdr:to>
      <xdr:col>1</xdr:col>
      <xdr:colOff>485775</xdr:colOff>
      <xdr:row>34</xdr:row>
      <xdr:rowOff>73457</xdr:rowOff>
    </xdr:to>
    <xdr:sp macro="" textlink="">
      <xdr:nvSpPr>
        <xdr:cNvPr id="71" name="フローチャート : 判断 70"/>
        <xdr:cNvSpPr/>
      </xdr:nvSpPr>
      <xdr:spPr>
        <a:xfrm>
          <a:off x="1079500" y="58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64584</xdr:rowOff>
    </xdr:from>
    <xdr:ext cx="469744" cy="259045"/>
    <xdr:sp macro="" textlink="">
      <xdr:nvSpPr>
        <xdr:cNvPr id="72" name="テキスト ボックス 71"/>
        <xdr:cNvSpPr txBox="1"/>
      </xdr:nvSpPr>
      <xdr:spPr>
        <a:xfrm>
          <a:off x="895427" y="589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138735</xdr:rowOff>
    </xdr:from>
    <xdr:to>
      <xdr:col>6</xdr:col>
      <xdr:colOff>561975</xdr:colOff>
      <xdr:row>34</xdr:row>
      <xdr:rowOff>68885</xdr:rowOff>
    </xdr:to>
    <xdr:sp macro="" textlink="">
      <xdr:nvSpPr>
        <xdr:cNvPr id="78" name="円/楕円 77"/>
        <xdr:cNvSpPr/>
      </xdr:nvSpPr>
      <xdr:spPr>
        <a:xfrm>
          <a:off x="4584700" y="579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161612</xdr:rowOff>
    </xdr:from>
    <xdr:ext cx="469744" cy="259045"/>
    <xdr:sp macro="" textlink="">
      <xdr:nvSpPr>
        <xdr:cNvPr id="79" name="議会費該当値テキスト"/>
        <xdr:cNvSpPr txBox="1"/>
      </xdr:nvSpPr>
      <xdr:spPr>
        <a:xfrm>
          <a:off x="4686300" y="564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3,766</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30378</xdr:rowOff>
    </xdr:from>
    <xdr:to>
      <xdr:col>5</xdr:col>
      <xdr:colOff>409575</xdr:colOff>
      <xdr:row>33</xdr:row>
      <xdr:rowOff>131978</xdr:rowOff>
    </xdr:to>
    <xdr:sp macro="" textlink="">
      <xdr:nvSpPr>
        <xdr:cNvPr id="80" name="円/楕円 79"/>
        <xdr:cNvSpPr/>
      </xdr:nvSpPr>
      <xdr:spPr>
        <a:xfrm>
          <a:off x="3746500" y="568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148505</xdr:rowOff>
    </xdr:from>
    <xdr:ext cx="469744" cy="259045"/>
    <xdr:sp macro="" textlink="">
      <xdr:nvSpPr>
        <xdr:cNvPr id="81" name="テキスト ボックス 80"/>
        <xdr:cNvSpPr txBox="1"/>
      </xdr:nvSpPr>
      <xdr:spPr>
        <a:xfrm>
          <a:off x="3562427" y="5463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4,003</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142392</xdr:rowOff>
    </xdr:from>
    <xdr:to>
      <xdr:col>4</xdr:col>
      <xdr:colOff>206375</xdr:colOff>
      <xdr:row>34</xdr:row>
      <xdr:rowOff>72542</xdr:rowOff>
    </xdr:to>
    <xdr:sp macro="" textlink="">
      <xdr:nvSpPr>
        <xdr:cNvPr id="82" name="円/楕円 81"/>
        <xdr:cNvSpPr/>
      </xdr:nvSpPr>
      <xdr:spPr>
        <a:xfrm>
          <a:off x="2857500" y="5800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89069</xdr:rowOff>
    </xdr:from>
    <xdr:ext cx="469744" cy="259045"/>
    <xdr:sp macro="" textlink="">
      <xdr:nvSpPr>
        <xdr:cNvPr id="83" name="テキスト ボックス 82"/>
        <xdr:cNvSpPr txBox="1"/>
      </xdr:nvSpPr>
      <xdr:spPr>
        <a:xfrm>
          <a:off x="2673427" y="557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3,758</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16205</xdr:rowOff>
    </xdr:from>
    <xdr:to>
      <xdr:col>3</xdr:col>
      <xdr:colOff>3175</xdr:colOff>
      <xdr:row>34</xdr:row>
      <xdr:rowOff>117805</xdr:rowOff>
    </xdr:to>
    <xdr:sp macro="" textlink="">
      <xdr:nvSpPr>
        <xdr:cNvPr id="84" name="円/楕円 83"/>
        <xdr:cNvSpPr/>
      </xdr:nvSpPr>
      <xdr:spPr>
        <a:xfrm>
          <a:off x="1968500" y="584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134332</xdr:rowOff>
    </xdr:from>
    <xdr:ext cx="469744" cy="259045"/>
    <xdr:sp macro="" textlink="">
      <xdr:nvSpPr>
        <xdr:cNvPr id="85" name="テキスト ボックス 84"/>
        <xdr:cNvSpPr txBox="1"/>
      </xdr:nvSpPr>
      <xdr:spPr>
        <a:xfrm>
          <a:off x="1784427" y="5620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3,659</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109931</xdr:rowOff>
    </xdr:from>
    <xdr:to>
      <xdr:col>1</xdr:col>
      <xdr:colOff>485775</xdr:colOff>
      <xdr:row>34</xdr:row>
      <xdr:rowOff>40081</xdr:rowOff>
    </xdr:to>
    <xdr:sp macro="" textlink="">
      <xdr:nvSpPr>
        <xdr:cNvPr id="86" name="円/楕円 85"/>
        <xdr:cNvSpPr/>
      </xdr:nvSpPr>
      <xdr:spPr>
        <a:xfrm>
          <a:off x="1079500" y="576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56608</xdr:rowOff>
    </xdr:from>
    <xdr:ext cx="469744" cy="259045"/>
    <xdr:sp macro="" textlink="">
      <xdr:nvSpPr>
        <xdr:cNvPr id="87" name="テキスト ボックス 86"/>
        <xdr:cNvSpPr txBox="1"/>
      </xdr:nvSpPr>
      <xdr:spPr>
        <a:xfrm>
          <a:off x="895427" y="5543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41,005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122677</xdr:rowOff>
    </xdr:from>
    <xdr:to>
      <xdr:col>6</xdr:col>
      <xdr:colOff>510540</xdr:colOff>
      <xdr:row>58</xdr:row>
      <xdr:rowOff>4856</xdr:rowOff>
    </xdr:to>
    <xdr:cxnSp macro="">
      <xdr:nvCxnSpPr>
        <xdr:cNvPr id="111" name="直線コネクタ 110"/>
        <xdr:cNvCxnSpPr/>
      </xdr:nvCxnSpPr>
      <xdr:spPr>
        <a:xfrm flipV="1">
          <a:off x="4633595" y="8523727"/>
          <a:ext cx="1270" cy="142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8683</xdr:rowOff>
    </xdr:from>
    <xdr:ext cx="534377" cy="259045"/>
    <xdr:sp macro="" textlink="">
      <xdr:nvSpPr>
        <xdr:cNvPr id="112" name="総務費最小値テキスト"/>
        <xdr:cNvSpPr txBox="1"/>
      </xdr:nvSpPr>
      <xdr:spPr>
        <a:xfrm>
          <a:off x="4686300" y="995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27,696</a:t>
          </a:r>
          <a:endParaRPr kumimoji="1" lang="ja-JP" altLang="en-US" sz="1000" b="1">
            <a:latin typeface="ＭＳ Ｐゴシック"/>
          </a:endParaRPr>
        </a:p>
      </xdr:txBody>
    </xdr:sp>
    <xdr:clientData/>
  </xdr:oneCellAnchor>
  <xdr:twoCellAnchor>
    <xdr:from>
      <xdr:col>6</xdr:col>
      <xdr:colOff>422275</xdr:colOff>
      <xdr:row>58</xdr:row>
      <xdr:rowOff>4856</xdr:rowOff>
    </xdr:from>
    <xdr:to>
      <xdr:col>6</xdr:col>
      <xdr:colOff>600075</xdr:colOff>
      <xdr:row>58</xdr:row>
      <xdr:rowOff>4856</xdr:rowOff>
    </xdr:to>
    <xdr:cxnSp macro="">
      <xdr:nvCxnSpPr>
        <xdr:cNvPr id="113" name="直線コネクタ 112"/>
        <xdr:cNvCxnSpPr/>
      </xdr:nvCxnSpPr>
      <xdr:spPr>
        <a:xfrm>
          <a:off x="4546600" y="9948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69354</xdr:rowOff>
    </xdr:from>
    <xdr:ext cx="599010" cy="259045"/>
    <xdr:sp macro="" textlink="">
      <xdr:nvSpPr>
        <xdr:cNvPr id="114" name="総務費最大値テキスト"/>
        <xdr:cNvSpPr txBox="1"/>
      </xdr:nvSpPr>
      <xdr:spPr>
        <a:xfrm>
          <a:off x="4686300" y="8298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214,734</a:t>
          </a:r>
          <a:endParaRPr kumimoji="1" lang="ja-JP" altLang="en-US" sz="1000" b="1">
            <a:latin typeface="ＭＳ Ｐゴシック"/>
          </a:endParaRPr>
        </a:p>
      </xdr:txBody>
    </xdr:sp>
    <xdr:clientData/>
  </xdr:oneCellAnchor>
  <xdr:twoCellAnchor>
    <xdr:from>
      <xdr:col>6</xdr:col>
      <xdr:colOff>422275</xdr:colOff>
      <xdr:row>49</xdr:row>
      <xdr:rowOff>122677</xdr:rowOff>
    </xdr:from>
    <xdr:to>
      <xdr:col>6</xdr:col>
      <xdr:colOff>600075</xdr:colOff>
      <xdr:row>49</xdr:row>
      <xdr:rowOff>122677</xdr:rowOff>
    </xdr:to>
    <xdr:cxnSp macro="">
      <xdr:nvCxnSpPr>
        <xdr:cNvPr id="115" name="直線コネクタ 114"/>
        <xdr:cNvCxnSpPr/>
      </xdr:nvCxnSpPr>
      <xdr:spPr>
        <a:xfrm>
          <a:off x="4546600" y="8523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121869</xdr:rowOff>
    </xdr:from>
    <xdr:to>
      <xdr:col>6</xdr:col>
      <xdr:colOff>511175</xdr:colOff>
      <xdr:row>56</xdr:row>
      <xdr:rowOff>75578</xdr:rowOff>
    </xdr:to>
    <xdr:cxnSp macro="">
      <xdr:nvCxnSpPr>
        <xdr:cNvPr id="116" name="直線コネクタ 115"/>
        <xdr:cNvCxnSpPr/>
      </xdr:nvCxnSpPr>
      <xdr:spPr>
        <a:xfrm>
          <a:off x="3797300" y="9551619"/>
          <a:ext cx="838200" cy="125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16603</xdr:rowOff>
    </xdr:from>
    <xdr:ext cx="534377" cy="259045"/>
    <xdr:sp macro="" textlink="">
      <xdr:nvSpPr>
        <xdr:cNvPr id="117" name="総務費平均値テキスト"/>
        <xdr:cNvSpPr txBox="1"/>
      </xdr:nvSpPr>
      <xdr:spPr>
        <a:xfrm>
          <a:off x="4686300" y="9446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67,490</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165176</xdr:rowOff>
    </xdr:from>
    <xdr:to>
      <xdr:col>6</xdr:col>
      <xdr:colOff>561975</xdr:colOff>
      <xdr:row>56</xdr:row>
      <xdr:rowOff>95326</xdr:rowOff>
    </xdr:to>
    <xdr:sp macro="" textlink="">
      <xdr:nvSpPr>
        <xdr:cNvPr id="118" name="フローチャート : 判断 117"/>
        <xdr:cNvSpPr/>
      </xdr:nvSpPr>
      <xdr:spPr>
        <a:xfrm>
          <a:off x="4584700" y="959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121869</xdr:rowOff>
    </xdr:from>
    <xdr:to>
      <xdr:col>5</xdr:col>
      <xdr:colOff>358775</xdr:colOff>
      <xdr:row>55</xdr:row>
      <xdr:rowOff>148737</xdr:rowOff>
    </xdr:to>
    <xdr:cxnSp macro="">
      <xdr:nvCxnSpPr>
        <xdr:cNvPr id="119" name="直線コネクタ 118"/>
        <xdr:cNvCxnSpPr/>
      </xdr:nvCxnSpPr>
      <xdr:spPr>
        <a:xfrm flipV="1">
          <a:off x="2908300" y="9551619"/>
          <a:ext cx="889000" cy="2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124851</xdr:rowOff>
    </xdr:from>
    <xdr:to>
      <xdr:col>5</xdr:col>
      <xdr:colOff>409575</xdr:colOff>
      <xdr:row>56</xdr:row>
      <xdr:rowOff>55001</xdr:rowOff>
    </xdr:to>
    <xdr:sp macro="" textlink="">
      <xdr:nvSpPr>
        <xdr:cNvPr id="120" name="フローチャート : 判断 119"/>
        <xdr:cNvSpPr/>
      </xdr:nvSpPr>
      <xdr:spPr>
        <a:xfrm>
          <a:off x="3746500" y="955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46128</xdr:rowOff>
    </xdr:from>
    <xdr:ext cx="534377" cy="259045"/>
    <xdr:sp macro="" textlink="">
      <xdr:nvSpPr>
        <xdr:cNvPr id="121" name="テキスト ボックス 120"/>
        <xdr:cNvSpPr txBox="1"/>
      </xdr:nvSpPr>
      <xdr:spPr>
        <a:xfrm>
          <a:off x="3530111" y="964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72,782</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146177</xdr:rowOff>
    </xdr:from>
    <xdr:to>
      <xdr:col>4</xdr:col>
      <xdr:colOff>155575</xdr:colOff>
      <xdr:row>55</xdr:row>
      <xdr:rowOff>148737</xdr:rowOff>
    </xdr:to>
    <xdr:cxnSp macro="">
      <xdr:nvCxnSpPr>
        <xdr:cNvPr id="122" name="直線コネクタ 121"/>
        <xdr:cNvCxnSpPr/>
      </xdr:nvCxnSpPr>
      <xdr:spPr>
        <a:xfrm>
          <a:off x="2019300" y="9404477"/>
          <a:ext cx="889000" cy="17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53025</xdr:rowOff>
    </xdr:from>
    <xdr:to>
      <xdr:col>4</xdr:col>
      <xdr:colOff>206375</xdr:colOff>
      <xdr:row>56</xdr:row>
      <xdr:rowOff>154625</xdr:rowOff>
    </xdr:to>
    <xdr:sp macro="" textlink="">
      <xdr:nvSpPr>
        <xdr:cNvPr id="123" name="フローチャート : 判断 122"/>
        <xdr:cNvSpPr/>
      </xdr:nvSpPr>
      <xdr:spPr>
        <a:xfrm>
          <a:off x="2857500" y="965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145752</xdr:rowOff>
    </xdr:from>
    <xdr:ext cx="534377" cy="259045"/>
    <xdr:sp macro="" textlink="">
      <xdr:nvSpPr>
        <xdr:cNvPr id="124" name="テキスト ボックス 123"/>
        <xdr:cNvSpPr txBox="1"/>
      </xdr:nvSpPr>
      <xdr:spPr>
        <a:xfrm>
          <a:off x="2641111" y="974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1</xdr:col>
      <xdr:colOff>434975</xdr:colOff>
      <xdr:row>53</xdr:row>
      <xdr:rowOff>63256</xdr:rowOff>
    </xdr:from>
    <xdr:to>
      <xdr:col>2</xdr:col>
      <xdr:colOff>638175</xdr:colOff>
      <xdr:row>54</xdr:row>
      <xdr:rowOff>146177</xdr:rowOff>
    </xdr:to>
    <xdr:cxnSp macro="">
      <xdr:nvCxnSpPr>
        <xdr:cNvPr id="125" name="直線コネクタ 124"/>
        <xdr:cNvCxnSpPr/>
      </xdr:nvCxnSpPr>
      <xdr:spPr>
        <a:xfrm>
          <a:off x="1130300" y="9150106"/>
          <a:ext cx="889000" cy="254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22766</xdr:rowOff>
    </xdr:from>
    <xdr:to>
      <xdr:col>3</xdr:col>
      <xdr:colOff>3175</xdr:colOff>
      <xdr:row>56</xdr:row>
      <xdr:rowOff>124366</xdr:rowOff>
    </xdr:to>
    <xdr:sp macro="" textlink="">
      <xdr:nvSpPr>
        <xdr:cNvPr id="126" name="フローチャート : 判断 125"/>
        <xdr:cNvSpPr/>
      </xdr:nvSpPr>
      <xdr:spPr>
        <a:xfrm>
          <a:off x="1968500" y="96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115493</xdr:rowOff>
    </xdr:from>
    <xdr:ext cx="534377" cy="259045"/>
    <xdr:sp macro="" textlink="">
      <xdr:nvSpPr>
        <xdr:cNvPr id="127" name="テキスト ボックス 126"/>
        <xdr:cNvSpPr txBox="1"/>
      </xdr:nvSpPr>
      <xdr:spPr>
        <a:xfrm>
          <a:off x="1752111" y="971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157411</xdr:rowOff>
    </xdr:from>
    <xdr:to>
      <xdr:col>1</xdr:col>
      <xdr:colOff>485775</xdr:colOff>
      <xdr:row>56</xdr:row>
      <xdr:rowOff>87561</xdr:rowOff>
    </xdr:to>
    <xdr:sp macro="" textlink="">
      <xdr:nvSpPr>
        <xdr:cNvPr id="128" name="フローチャート : 判断 127"/>
        <xdr:cNvSpPr/>
      </xdr:nvSpPr>
      <xdr:spPr>
        <a:xfrm>
          <a:off x="1079500" y="958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78688</xdr:rowOff>
    </xdr:from>
    <xdr:ext cx="534377" cy="259045"/>
    <xdr:sp macro="" textlink="">
      <xdr:nvSpPr>
        <xdr:cNvPr id="129" name="テキスト ボックス 128"/>
        <xdr:cNvSpPr txBox="1"/>
      </xdr:nvSpPr>
      <xdr:spPr>
        <a:xfrm>
          <a:off x="863111" y="967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24778</xdr:rowOff>
    </xdr:from>
    <xdr:to>
      <xdr:col>6</xdr:col>
      <xdr:colOff>561975</xdr:colOff>
      <xdr:row>56</xdr:row>
      <xdr:rowOff>126378</xdr:rowOff>
    </xdr:to>
    <xdr:sp macro="" textlink="">
      <xdr:nvSpPr>
        <xdr:cNvPr id="135" name="円/楕円 134"/>
        <xdr:cNvSpPr/>
      </xdr:nvSpPr>
      <xdr:spPr>
        <a:xfrm>
          <a:off x="4584700" y="962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3205</xdr:rowOff>
    </xdr:from>
    <xdr:ext cx="534377" cy="259045"/>
    <xdr:sp macro="" textlink="">
      <xdr:nvSpPr>
        <xdr:cNvPr id="136" name="総務費該当値テキスト"/>
        <xdr:cNvSpPr txBox="1"/>
      </xdr:nvSpPr>
      <xdr:spPr>
        <a:xfrm>
          <a:off x="4686300" y="960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63,415</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71069</xdr:rowOff>
    </xdr:from>
    <xdr:to>
      <xdr:col>5</xdr:col>
      <xdr:colOff>409575</xdr:colOff>
      <xdr:row>56</xdr:row>
      <xdr:rowOff>1219</xdr:rowOff>
    </xdr:to>
    <xdr:sp macro="" textlink="">
      <xdr:nvSpPr>
        <xdr:cNvPr id="137" name="円/楕円 136"/>
        <xdr:cNvSpPr/>
      </xdr:nvSpPr>
      <xdr:spPr>
        <a:xfrm>
          <a:off x="3746500" y="950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17746</xdr:rowOff>
    </xdr:from>
    <xdr:ext cx="534377" cy="259045"/>
    <xdr:sp macro="" textlink="">
      <xdr:nvSpPr>
        <xdr:cNvPr id="138" name="テキスト ボックス 137"/>
        <xdr:cNvSpPr txBox="1"/>
      </xdr:nvSpPr>
      <xdr:spPr>
        <a:xfrm>
          <a:off x="3530111" y="927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79,840</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97937</xdr:rowOff>
    </xdr:from>
    <xdr:to>
      <xdr:col>4</xdr:col>
      <xdr:colOff>206375</xdr:colOff>
      <xdr:row>56</xdr:row>
      <xdr:rowOff>28087</xdr:rowOff>
    </xdr:to>
    <xdr:sp macro="" textlink="">
      <xdr:nvSpPr>
        <xdr:cNvPr id="139" name="円/楕円 138"/>
        <xdr:cNvSpPr/>
      </xdr:nvSpPr>
      <xdr:spPr>
        <a:xfrm>
          <a:off x="2857500" y="952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44614</xdr:rowOff>
    </xdr:from>
    <xdr:ext cx="534377" cy="259045"/>
    <xdr:sp macro="" textlink="">
      <xdr:nvSpPr>
        <xdr:cNvPr id="140" name="テキスト ボックス 139"/>
        <xdr:cNvSpPr txBox="1"/>
      </xdr:nvSpPr>
      <xdr:spPr>
        <a:xfrm>
          <a:off x="2641111" y="9302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76,314</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95377</xdr:rowOff>
    </xdr:from>
    <xdr:to>
      <xdr:col>3</xdr:col>
      <xdr:colOff>3175</xdr:colOff>
      <xdr:row>55</xdr:row>
      <xdr:rowOff>25527</xdr:rowOff>
    </xdr:to>
    <xdr:sp macro="" textlink="">
      <xdr:nvSpPr>
        <xdr:cNvPr id="141" name="円/楕円 140"/>
        <xdr:cNvSpPr/>
      </xdr:nvSpPr>
      <xdr:spPr>
        <a:xfrm>
          <a:off x="1968500" y="935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42054</xdr:rowOff>
    </xdr:from>
    <xdr:ext cx="534377" cy="259045"/>
    <xdr:sp macro="" textlink="">
      <xdr:nvSpPr>
        <xdr:cNvPr id="142" name="テキスト ボックス 141"/>
        <xdr:cNvSpPr txBox="1"/>
      </xdr:nvSpPr>
      <xdr:spPr>
        <a:xfrm>
          <a:off x="1752111" y="912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99,150</a:t>
          </a:r>
          <a:endParaRPr kumimoji="1" lang="ja-JP" altLang="en-US" sz="1000" b="1">
            <a:solidFill>
              <a:srgbClr val="FF0000"/>
            </a:solidFill>
            <a:latin typeface="ＭＳ Ｐゴシック"/>
          </a:endParaRPr>
        </a:p>
      </xdr:txBody>
    </xdr:sp>
    <xdr:clientData/>
  </xdr:oneCellAnchor>
  <xdr:twoCellAnchor>
    <xdr:from>
      <xdr:col>1</xdr:col>
      <xdr:colOff>384175</xdr:colOff>
      <xdr:row>53</xdr:row>
      <xdr:rowOff>12456</xdr:rowOff>
    </xdr:from>
    <xdr:to>
      <xdr:col>1</xdr:col>
      <xdr:colOff>485775</xdr:colOff>
      <xdr:row>53</xdr:row>
      <xdr:rowOff>114056</xdr:rowOff>
    </xdr:to>
    <xdr:sp macro="" textlink="">
      <xdr:nvSpPr>
        <xdr:cNvPr id="143" name="円/楕円 142"/>
        <xdr:cNvSpPr/>
      </xdr:nvSpPr>
      <xdr:spPr>
        <a:xfrm>
          <a:off x="1079500" y="909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51</xdr:row>
      <xdr:rowOff>130583</xdr:rowOff>
    </xdr:from>
    <xdr:ext cx="599010" cy="259045"/>
    <xdr:sp macro="" textlink="">
      <xdr:nvSpPr>
        <xdr:cNvPr id="144" name="テキスト ボックス 143"/>
        <xdr:cNvSpPr txBox="1"/>
      </xdr:nvSpPr>
      <xdr:spPr>
        <a:xfrm>
          <a:off x="830794" y="8874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132,532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186,074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37986</xdr:rowOff>
    </xdr:from>
    <xdr:to>
      <xdr:col>6</xdr:col>
      <xdr:colOff>510540</xdr:colOff>
      <xdr:row>79</xdr:row>
      <xdr:rowOff>56578</xdr:rowOff>
    </xdr:to>
    <xdr:cxnSp macro="">
      <xdr:nvCxnSpPr>
        <xdr:cNvPr id="169" name="直線コネクタ 168"/>
        <xdr:cNvCxnSpPr/>
      </xdr:nvCxnSpPr>
      <xdr:spPr>
        <a:xfrm flipV="1">
          <a:off x="4633595" y="12210936"/>
          <a:ext cx="1270" cy="1390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60405</xdr:rowOff>
    </xdr:from>
    <xdr:ext cx="599010" cy="259045"/>
    <xdr:sp macro="" textlink="">
      <xdr:nvSpPr>
        <xdr:cNvPr id="170" name="民生費最小値テキスト"/>
        <xdr:cNvSpPr txBox="1"/>
      </xdr:nvSpPr>
      <xdr:spPr>
        <a:xfrm>
          <a:off x="4686300" y="13604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119,045</a:t>
          </a:r>
          <a:endParaRPr kumimoji="1" lang="ja-JP" altLang="en-US" sz="1000" b="1">
            <a:latin typeface="ＭＳ Ｐゴシック"/>
          </a:endParaRPr>
        </a:p>
      </xdr:txBody>
    </xdr:sp>
    <xdr:clientData/>
  </xdr:oneCellAnchor>
  <xdr:twoCellAnchor>
    <xdr:from>
      <xdr:col>6</xdr:col>
      <xdr:colOff>422275</xdr:colOff>
      <xdr:row>79</xdr:row>
      <xdr:rowOff>56578</xdr:rowOff>
    </xdr:from>
    <xdr:to>
      <xdr:col>6</xdr:col>
      <xdr:colOff>600075</xdr:colOff>
      <xdr:row>79</xdr:row>
      <xdr:rowOff>56578</xdr:rowOff>
    </xdr:to>
    <xdr:cxnSp macro="">
      <xdr:nvCxnSpPr>
        <xdr:cNvPr id="171" name="直線コネクタ 170"/>
        <xdr:cNvCxnSpPr/>
      </xdr:nvCxnSpPr>
      <xdr:spPr>
        <a:xfrm>
          <a:off x="4546600" y="1360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156113</xdr:rowOff>
    </xdr:from>
    <xdr:ext cx="599010" cy="259045"/>
    <xdr:sp macro="" textlink="">
      <xdr:nvSpPr>
        <xdr:cNvPr id="172" name="民生費最大値テキスト"/>
        <xdr:cNvSpPr txBox="1"/>
      </xdr:nvSpPr>
      <xdr:spPr>
        <a:xfrm>
          <a:off x="4686300" y="1198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228,509</a:t>
          </a:r>
          <a:endParaRPr kumimoji="1" lang="ja-JP" altLang="en-US" sz="1000" b="1">
            <a:latin typeface="ＭＳ Ｐゴシック"/>
          </a:endParaRPr>
        </a:p>
      </xdr:txBody>
    </xdr:sp>
    <xdr:clientData/>
  </xdr:oneCellAnchor>
  <xdr:twoCellAnchor>
    <xdr:from>
      <xdr:col>6</xdr:col>
      <xdr:colOff>422275</xdr:colOff>
      <xdr:row>71</xdr:row>
      <xdr:rowOff>37986</xdr:rowOff>
    </xdr:from>
    <xdr:to>
      <xdr:col>6</xdr:col>
      <xdr:colOff>600075</xdr:colOff>
      <xdr:row>71</xdr:row>
      <xdr:rowOff>37986</xdr:rowOff>
    </xdr:to>
    <xdr:cxnSp macro="">
      <xdr:nvCxnSpPr>
        <xdr:cNvPr id="173" name="直線コネクタ 172"/>
        <xdr:cNvCxnSpPr/>
      </xdr:nvCxnSpPr>
      <xdr:spPr>
        <a:xfrm>
          <a:off x="4546600" y="1221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49568</xdr:rowOff>
    </xdr:from>
    <xdr:to>
      <xdr:col>6</xdr:col>
      <xdr:colOff>511175</xdr:colOff>
      <xdr:row>75</xdr:row>
      <xdr:rowOff>77470</xdr:rowOff>
    </xdr:to>
    <xdr:cxnSp macro="">
      <xdr:nvCxnSpPr>
        <xdr:cNvPr id="174" name="直線コネクタ 173"/>
        <xdr:cNvCxnSpPr/>
      </xdr:nvCxnSpPr>
      <xdr:spPr>
        <a:xfrm flipV="1">
          <a:off x="3797300" y="12908318"/>
          <a:ext cx="838200" cy="27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133278</xdr:rowOff>
    </xdr:from>
    <xdr:ext cx="599010" cy="259045"/>
    <xdr:sp macro="" textlink="">
      <xdr:nvSpPr>
        <xdr:cNvPr id="175" name="民生費平均値テキスト"/>
        <xdr:cNvSpPr txBox="1"/>
      </xdr:nvSpPr>
      <xdr:spPr>
        <a:xfrm>
          <a:off x="4686300" y="129920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161,307</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154851</xdr:rowOff>
    </xdr:from>
    <xdr:to>
      <xdr:col>6</xdr:col>
      <xdr:colOff>561975</xdr:colOff>
      <xdr:row>76</xdr:row>
      <xdr:rowOff>85001</xdr:rowOff>
    </xdr:to>
    <xdr:sp macro="" textlink="">
      <xdr:nvSpPr>
        <xdr:cNvPr id="176" name="フローチャート : 判断 175"/>
        <xdr:cNvSpPr/>
      </xdr:nvSpPr>
      <xdr:spPr>
        <a:xfrm>
          <a:off x="45847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77470</xdr:rowOff>
    </xdr:from>
    <xdr:to>
      <xdr:col>5</xdr:col>
      <xdr:colOff>358775</xdr:colOff>
      <xdr:row>75</xdr:row>
      <xdr:rowOff>97282</xdr:rowOff>
    </xdr:to>
    <xdr:cxnSp macro="">
      <xdr:nvCxnSpPr>
        <xdr:cNvPr id="177" name="直線コネクタ 176"/>
        <xdr:cNvCxnSpPr/>
      </xdr:nvCxnSpPr>
      <xdr:spPr>
        <a:xfrm flipV="1">
          <a:off x="2908300" y="12936220"/>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69202</xdr:rowOff>
    </xdr:from>
    <xdr:to>
      <xdr:col>5</xdr:col>
      <xdr:colOff>409575</xdr:colOff>
      <xdr:row>75</xdr:row>
      <xdr:rowOff>170802</xdr:rowOff>
    </xdr:to>
    <xdr:sp macro="" textlink="">
      <xdr:nvSpPr>
        <xdr:cNvPr id="178" name="フローチャート : 判断 177"/>
        <xdr:cNvSpPr/>
      </xdr:nvSpPr>
      <xdr:spPr>
        <a:xfrm>
          <a:off x="3746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161929</xdr:rowOff>
    </xdr:from>
    <xdr:ext cx="599010" cy="259045"/>
    <xdr:sp macro="" textlink="">
      <xdr:nvSpPr>
        <xdr:cNvPr id="179" name="テキスト ボックス 178"/>
        <xdr:cNvSpPr txBox="1"/>
      </xdr:nvSpPr>
      <xdr:spPr>
        <a:xfrm>
          <a:off x="3497794" y="13020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168,051</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97282</xdr:rowOff>
    </xdr:from>
    <xdr:to>
      <xdr:col>4</xdr:col>
      <xdr:colOff>155575</xdr:colOff>
      <xdr:row>76</xdr:row>
      <xdr:rowOff>48768</xdr:rowOff>
    </xdr:to>
    <xdr:cxnSp macro="">
      <xdr:nvCxnSpPr>
        <xdr:cNvPr id="180" name="直線コネクタ 179"/>
        <xdr:cNvCxnSpPr/>
      </xdr:nvCxnSpPr>
      <xdr:spPr>
        <a:xfrm flipV="1">
          <a:off x="2019300" y="12956032"/>
          <a:ext cx="889000" cy="12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28930</xdr:rowOff>
    </xdr:from>
    <xdr:to>
      <xdr:col>4</xdr:col>
      <xdr:colOff>206375</xdr:colOff>
      <xdr:row>77</xdr:row>
      <xdr:rowOff>130530</xdr:rowOff>
    </xdr:to>
    <xdr:sp macro="" textlink="">
      <xdr:nvSpPr>
        <xdr:cNvPr id="181" name="フローチャート : 判断 180"/>
        <xdr:cNvSpPr/>
      </xdr:nvSpPr>
      <xdr:spPr>
        <a:xfrm>
          <a:off x="2857500" y="132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121657</xdr:rowOff>
    </xdr:from>
    <xdr:ext cx="599010" cy="259045"/>
    <xdr:sp macro="" textlink="">
      <xdr:nvSpPr>
        <xdr:cNvPr id="182" name="テキスト ボックス 181"/>
        <xdr:cNvSpPr txBox="1"/>
      </xdr:nvSpPr>
      <xdr:spPr>
        <a:xfrm>
          <a:off x="2608794" y="1332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48768</xdr:rowOff>
    </xdr:from>
    <xdr:to>
      <xdr:col>2</xdr:col>
      <xdr:colOff>638175</xdr:colOff>
      <xdr:row>76</xdr:row>
      <xdr:rowOff>143027</xdr:rowOff>
    </xdr:to>
    <xdr:cxnSp macro="">
      <xdr:nvCxnSpPr>
        <xdr:cNvPr id="183" name="直線コネクタ 182"/>
        <xdr:cNvCxnSpPr/>
      </xdr:nvCxnSpPr>
      <xdr:spPr>
        <a:xfrm flipV="1">
          <a:off x="1130300" y="13078968"/>
          <a:ext cx="889000" cy="9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112713</xdr:rowOff>
    </xdr:from>
    <xdr:to>
      <xdr:col>3</xdr:col>
      <xdr:colOff>3175</xdr:colOff>
      <xdr:row>78</xdr:row>
      <xdr:rowOff>42863</xdr:rowOff>
    </xdr:to>
    <xdr:sp macro="" textlink="">
      <xdr:nvSpPr>
        <xdr:cNvPr id="184" name="フローチャート : 判断 183"/>
        <xdr:cNvSpPr/>
      </xdr:nvSpPr>
      <xdr:spPr>
        <a:xfrm>
          <a:off x="1968500" y="1331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33990</xdr:rowOff>
    </xdr:from>
    <xdr:ext cx="599010" cy="259045"/>
    <xdr:sp macro="" textlink="">
      <xdr:nvSpPr>
        <xdr:cNvPr id="185" name="テキスト ボックス 184"/>
        <xdr:cNvSpPr txBox="1"/>
      </xdr:nvSpPr>
      <xdr:spPr>
        <a:xfrm>
          <a:off x="1719794" y="13407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11836</xdr:rowOff>
    </xdr:from>
    <xdr:to>
      <xdr:col>1</xdr:col>
      <xdr:colOff>485775</xdr:colOff>
      <xdr:row>78</xdr:row>
      <xdr:rowOff>113436</xdr:rowOff>
    </xdr:to>
    <xdr:sp macro="" textlink="">
      <xdr:nvSpPr>
        <xdr:cNvPr id="186" name="フローチャート : 判断 185"/>
        <xdr:cNvSpPr/>
      </xdr:nvSpPr>
      <xdr:spPr>
        <a:xfrm>
          <a:off x="1079500" y="13384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104563</xdr:rowOff>
    </xdr:from>
    <xdr:ext cx="599010" cy="259045"/>
    <xdr:sp macro="" textlink="">
      <xdr:nvSpPr>
        <xdr:cNvPr id="187" name="テキスト ボックス 186"/>
        <xdr:cNvSpPr txBox="1"/>
      </xdr:nvSpPr>
      <xdr:spPr>
        <a:xfrm>
          <a:off x="830794" y="13477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170218</xdr:rowOff>
    </xdr:from>
    <xdr:to>
      <xdr:col>6</xdr:col>
      <xdr:colOff>561975</xdr:colOff>
      <xdr:row>75</xdr:row>
      <xdr:rowOff>100368</xdr:rowOff>
    </xdr:to>
    <xdr:sp macro="" textlink="">
      <xdr:nvSpPr>
        <xdr:cNvPr id="193" name="円/楕円 192"/>
        <xdr:cNvSpPr/>
      </xdr:nvSpPr>
      <xdr:spPr>
        <a:xfrm>
          <a:off x="4584700" y="1285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21645</xdr:rowOff>
    </xdr:from>
    <xdr:ext cx="599010" cy="259045"/>
    <xdr:sp macro="" textlink="">
      <xdr:nvSpPr>
        <xdr:cNvPr id="194" name="民生費該当値テキスト"/>
        <xdr:cNvSpPr txBox="1"/>
      </xdr:nvSpPr>
      <xdr:spPr>
        <a:xfrm>
          <a:off x="4686300" y="12708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173,597</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26670</xdr:rowOff>
    </xdr:from>
    <xdr:to>
      <xdr:col>5</xdr:col>
      <xdr:colOff>409575</xdr:colOff>
      <xdr:row>75</xdr:row>
      <xdr:rowOff>128270</xdr:rowOff>
    </xdr:to>
    <xdr:sp macro="" textlink="">
      <xdr:nvSpPr>
        <xdr:cNvPr id="195" name="円/楕円 194"/>
        <xdr:cNvSpPr/>
      </xdr:nvSpPr>
      <xdr:spPr>
        <a:xfrm>
          <a:off x="37465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144797</xdr:rowOff>
    </xdr:from>
    <xdr:ext cx="599010" cy="259045"/>
    <xdr:sp macro="" textlink="">
      <xdr:nvSpPr>
        <xdr:cNvPr id="196" name="テキスト ボックス 195"/>
        <xdr:cNvSpPr txBox="1"/>
      </xdr:nvSpPr>
      <xdr:spPr>
        <a:xfrm>
          <a:off x="3497794" y="12660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171,400</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46482</xdr:rowOff>
    </xdr:from>
    <xdr:to>
      <xdr:col>4</xdr:col>
      <xdr:colOff>206375</xdr:colOff>
      <xdr:row>75</xdr:row>
      <xdr:rowOff>148081</xdr:rowOff>
    </xdr:to>
    <xdr:sp macro="" textlink="">
      <xdr:nvSpPr>
        <xdr:cNvPr id="197" name="円/楕円 196"/>
        <xdr:cNvSpPr/>
      </xdr:nvSpPr>
      <xdr:spPr>
        <a:xfrm>
          <a:off x="28575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164609</xdr:rowOff>
    </xdr:from>
    <xdr:ext cx="599010" cy="259045"/>
    <xdr:sp macro="" textlink="">
      <xdr:nvSpPr>
        <xdr:cNvPr id="198" name="テキスト ボックス 197"/>
        <xdr:cNvSpPr txBox="1"/>
      </xdr:nvSpPr>
      <xdr:spPr>
        <a:xfrm>
          <a:off x="2608794" y="12680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169,840</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169418</xdr:rowOff>
    </xdr:from>
    <xdr:to>
      <xdr:col>3</xdr:col>
      <xdr:colOff>3175</xdr:colOff>
      <xdr:row>76</xdr:row>
      <xdr:rowOff>99568</xdr:rowOff>
    </xdr:to>
    <xdr:sp macro="" textlink="">
      <xdr:nvSpPr>
        <xdr:cNvPr id="199" name="円/楕円 198"/>
        <xdr:cNvSpPr/>
      </xdr:nvSpPr>
      <xdr:spPr>
        <a:xfrm>
          <a:off x="1968500" y="1302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116095</xdr:rowOff>
    </xdr:from>
    <xdr:ext cx="599010" cy="259045"/>
    <xdr:sp macro="" textlink="">
      <xdr:nvSpPr>
        <xdr:cNvPr id="200" name="テキスト ボックス 199"/>
        <xdr:cNvSpPr txBox="1"/>
      </xdr:nvSpPr>
      <xdr:spPr>
        <a:xfrm>
          <a:off x="1719794" y="12803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160,160</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92227</xdr:rowOff>
    </xdr:from>
    <xdr:to>
      <xdr:col>1</xdr:col>
      <xdr:colOff>485775</xdr:colOff>
      <xdr:row>77</xdr:row>
      <xdr:rowOff>22377</xdr:rowOff>
    </xdr:to>
    <xdr:sp macro="" textlink="">
      <xdr:nvSpPr>
        <xdr:cNvPr id="201" name="円/楕円 200"/>
        <xdr:cNvSpPr/>
      </xdr:nvSpPr>
      <xdr:spPr>
        <a:xfrm>
          <a:off x="1079500" y="1312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38905</xdr:rowOff>
    </xdr:from>
    <xdr:ext cx="599010" cy="259045"/>
    <xdr:sp macro="" textlink="">
      <xdr:nvSpPr>
        <xdr:cNvPr id="202" name="テキスト ボックス 201"/>
        <xdr:cNvSpPr txBox="1"/>
      </xdr:nvSpPr>
      <xdr:spPr>
        <a:xfrm>
          <a:off x="830794" y="12897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152,738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35,261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76854</xdr:rowOff>
    </xdr:from>
    <xdr:to>
      <xdr:col>6</xdr:col>
      <xdr:colOff>510540</xdr:colOff>
      <xdr:row>99</xdr:row>
      <xdr:rowOff>57880</xdr:rowOff>
    </xdr:to>
    <xdr:cxnSp macro="">
      <xdr:nvCxnSpPr>
        <xdr:cNvPr id="227" name="直線コネクタ 226"/>
        <xdr:cNvCxnSpPr/>
      </xdr:nvCxnSpPr>
      <xdr:spPr>
        <a:xfrm flipV="1">
          <a:off x="4633595" y="15507354"/>
          <a:ext cx="1270" cy="1524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61707</xdr:rowOff>
    </xdr:from>
    <xdr:ext cx="534377" cy="259045"/>
    <xdr:sp macro="" textlink="">
      <xdr:nvSpPr>
        <xdr:cNvPr id="228" name="衛生費最小値テキスト"/>
        <xdr:cNvSpPr txBox="1"/>
      </xdr:nvSpPr>
      <xdr:spPr>
        <a:xfrm>
          <a:off x="4686300" y="1703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19,295</a:t>
          </a:r>
          <a:endParaRPr kumimoji="1" lang="ja-JP" altLang="en-US" sz="1000" b="1">
            <a:latin typeface="ＭＳ Ｐゴシック"/>
          </a:endParaRPr>
        </a:p>
      </xdr:txBody>
    </xdr:sp>
    <xdr:clientData/>
  </xdr:oneCellAnchor>
  <xdr:twoCellAnchor>
    <xdr:from>
      <xdr:col>6</xdr:col>
      <xdr:colOff>422275</xdr:colOff>
      <xdr:row>99</xdr:row>
      <xdr:rowOff>57880</xdr:rowOff>
    </xdr:from>
    <xdr:to>
      <xdr:col>6</xdr:col>
      <xdr:colOff>600075</xdr:colOff>
      <xdr:row>99</xdr:row>
      <xdr:rowOff>57880</xdr:rowOff>
    </xdr:to>
    <xdr:cxnSp macro="">
      <xdr:nvCxnSpPr>
        <xdr:cNvPr id="229" name="直線コネクタ 228"/>
        <xdr:cNvCxnSpPr/>
      </xdr:nvCxnSpPr>
      <xdr:spPr>
        <a:xfrm>
          <a:off x="4546600" y="1703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23531</xdr:rowOff>
    </xdr:from>
    <xdr:ext cx="534377" cy="259045"/>
    <xdr:sp macro="" textlink="">
      <xdr:nvSpPr>
        <xdr:cNvPr id="230" name="衛生費最大値テキスト"/>
        <xdr:cNvSpPr txBox="1"/>
      </xdr:nvSpPr>
      <xdr:spPr>
        <a:xfrm>
          <a:off x="4686300" y="1528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99,299</a:t>
          </a:r>
          <a:endParaRPr kumimoji="1" lang="ja-JP" altLang="en-US" sz="1000" b="1">
            <a:latin typeface="ＭＳ Ｐゴシック"/>
          </a:endParaRPr>
        </a:p>
      </xdr:txBody>
    </xdr:sp>
    <xdr:clientData/>
  </xdr:oneCellAnchor>
  <xdr:twoCellAnchor>
    <xdr:from>
      <xdr:col>6</xdr:col>
      <xdr:colOff>422275</xdr:colOff>
      <xdr:row>90</xdr:row>
      <xdr:rowOff>76854</xdr:rowOff>
    </xdr:from>
    <xdr:to>
      <xdr:col>6</xdr:col>
      <xdr:colOff>600075</xdr:colOff>
      <xdr:row>90</xdr:row>
      <xdr:rowOff>76854</xdr:rowOff>
    </xdr:to>
    <xdr:cxnSp macro="">
      <xdr:nvCxnSpPr>
        <xdr:cNvPr id="231" name="直線コネクタ 230"/>
        <xdr:cNvCxnSpPr/>
      </xdr:nvCxnSpPr>
      <xdr:spPr>
        <a:xfrm>
          <a:off x="4546600" y="15507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13912</xdr:rowOff>
    </xdr:from>
    <xdr:to>
      <xdr:col>6</xdr:col>
      <xdr:colOff>511175</xdr:colOff>
      <xdr:row>95</xdr:row>
      <xdr:rowOff>75367</xdr:rowOff>
    </xdr:to>
    <xdr:cxnSp macro="">
      <xdr:nvCxnSpPr>
        <xdr:cNvPr id="232" name="直線コネクタ 231"/>
        <xdr:cNvCxnSpPr/>
      </xdr:nvCxnSpPr>
      <xdr:spPr>
        <a:xfrm>
          <a:off x="3797300" y="16301662"/>
          <a:ext cx="838200" cy="6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121544</xdr:rowOff>
    </xdr:from>
    <xdr:ext cx="534377" cy="259045"/>
    <xdr:sp macro="" textlink="">
      <xdr:nvSpPr>
        <xdr:cNvPr id="233" name="衛生費平均値テキスト"/>
        <xdr:cNvSpPr txBox="1"/>
      </xdr:nvSpPr>
      <xdr:spPr>
        <a:xfrm>
          <a:off x="4686300" y="16580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39,154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143117</xdr:rowOff>
    </xdr:from>
    <xdr:to>
      <xdr:col>6</xdr:col>
      <xdr:colOff>561975</xdr:colOff>
      <xdr:row>97</xdr:row>
      <xdr:rowOff>73267</xdr:rowOff>
    </xdr:to>
    <xdr:sp macro="" textlink="">
      <xdr:nvSpPr>
        <xdr:cNvPr id="234" name="フローチャート : 判断 233"/>
        <xdr:cNvSpPr/>
      </xdr:nvSpPr>
      <xdr:spPr>
        <a:xfrm>
          <a:off x="4584700" y="166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13912</xdr:rowOff>
    </xdr:from>
    <xdr:to>
      <xdr:col>5</xdr:col>
      <xdr:colOff>358775</xdr:colOff>
      <xdr:row>95</xdr:row>
      <xdr:rowOff>98495</xdr:rowOff>
    </xdr:to>
    <xdr:cxnSp macro="">
      <xdr:nvCxnSpPr>
        <xdr:cNvPr id="235" name="直線コネクタ 234"/>
        <xdr:cNvCxnSpPr/>
      </xdr:nvCxnSpPr>
      <xdr:spPr>
        <a:xfrm flipV="1">
          <a:off x="2908300" y="16301662"/>
          <a:ext cx="889000" cy="84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85700</xdr:rowOff>
    </xdr:from>
    <xdr:to>
      <xdr:col>5</xdr:col>
      <xdr:colOff>409575</xdr:colOff>
      <xdr:row>97</xdr:row>
      <xdr:rowOff>15850</xdr:rowOff>
    </xdr:to>
    <xdr:sp macro="" textlink="">
      <xdr:nvSpPr>
        <xdr:cNvPr id="236" name="フローチャート : 判断 235"/>
        <xdr:cNvSpPr/>
      </xdr:nvSpPr>
      <xdr:spPr>
        <a:xfrm>
          <a:off x="3746500" y="1654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6977</xdr:rowOff>
    </xdr:from>
    <xdr:ext cx="534377" cy="259045"/>
    <xdr:sp macro="" textlink="">
      <xdr:nvSpPr>
        <xdr:cNvPr id="237" name="テキスト ボックス 236"/>
        <xdr:cNvSpPr txBox="1"/>
      </xdr:nvSpPr>
      <xdr:spPr>
        <a:xfrm>
          <a:off x="3530111" y="1663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42,168</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98495</xdr:rowOff>
    </xdr:from>
    <xdr:to>
      <xdr:col>4</xdr:col>
      <xdr:colOff>155575</xdr:colOff>
      <xdr:row>96</xdr:row>
      <xdr:rowOff>17438</xdr:rowOff>
    </xdr:to>
    <xdr:cxnSp macro="">
      <xdr:nvCxnSpPr>
        <xdr:cNvPr id="238" name="直線コネクタ 237"/>
        <xdr:cNvCxnSpPr/>
      </xdr:nvCxnSpPr>
      <xdr:spPr>
        <a:xfrm flipV="1">
          <a:off x="2019300" y="16386245"/>
          <a:ext cx="889000" cy="90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17405</xdr:rowOff>
    </xdr:from>
    <xdr:to>
      <xdr:col>4</xdr:col>
      <xdr:colOff>206375</xdr:colOff>
      <xdr:row>97</xdr:row>
      <xdr:rowOff>119005</xdr:rowOff>
    </xdr:to>
    <xdr:sp macro="" textlink="">
      <xdr:nvSpPr>
        <xdr:cNvPr id="239" name="フローチャート : 判断 238"/>
        <xdr:cNvSpPr/>
      </xdr:nvSpPr>
      <xdr:spPr>
        <a:xfrm>
          <a:off x="2857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110132</xdr:rowOff>
    </xdr:from>
    <xdr:ext cx="534377" cy="259045"/>
    <xdr:sp macro="" textlink="">
      <xdr:nvSpPr>
        <xdr:cNvPr id="240" name="テキスト ボックス 239"/>
        <xdr:cNvSpPr txBox="1"/>
      </xdr:nvSpPr>
      <xdr:spPr>
        <a:xfrm>
          <a:off x="2641111" y="1674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17438</xdr:rowOff>
    </xdr:from>
    <xdr:to>
      <xdr:col>2</xdr:col>
      <xdr:colOff>638175</xdr:colOff>
      <xdr:row>96</xdr:row>
      <xdr:rowOff>53480</xdr:rowOff>
    </xdr:to>
    <xdr:cxnSp macro="">
      <xdr:nvCxnSpPr>
        <xdr:cNvPr id="241" name="直線コネクタ 240"/>
        <xdr:cNvCxnSpPr/>
      </xdr:nvCxnSpPr>
      <xdr:spPr>
        <a:xfrm flipV="1">
          <a:off x="1130300" y="16476638"/>
          <a:ext cx="889000" cy="3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170644</xdr:rowOff>
    </xdr:from>
    <xdr:to>
      <xdr:col>3</xdr:col>
      <xdr:colOff>3175</xdr:colOff>
      <xdr:row>97</xdr:row>
      <xdr:rowOff>100794</xdr:rowOff>
    </xdr:to>
    <xdr:sp macro="" textlink="">
      <xdr:nvSpPr>
        <xdr:cNvPr id="242" name="フローチャート : 判断 241"/>
        <xdr:cNvSpPr/>
      </xdr:nvSpPr>
      <xdr:spPr>
        <a:xfrm>
          <a:off x="1968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91921</xdr:rowOff>
    </xdr:from>
    <xdr:ext cx="534377" cy="259045"/>
    <xdr:sp macro="" textlink="">
      <xdr:nvSpPr>
        <xdr:cNvPr id="243" name="テキスト ボックス 242"/>
        <xdr:cNvSpPr txBox="1"/>
      </xdr:nvSpPr>
      <xdr:spPr>
        <a:xfrm>
          <a:off x="1752111" y="1672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35294</xdr:rowOff>
    </xdr:from>
    <xdr:to>
      <xdr:col>1</xdr:col>
      <xdr:colOff>485775</xdr:colOff>
      <xdr:row>97</xdr:row>
      <xdr:rowOff>136894</xdr:rowOff>
    </xdr:to>
    <xdr:sp macro="" textlink="">
      <xdr:nvSpPr>
        <xdr:cNvPr id="244" name="フローチャート : 判断 243"/>
        <xdr:cNvSpPr/>
      </xdr:nvSpPr>
      <xdr:spPr>
        <a:xfrm>
          <a:off x="1079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128021</xdr:rowOff>
    </xdr:from>
    <xdr:ext cx="534377" cy="259045"/>
    <xdr:sp macro="" textlink="">
      <xdr:nvSpPr>
        <xdr:cNvPr id="245" name="テキスト ボックス 244"/>
        <xdr:cNvSpPr txBox="1"/>
      </xdr:nvSpPr>
      <xdr:spPr>
        <a:xfrm>
          <a:off x="863111" y="1675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24567</xdr:rowOff>
    </xdr:from>
    <xdr:to>
      <xdr:col>6</xdr:col>
      <xdr:colOff>561975</xdr:colOff>
      <xdr:row>95</xdr:row>
      <xdr:rowOff>126167</xdr:rowOff>
    </xdr:to>
    <xdr:sp macro="" textlink="">
      <xdr:nvSpPr>
        <xdr:cNvPr id="251" name="円/楕円 250"/>
        <xdr:cNvSpPr/>
      </xdr:nvSpPr>
      <xdr:spPr>
        <a:xfrm>
          <a:off x="4584700" y="1631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47444</xdr:rowOff>
    </xdr:from>
    <xdr:ext cx="534377" cy="259045"/>
    <xdr:sp macro="" textlink="">
      <xdr:nvSpPr>
        <xdr:cNvPr id="252" name="衛生費該当値テキスト"/>
        <xdr:cNvSpPr txBox="1"/>
      </xdr:nvSpPr>
      <xdr:spPr>
        <a:xfrm>
          <a:off x="4686300" y="1616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54,377</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134562</xdr:rowOff>
    </xdr:from>
    <xdr:to>
      <xdr:col>5</xdr:col>
      <xdr:colOff>409575</xdr:colOff>
      <xdr:row>95</xdr:row>
      <xdr:rowOff>64712</xdr:rowOff>
    </xdr:to>
    <xdr:sp macro="" textlink="">
      <xdr:nvSpPr>
        <xdr:cNvPr id="253" name="円/楕円 252"/>
        <xdr:cNvSpPr/>
      </xdr:nvSpPr>
      <xdr:spPr>
        <a:xfrm>
          <a:off x="3746500" y="1625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81239</xdr:rowOff>
    </xdr:from>
    <xdr:ext cx="534377" cy="259045"/>
    <xdr:sp macro="" textlink="">
      <xdr:nvSpPr>
        <xdr:cNvPr id="254" name="テキスト ボックス 253"/>
        <xdr:cNvSpPr txBox="1"/>
      </xdr:nvSpPr>
      <xdr:spPr>
        <a:xfrm>
          <a:off x="3530111" y="1602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57,603</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47695</xdr:rowOff>
    </xdr:from>
    <xdr:to>
      <xdr:col>4</xdr:col>
      <xdr:colOff>206375</xdr:colOff>
      <xdr:row>95</xdr:row>
      <xdr:rowOff>149295</xdr:rowOff>
    </xdr:to>
    <xdr:sp macro="" textlink="">
      <xdr:nvSpPr>
        <xdr:cNvPr id="255" name="円/楕円 254"/>
        <xdr:cNvSpPr/>
      </xdr:nvSpPr>
      <xdr:spPr>
        <a:xfrm>
          <a:off x="2857500" y="1633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165822</xdr:rowOff>
    </xdr:from>
    <xdr:ext cx="534377" cy="259045"/>
    <xdr:sp macro="" textlink="">
      <xdr:nvSpPr>
        <xdr:cNvPr id="256" name="テキスト ボックス 255"/>
        <xdr:cNvSpPr txBox="1"/>
      </xdr:nvSpPr>
      <xdr:spPr>
        <a:xfrm>
          <a:off x="2641111" y="16110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53,163</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138088</xdr:rowOff>
    </xdr:from>
    <xdr:to>
      <xdr:col>3</xdr:col>
      <xdr:colOff>3175</xdr:colOff>
      <xdr:row>96</xdr:row>
      <xdr:rowOff>68238</xdr:rowOff>
    </xdr:to>
    <xdr:sp macro="" textlink="">
      <xdr:nvSpPr>
        <xdr:cNvPr id="257" name="円/楕円 256"/>
        <xdr:cNvSpPr/>
      </xdr:nvSpPr>
      <xdr:spPr>
        <a:xfrm>
          <a:off x="1968500" y="1642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84765</xdr:rowOff>
    </xdr:from>
    <xdr:ext cx="534377" cy="259045"/>
    <xdr:sp macro="" textlink="">
      <xdr:nvSpPr>
        <xdr:cNvPr id="258" name="テキスト ボックス 257"/>
        <xdr:cNvSpPr txBox="1"/>
      </xdr:nvSpPr>
      <xdr:spPr>
        <a:xfrm>
          <a:off x="1752111" y="1620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48,418</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2680</xdr:rowOff>
    </xdr:from>
    <xdr:to>
      <xdr:col>1</xdr:col>
      <xdr:colOff>485775</xdr:colOff>
      <xdr:row>96</xdr:row>
      <xdr:rowOff>104280</xdr:rowOff>
    </xdr:to>
    <xdr:sp macro="" textlink="">
      <xdr:nvSpPr>
        <xdr:cNvPr id="259" name="円/楕円 258"/>
        <xdr:cNvSpPr/>
      </xdr:nvSpPr>
      <xdr:spPr>
        <a:xfrm>
          <a:off x="1079500" y="164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120807</xdr:rowOff>
    </xdr:from>
    <xdr:ext cx="534377" cy="259045"/>
    <xdr:sp macro="" textlink="">
      <xdr:nvSpPr>
        <xdr:cNvPr id="260" name="テキスト ボックス 259"/>
        <xdr:cNvSpPr txBox="1"/>
      </xdr:nvSpPr>
      <xdr:spPr>
        <a:xfrm>
          <a:off x="863111" y="16237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46,526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152044</xdr:rowOff>
    </xdr:from>
    <xdr:to>
      <xdr:col>15</xdr:col>
      <xdr:colOff>180340</xdr:colOff>
      <xdr:row>38</xdr:row>
      <xdr:rowOff>139700</xdr:rowOff>
    </xdr:to>
    <xdr:cxnSp macro="">
      <xdr:nvCxnSpPr>
        <xdr:cNvPr id="282" name="直線コネクタ 281"/>
        <xdr:cNvCxnSpPr/>
      </xdr:nvCxnSpPr>
      <xdr:spPr>
        <a:xfrm flipV="1">
          <a:off x="10475595" y="5466994"/>
          <a:ext cx="1270"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98721</xdr:rowOff>
    </xdr:from>
    <xdr:ext cx="469744" cy="259045"/>
    <xdr:sp macro="" textlink="">
      <xdr:nvSpPr>
        <xdr:cNvPr id="285" name="労働費最大値テキスト"/>
        <xdr:cNvSpPr txBox="1"/>
      </xdr:nvSpPr>
      <xdr:spPr>
        <a:xfrm>
          <a:off x="10528300" y="5242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5,196</a:t>
          </a:r>
          <a:endParaRPr kumimoji="1" lang="ja-JP" altLang="en-US" sz="1000" b="1">
            <a:latin typeface="ＭＳ Ｐゴシック"/>
          </a:endParaRPr>
        </a:p>
      </xdr:txBody>
    </xdr:sp>
    <xdr:clientData/>
  </xdr:oneCellAnchor>
  <xdr:twoCellAnchor>
    <xdr:from>
      <xdr:col>15</xdr:col>
      <xdr:colOff>92075</xdr:colOff>
      <xdr:row>31</xdr:row>
      <xdr:rowOff>152044</xdr:rowOff>
    </xdr:from>
    <xdr:to>
      <xdr:col>15</xdr:col>
      <xdr:colOff>269875</xdr:colOff>
      <xdr:row>31</xdr:row>
      <xdr:rowOff>152044</xdr:rowOff>
    </xdr:to>
    <xdr:cxnSp macro="">
      <xdr:nvCxnSpPr>
        <xdr:cNvPr id="286" name="直線コネクタ 285"/>
        <xdr:cNvCxnSpPr/>
      </xdr:nvCxnSpPr>
      <xdr:spPr>
        <a:xfrm>
          <a:off x="10388600" y="546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155245</xdr:rowOff>
    </xdr:from>
    <xdr:to>
      <xdr:col>15</xdr:col>
      <xdr:colOff>180975</xdr:colOff>
      <xdr:row>38</xdr:row>
      <xdr:rowOff>57404</xdr:rowOff>
    </xdr:to>
    <xdr:cxnSp macro="">
      <xdr:nvCxnSpPr>
        <xdr:cNvPr id="287" name="直線コネクタ 286"/>
        <xdr:cNvCxnSpPr/>
      </xdr:nvCxnSpPr>
      <xdr:spPr>
        <a:xfrm>
          <a:off x="9639300" y="6498895"/>
          <a:ext cx="838200" cy="73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114749</xdr:rowOff>
    </xdr:from>
    <xdr:ext cx="378565" cy="259045"/>
    <xdr:sp macro="" textlink="">
      <xdr:nvSpPr>
        <xdr:cNvPr id="288" name="労働費平均値テキスト"/>
        <xdr:cNvSpPr txBox="1"/>
      </xdr:nvSpPr>
      <xdr:spPr>
        <a:xfrm>
          <a:off x="10528300" y="62869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91872</xdr:rowOff>
    </xdr:from>
    <xdr:to>
      <xdr:col>15</xdr:col>
      <xdr:colOff>231775</xdr:colOff>
      <xdr:row>38</xdr:row>
      <xdr:rowOff>22022</xdr:rowOff>
    </xdr:to>
    <xdr:sp macro="" textlink="">
      <xdr:nvSpPr>
        <xdr:cNvPr id="289" name="フローチャート : 判断 288"/>
        <xdr:cNvSpPr/>
      </xdr:nvSpPr>
      <xdr:spPr>
        <a:xfrm>
          <a:off x="10426700" y="643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136271</xdr:rowOff>
    </xdr:from>
    <xdr:to>
      <xdr:col>14</xdr:col>
      <xdr:colOff>28575</xdr:colOff>
      <xdr:row>37</xdr:row>
      <xdr:rowOff>155245</xdr:rowOff>
    </xdr:to>
    <xdr:cxnSp macro="">
      <xdr:nvCxnSpPr>
        <xdr:cNvPr id="290" name="直線コネクタ 289"/>
        <xdr:cNvCxnSpPr/>
      </xdr:nvCxnSpPr>
      <xdr:spPr>
        <a:xfrm>
          <a:off x="8750300" y="6479921"/>
          <a:ext cx="889000" cy="1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151079</xdr:rowOff>
    </xdr:from>
    <xdr:to>
      <xdr:col>14</xdr:col>
      <xdr:colOff>79375</xdr:colOff>
      <xdr:row>37</xdr:row>
      <xdr:rowOff>81229</xdr:rowOff>
    </xdr:to>
    <xdr:sp macro="" textlink="">
      <xdr:nvSpPr>
        <xdr:cNvPr id="291" name="フローチャート : 判断 290"/>
        <xdr:cNvSpPr/>
      </xdr:nvSpPr>
      <xdr:spPr>
        <a:xfrm>
          <a:off x="9588500" y="632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97756</xdr:rowOff>
    </xdr:from>
    <xdr:ext cx="469744" cy="259045"/>
    <xdr:sp macro="" textlink="">
      <xdr:nvSpPr>
        <xdr:cNvPr id="292" name="テキスト ボックス 291"/>
        <xdr:cNvSpPr txBox="1"/>
      </xdr:nvSpPr>
      <xdr:spPr>
        <a:xfrm>
          <a:off x="9404427" y="6098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1,228</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147930</xdr:rowOff>
    </xdr:from>
    <xdr:to>
      <xdr:col>12</xdr:col>
      <xdr:colOff>511175</xdr:colOff>
      <xdr:row>37</xdr:row>
      <xdr:rowOff>136271</xdr:rowOff>
    </xdr:to>
    <xdr:cxnSp macro="">
      <xdr:nvCxnSpPr>
        <xdr:cNvPr id="293" name="直線コネクタ 292"/>
        <xdr:cNvCxnSpPr/>
      </xdr:nvCxnSpPr>
      <xdr:spPr>
        <a:xfrm>
          <a:off x="7861300" y="6320130"/>
          <a:ext cx="889000" cy="15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148793</xdr:rowOff>
    </xdr:from>
    <xdr:to>
      <xdr:col>12</xdr:col>
      <xdr:colOff>561975</xdr:colOff>
      <xdr:row>37</xdr:row>
      <xdr:rowOff>78943</xdr:rowOff>
    </xdr:to>
    <xdr:sp macro="" textlink="">
      <xdr:nvSpPr>
        <xdr:cNvPr id="294" name="フローチャート : 判断 293"/>
        <xdr:cNvSpPr/>
      </xdr:nvSpPr>
      <xdr:spPr>
        <a:xfrm>
          <a:off x="8699500" y="632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95470</xdr:rowOff>
    </xdr:from>
    <xdr:ext cx="469744" cy="259045"/>
    <xdr:sp macro="" textlink="">
      <xdr:nvSpPr>
        <xdr:cNvPr id="295" name="テキスト ボックス 294"/>
        <xdr:cNvSpPr txBox="1"/>
      </xdr:nvSpPr>
      <xdr:spPr>
        <a:xfrm>
          <a:off x="8515427" y="6096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160045</xdr:rowOff>
    </xdr:from>
    <xdr:to>
      <xdr:col>11</xdr:col>
      <xdr:colOff>307975</xdr:colOff>
      <xdr:row>36</xdr:row>
      <xdr:rowOff>147930</xdr:rowOff>
    </xdr:to>
    <xdr:cxnSp macro="">
      <xdr:nvCxnSpPr>
        <xdr:cNvPr id="296" name="直線コネクタ 295"/>
        <xdr:cNvCxnSpPr/>
      </xdr:nvCxnSpPr>
      <xdr:spPr>
        <a:xfrm>
          <a:off x="6972300" y="6160795"/>
          <a:ext cx="889000" cy="159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76784</xdr:rowOff>
    </xdr:from>
    <xdr:to>
      <xdr:col>11</xdr:col>
      <xdr:colOff>358775</xdr:colOff>
      <xdr:row>37</xdr:row>
      <xdr:rowOff>6934</xdr:rowOff>
    </xdr:to>
    <xdr:sp macro="" textlink="">
      <xdr:nvSpPr>
        <xdr:cNvPr id="297" name="フローチャート : 判断 296"/>
        <xdr:cNvSpPr/>
      </xdr:nvSpPr>
      <xdr:spPr>
        <a:xfrm>
          <a:off x="7810500" y="62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23461</xdr:rowOff>
    </xdr:from>
    <xdr:ext cx="469744" cy="259045"/>
    <xdr:sp macro="" textlink="">
      <xdr:nvSpPr>
        <xdr:cNvPr id="298" name="テキスト ボックス 297"/>
        <xdr:cNvSpPr txBox="1"/>
      </xdr:nvSpPr>
      <xdr:spPr>
        <a:xfrm>
          <a:off x="7626427" y="602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171424</xdr:rowOff>
    </xdr:from>
    <xdr:to>
      <xdr:col>10</xdr:col>
      <xdr:colOff>155575</xdr:colOff>
      <xdr:row>36</xdr:row>
      <xdr:rowOff>101574</xdr:rowOff>
    </xdr:to>
    <xdr:sp macro="" textlink="">
      <xdr:nvSpPr>
        <xdr:cNvPr id="299" name="フローチャート : 判断 298"/>
        <xdr:cNvSpPr/>
      </xdr:nvSpPr>
      <xdr:spPr>
        <a:xfrm>
          <a:off x="6921500" y="617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92701</xdr:rowOff>
    </xdr:from>
    <xdr:ext cx="469744" cy="259045"/>
    <xdr:sp macro="" textlink="">
      <xdr:nvSpPr>
        <xdr:cNvPr id="300" name="テキスト ボックス 299"/>
        <xdr:cNvSpPr txBox="1"/>
      </xdr:nvSpPr>
      <xdr:spPr>
        <a:xfrm>
          <a:off x="6737427" y="626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6604</xdr:rowOff>
    </xdr:from>
    <xdr:to>
      <xdr:col>15</xdr:col>
      <xdr:colOff>231775</xdr:colOff>
      <xdr:row>38</xdr:row>
      <xdr:rowOff>108204</xdr:rowOff>
    </xdr:to>
    <xdr:sp macro="" textlink="">
      <xdr:nvSpPr>
        <xdr:cNvPr id="306" name="円/楕円 305"/>
        <xdr:cNvSpPr/>
      </xdr:nvSpPr>
      <xdr:spPr>
        <a:xfrm>
          <a:off x="10426700" y="652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92981</xdr:rowOff>
    </xdr:from>
    <xdr:ext cx="378565" cy="259045"/>
    <xdr:sp macro="" textlink="">
      <xdr:nvSpPr>
        <xdr:cNvPr id="307" name="労働費該当値テキスト"/>
        <xdr:cNvSpPr txBox="1"/>
      </xdr:nvSpPr>
      <xdr:spPr>
        <a:xfrm>
          <a:off x="10528300" y="6436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360</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104445</xdr:rowOff>
    </xdr:from>
    <xdr:to>
      <xdr:col>14</xdr:col>
      <xdr:colOff>79375</xdr:colOff>
      <xdr:row>38</xdr:row>
      <xdr:rowOff>34595</xdr:rowOff>
    </xdr:to>
    <xdr:sp macro="" textlink="">
      <xdr:nvSpPr>
        <xdr:cNvPr id="308" name="円/楕円 307"/>
        <xdr:cNvSpPr/>
      </xdr:nvSpPr>
      <xdr:spPr>
        <a:xfrm>
          <a:off x="9588500" y="644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25722</xdr:rowOff>
    </xdr:from>
    <xdr:ext cx="378565" cy="259045"/>
    <xdr:sp macro="" textlink="">
      <xdr:nvSpPr>
        <xdr:cNvPr id="309" name="テキスト ボックス 308"/>
        <xdr:cNvSpPr txBox="1"/>
      </xdr:nvSpPr>
      <xdr:spPr>
        <a:xfrm>
          <a:off x="9450017" y="6540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85471</xdr:rowOff>
    </xdr:from>
    <xdr:to>
      <xdr:col>12</xdr:col>
      <xdr:colOff>561975</xdr:colOff>
      <xdr:row>38</xdr:row>
      <xdr:rowOff>15621</xdr:rowOff>
    </xdr:to>
    <xdr:sp macro="" textlink="">
      <xdr:nvSpPr>
        <xdr:cNvPr id="310" name="円/楕円 309"/>
        <xdr:cNvSpPr/>
      </xdr:nvSpPr>
      <xdr:spPr>
        <a:xfrm>
          <a:off x="8699500" y="642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6748</xdr:rowOff>
    </xdr:from>
    <xdr:ext cx="378565" cy="259045"/>
    <xdr:sp macro="" textlink="">
      <xdr:nvSpPr>
        <xdr:cNvPr id="311" name="テキスト ボックス 310"/>
        <xdr:cNvSpPr txBox="1"/>
      </xdr:nvSpPr>
      <xdr:spPr>
        <a:xfrm>
          <a:off x="8561017" y="6521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97130</xdr:rowOff>
    </xdr:from>
    <xdr:to>
      <xdr:col>11</xdr:col>
      <xdr:colOff>358775</xdr:colOff>
      <xdr:row>37</xdr:row>
      <xdr:rowOff>27280</xdr:rowOff>
    </xdr:to>
    <xdr:sp macro="" textlink="">
      <xdr:nvSpPr>
        <xdr:cNvPr id="312" name="円/楕円 311"/>
        <xdr:cNvSpPr/>
      </xdr:nvSpPr>
      <xdr:spPr>
        <a:xfrm>
          <a:off x="7810500" y="626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18407</xdr:rowOff>
    </xdr:from>
    <xdr:ext cx="469744" cy="259045"/>
    <xdr:sp macro="" textlink="">
      <xdr:nvSpPr>
        <xdr:cNvPr id="313" name="テキスト ボックス 312"/>
        <xdr:cNvSpPr txBox="1"/>
      </xdr:nvSpPr>
      <xdr:spPr>
        <a:xfrm>
          <a:off x="7626427" y="6362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1,464</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109245</xdr:rowOff>
    </xdr:from>
    <xdr:to>
      <xdr:col>10</xdr:col>
      <xdr:colOff>155575</xdr:colOff>
      <xdr:row>36</xdr:row>
      <xdr:rowOff>39395</xdr:rowOff>
    </xdr:to>
    <xdr:sp macro="" textlink="">
      <xdr:nvSpPr>
        <xdr:cNvPr id="314" name="円/楕円 313"/>
        <xdr:cNvSpPr/>
      </xdr:nvSpPr>
      <xdr:spPr>
        <a:xfrm>
          <a:off x="6921500" y="610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55922</xdr:rowOff>
    </xdr:from>
    <xdr:ext cx="469744" cy="259045"/>
    <xdr:sp macro="" textlink="">
      <xdr:nvSpPr>
        <xdr:cNvPr id="315" name="テキスト ボックス 314"/>
        <xdr:cNvSpPr txBox="1"/>
      </xdr:nvSpPr>
      <xdr:spPr>
        <a:xfrm>
          <a:off x="6737427" y="5885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6" name="直線コネクタ 32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7" name="テキスト ボックス 32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8" name="直線コネクタ 32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29" name="テキスト ボックス 328"/>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0" name="直線コネクタ 32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1" name="テキスト ボックス 330"/>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2" name="直線コネクタ 33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3" name="テキスト ボックス 332"/>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4" name="直線コネクタ 33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5" name="テキスト ボックス 334"/>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6" name="直線コネクタ 33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7" name="テキスト ボックス 336"/>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148289</xdr:rowOff>
    </xdr:from>
    <xdr:to>
      <xdr:col>15</xdr:col>
      <xdr:colOff>180340</xdr:colOff>
      <xdr:row>59</xdr:row>
      <xdr:rowOff>97230</xdr:rowOff>
    </xdr:to>
    <xdr:cxnSp macro="">
      <xdr:nvCxnSpPr>
        <xdr:cNvPr id="341" name="直線コネクタ 340"/>
        <xdr:cNvCxnSpPr/>
      </xdr:nvCxnSpPr>
      <xdr:spPr>
        <a:xfrm flipV="1">
          <a:off x="10475595" y="8720789"/>
          <a:ext cx="1270" cy="1491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101057</xdr:rowOff>
    </xdr:from>
    <xdr:ext cx="378565" cy="259045"/>
    <xdr:sp macro="" textlink="">
      <xdr:nvSpPr>
        <xdr:cNvPr id="342" name="農林水産業費最小値テキスト"/>
        <xdr:cNvSpPr txBox="1"/>
      </xdr:nvSpPr>
      <xdr:spPr>
        <a:xfrm>
          <a:off x="10528300" y="10216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15</xdr:col>
      <xdr:colOff>92075</xdr:colOff>
      <xdr:row>59</xdr:row>
      <xdr:rowOff>97230</xdr:rowOff>
    </xdr:from>
    <xdr:to>
      <xdr:col>15</xdr:col>
      <xdr:colOff>269875</xdr:colOff>
      <xdr:row>59</xdr:row>
      <xdr:rowOff>97230</xdr:rowOff>
    </xdr:to>
    <xdr:cxnSp macro="">
      <xdr:nvCxnSpPr>
        <xdr:cNvPr id="343" name="直線コネクタ 342"/>
        <xdr:cNvCxnSpPr/>
      </xdr:nvCxnSpPr>
      <xdr:spPr>
        <a:xfrm>
          <a:off x="10388600" y="102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94966</xdr:rowOff>
    </xdr:from>
    <xdr:ext cx="534377" cy="259045"/>
    <xdr:sp macro="" textlink="">
      <xdr:nvSpPr>
        <xdr:cNvPr id="344" name="農林水産業費最大値テキスト"/>
        <xdr:cNvSpPr txBox="1"/>
      </xdr:nvSpPr>
      <xdr:spPr>
        <a:xfrm>
          <a:off x="10528300" y="849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91,474</a:t>
          </a:r>
          <a:endParaRPr kumimoji="1" lang="ja-JP" altLang="en-US" sz="1000" b="1">
            <a:latin typeface="ＭＳ Ｐゴシック"/>
          </a:endParaRPr>
        </a:p>
      </xdr:txBody>
    </xdr:sp>
    <xdr:clientData/>
  </xdr:oneCellAnchor>
  <xdr:twoCellAnchor>
    <xdr:from>
      <xdr:col>15</xdr:col>
      <xdr:colOff>92075</xdr:colOff>
      <xdr:row>50</xdr:row>
      <xdr:rowOff>148289</xdr:rowOff>
    </xdr:from>
    <xdr:to>
      <xdr:col>15</xdr:col>
      <xdr:colOff>269875</xdr:colOff>
      <xdr:row>50</xdr:row>
      <xdr:rowOff>148289</xdr:rowOff>
    </xdr:to>
    <xdr:cxnSp macro="">
      <xdr:nvCxnSpPr>
        <xdr:cNvPr id="345" name="直線コネクタ 344"/>
        <xdr:cNvCxnSpPr/>
      </xdr:nvCxnSpPr>
      <xdr:spPr>
        <a:xfrm>
          <a:off x="10388600" y="8720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134752</xdr:rowOff>
    </xdr:from>
    <xdr:to>
      <xdr:col>15</xdr:col>
      <xdr:colOff>180975</xdr:colOff>
      <xdr:row>57</xdr:row>
      <xdr:rowOff>54040</xdr:rowOff>
    </xdr:to>
    <xdr:cxnSp macro="">
      <xdr:nvCxnSpPr>
        <xdr:cNvPr id="346" name="直線コネクタ 345"/>
        <xdr:cNvCxnSpPr/>
      </xdr:nvCxnSpPr>
      <xdr:spPr>
        <a:xfrm>
          <a:off x="9639300" y="9735952"/>
          <a:ext cx="838200" cy="90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170001</xdr:rowOff>
    </xdr:from>
    <xdr:ext cx="534377" cy="259045"/>
    <xdr:sp macro="" textlink="">
      <xdr:nvSpPr>
        <xdr:cNvPr id="347" name="農林水産業費平均値テキスト"/>
        <xdr:cNvSpPr txBox="1"/>
      </xdr:nvSpPr>
      <xdr:spPr>
        <a:xfrm>
          <a:off x="10528300" y="9771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22,712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20124</xdr:rowOff>
    </xdr:from>
    <xdr:to>
      <xdr:col>15</xdr:col>
      <xdr:colOff>231775</xdr:colOff>
      <xdr:row>57</xdr:row>
      <xdr:rowOff>121724</xdr:rowOff>
    </xdr:to>
    <xdr:sp macro="" textlink="">
      <xdr:nvSpPr>
        <xdr:cNvPr id="348" name="フローチャート : 判断 347"/>
        <xdr:cNvSpPr/>
      </xdr:nvSpPr>
      <xdr:spPr>
        <a:xfrm>
          <a:off x="10426700" y="979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134752</xdr:rowOff>
    </xdr:from>
    <xdr:to>
      <xdr:col>14</xdr:col>
      <xdr:colOff>28575</xdr:colOff>
      <xdr:row>57</xdr:row>
      <xdr:rowOff>46268</xdr:rowOff>
    </xdr:to>
    <xdr:cxnSp macro="">
      <xdr:nvCxnSpPr>
        <xdr:cNvPr id="349" name="直線コネクタ 348"/>
        <xdr:cNvCxnSpPr/>
      </xdr:nvCxnSpPr>
      <xdr:spPr>
        <a:xfrm flipV="1">
          <a:off x="8750300" y="9735952"/>
          <a:ext cx="889000" cy="82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98778</xdr:rowOff>
    </xdr:from>
    <xdr:to>
      <xdr:col>14</xdr:col>
      <xdr:colOff>79375</xdr:colOff>
      <xdr:row>57</xdr:row>
      <xdr:rowOff>28928</xdr:rowOff>
    </xdr:to>
    <xdr:sp macro="" textlink="">
      <xdr:nvSpPr>
        <xdr:cNvPr id="350" name="フローチャート : 判断 349"/>
        <xdr:cNvSpPr/>
      </xdr:nvSpPr>
      <xdr:spPr>
        <a:xfrm>
          <a:off x="9588500" y="969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20055</xdr:rowOff>
    </xdr:from>
    <xdr:ext cx="534377" cy="259045"/>
    <xdr:sp macro="" textlink="">
      <xdr:nvSpPr>
        <xdr:cNvPr id="351" name="テキスト ボックス 350"/>
        <xdr:cNvSpPr txBox="1"/>
      </xdr:nvSpPr>
      <xdr:spPr>
        <a:xfrm>
          <a:off x="9372111" y="979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28,395</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46268</xdr:rowOff>
    </xdr:from>
    <xdr:to>
      <xdr:col>12</xdr:col>
      <xdr:colOff>511175</xdr:colOff>
      <xdr:row>57</xdr:row>
      <xdr:rowOff>105459</xdr:rowOff>
    </xdr:to>
    <xdr:cxnSp macro="">
      <xdr:nvCxnSpPr>
        <xdr:cNvPr id="352" name="直線コネクタ 351"/>
        <xdr:cNvCxnSpPr/>
      </xdr:nvCxnSpPr>
      <xdr:spPr>
        <a:xfrm flipV="1">
          <a:off x="7861300" y="9818918"/>
          <a:ext cx="889000" cy="59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157284</xdr:rowOff>
    </xdr:from>
    <xdr:to>
      <xdr:col>12</xdr:col>
      <xdr:colOff>561975</xdr:colOff>
      <xdr:row>58</xdr:row>
      <xdr:rowOff>87434</xdr:rowOff>
    </xdr:to>
    <xdr:sp macro="" textlink="">
      <xdr:nvSpPr>
        <xdr:cNvPr id="353" name="フローチャート : 判断 352"/>
        <xdr:cNvSpPr/>
      </xdr:nvSpPr>
      <xdr:spPr>
        <a:xfrm>
          <a:off x="8699500" y="9929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78561</xdr:rowOff>
    </xdr:from>
    <xdr:ext cx="534377" cy="259045"/>
    <xdr:sp macro="" textlink="">
      <xdr:nvSpPr>
        <xdr:cNvPr id="354" name="テキスト ボックス 353"/>
        <xdr:cNvSpPr txBox="1"/>
      </xdr:nvSpPr>
      <xdr:spPr>
        <a:xfrm>
          <a:off x="8483111" y="1002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105459</xdr:rowOff>
    </xdr:from>
    <xdr:to>
      <xdr:col>11</xdr:col>
      <xdr:colOff>307975</xdr:colOff>
      <xdr:row>57</xdr:row>
      <xdr:rowOff>109917</xdr:rowOff>
    </xdr:to>
    <xdr:cxnSp macro="">
      <xdr:nvCxnSpPr>
        <xdr:cNvPr id="355" name="直線コネクタ 354"/>
        <xdr:cNvCxnSpPr/>
      </xdr:nvCxnSpPr>
      <xdr:spPr>
        <a:xfrm flipV="1">
          <a:off x="6972300" y="9878109"/>
          <a:ext cx="889000" cy="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164061</xdr:rowOff>
    </xdr:from>
    <xdr:to>
      <xdr:col>11</xdr:col>
      <xdr:colOff>358775</xdr:colOff>
      <xdr:row>58</xdr:row>
      <xdr:rowOff>94211</xdr:rowOff>
    </xdr:to>
    <xdr:sp macro="" textlink="">
      <xdr:nvSpPr>
        <xdr:cNvPr id="356" name="フローチャート : 判断 355"/>
        <xdr:cNvSpPr/>
      </xdr:nvSpPr>
      <xdr:spPr>
        <a:xfrm>
          <a:off x="7810500" y="993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85338</xdr:rowOff>
    </xdr:from>
    <xdr:ext cx="534377" cy="259045"/>
    <xdr:sp macro="" textlink="">
      <xdr:nvSpPr>
        <xdr:cNvPr id="357" name="テキスト ボックス 356"/>
        <xdr:cNvSpPr txBox="1"/>
      </xdr:nvSpPr>
      <xdr:spPr>
        <a:xfrm>
          <a:off x="7594111" y="1002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15519</xdr:rowOff>
    </xdr:from>
    <xdr:to>
      <xdr:col>10</xdr:col>
      <xdr:colOff>155575</xdr:colOff>
      <xdr:row>58</xdr:row>
      <xdr:rowOff>117119</xdr:rowOff>
    </xdr:to>
    <xdr:sp macro="" textlink="">
      <xdr:nvSpPr>
        <xdr:cNvPr id="358" name="フローチャート : 判断 357"/>
        <xdr:cNvSpPr/>
      </xdr:nvSpPr>
      <xdr:spPr>
        <a:xfrm>
          <a:off x="6921500" y="995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108246</xdr:rowOff>
    </xdr:from>
    <xdr:ext cx="534377" cy="259045"/>
    <xdr:sp macro="" textlink="">
      <xdr:nvSpPr>
        <xdr:cNvPr id="359" name="テキスト ボックス 358"/>
        <xdr:cNvSpPr txBox="1"/>
      </xdr:nvSpPr>
      <xdr:spPr>
        <a:xfrm>
          <a:off x="6705111" y="1005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3240</xdr:rowOff>
    </xdr:from>
    <xdr:to>
      <xdr:col>15</xdr:col>
      <xdr:colOff>231775</xdr:colOff>
      <xdr:row>57</xdr:row>
      <xdr:rowOff>104840</xdr:rowOff>
    </xdr:to>
    <xdr:sp macro="" textlink="">
      <xdr:nvSpPr>
        <xdr:cNvPr id="365" name="円/楕円 364"/>
        <xdr:cNvSpPr/>
      </xdr:nvSpPr>
      <xdr:spPr>
        <a:xfrm>
          <a:off x="10426700" y="977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26117</xdr:rowOff>
    </xdr:from>
    <xdr:ext cx="534377" cy="259045"/>
    <xdr:sp macro="" textlink="">
      <xdr:nvSpPr>
        <xdr:cNvPr id="366" name="農林水産業費該当値テキスト"/>
        <xdr:cNvSpPr txBox="1"/>
      </xdr:nvSpPr>
      <xdr:spPr>
        <a:xfrm>
          <a:off x="10528300" y="962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23,746</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83952</xdr:rowOff>
    </xdr:from>
    <xdr:to>
      <xdr:col>14</xdr:col>
      <xdr:colOff>79375</xdr:colOff>
      <xdr:row>57</xdr:row>
      <xdr:rowOff>14102</xdr:rowOff>
    </xdr:to>
    <xdr:sp macro="" textlink="">
      <xdr:nvSpPr>
        <xdr:cNvPr id="367" name="円/楕円 366"/>
        <xdr:cNvSpPr/>
      </xdr:nvSpPr>
      <xdr:spPr>
        <a:xfrm>
          <a:off x="9588500" y="96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30629</xdr:rowOff>
    </xdr:from>
    <xdr:ext cx="534377" cy="259045"/>
    <xdr:sp macro="" textlink="">
      <xdr:nvSpPr>
        <xdr:cNvPr id="368" name="テキスト ボックス 367"/>
        <xdr:cNvSpPr txBox="1"/>
      </xdr:nvSpPr>
      <xdr:spPr>
        <a:xfrm>
          <a:off x="9372111" y="946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29,303</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166918</xdr:rowOff>
    </xdr:from>
    <xdr:to>
      <xdr:col>12</xdr:col>
      <xdr:colOff>561975</xdr:colOff>
      <xdr:row>57</xdr:row>
      <xdr:rowOff>97068</xdr:rowOff>
    </xdr:to>
    <xdr:sp macro="" textlink="">
      <xdr:nvSpPr>
        <xdr:cNvPr id="369" name="円/楕円 368"/>
        <xdr:cNvSpPr/>
      </xdr:nvSpPr>
      <xdr:spPr>
        <a:xfrm>
          <a:off x="8699500" y="976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113595</xdr:rowOff>
    </xdr:from>
    <xdr:ext cx="534377" cy="259045"/>
    <xdr:sp macro="" textlink="">
      <xdr:nvSpPr>
        <xdr:cNvPr id="370" name="テキスト ボックス 369"/>
        <xdr:cNvSpPr txBox="1"/>
      </xdr:nvSpPr>
      <xdr:spPr>
        <a:xfrm>
          <a:off x="8483111" y="9543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24,222</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54659</xdr:rowOff>
    </xdr:from>
    <xdr:to>
      <xdr:col>11</xdr:col>
      <xdr:colOff>358775</xdr:colOff>
      <xdr:row>57</xdr:row>
      <xdr:rowOff>156259</xdr:rowOff>
    </xdr:to>
    <xdr:sp macro="" textlink="">
      <xdr:nvSpPr>
        <xdr:cNvPr id="371" name="円/楕円 370"/>
        <xdr:cNvSpPr/>
      </xdr:nvSpPr>
      <xdr:spPr>
        <a:xfrm>
          <a:off x="7810500" y="982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1336</xdr:rowOff>
    </xdr:from>
    <xdr:ext cx="534377" cy="259045"/>
    <xdr:sp macro="" textlink="">
      <xdr:nvSpPr>
        <xdr:cNvPr id="372" name="テキスト ボックス 371"/>
        <xdr:cNvSpPr txBox="1"/>
      </xdr:nvSpPr>
      <xdr:spPr>
        <a:xfrm>
          <a:off x="7594111" y="960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20,597</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59117</xdr:rowOff>
    </xdr:from>
    <xdr:to>
      <xdr:col>10</xdr:col>
      <xdr:colOff>155575</xdr:colOff>
      <xdr:row>57</xdr:row>
      <xdr:rowOff>160717</xdr:rowOff>
    </xdr:to>
    <xdr:sp macro="" textlink="">
      <xdr:nvSpPr>
        <xdr:cNvPr id="373" name="円/楕円 372"/>
        <xdr:cNvSpPr/>
      </xdr:nvSpPr>
      <xdr:spPr>
        <a:xfrm>
          <a:off x="6921500" y="983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5794</xdr:rowOff>
    </xdr:from>
    <xdr:ext cx="534377" cy="259045"/>
    <xdr:sp macro="" textlink="">
      <xdr:nvSpPr>
        <xdr:cNvPr id="374" name="テキスト ボックス 373"/>
        <xdr:cNvSpPr txBox="1"/>
      </xdr:nvSpPr>
      <xdr:spPr>
        <a:xfrm>
          <a:off x="6705111" y="960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20,324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25,764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4" name="テキスト ボックス 39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6" name="テキスト ボックス 395"/>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64393</xdr:rowOff>
    </xdr:from>
    <xdr:to>
      <xdr:col>15</xdr:col>
      <xdr:colOff>180340</xdr:colOff>
      <xdr:row>79</xdr:row>
      <xdr:rowOff>68735</xdr:rowOff>
    </xdr:to>
    <xdr:cxnSp macro="">
      <xdr:nvCxnSpPr>
        <xdr:cNvPr id="400" name="直線コネクタ 399"/>
        <xdr:cNvCxnSpPr/>
      </xdr:nvCxnSpPr>
      <xdr:spPr>
        <a:xfrm flipV="1">
          <a:off x="10475595" y="12237343"/>
          <a:ext cx="1270" cy="137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72562</xdr:rowOff>
    </xdr:from>
    <xdr:ext cx="378565" cy="259045"/>
    <xdr:sp macro="" textlink="">
      <xdr:nvSpPr>
        <xdr:cNvPr id="401" name="商工費最小値テキスト"/>
        <xdr:cNvSpPr txBox="1"/>
      </xdr:nvSpPr>
      <xdr:spPr>
        <a:xfrm>
          <a:off x="10528300" y="136171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15</xdr:col>
      <xdr:colOff>92075</xdr:colOff>
      <xdr:row>79</xdr:row>
      <xdr:rowOff>68735</xdr:rowOff>
    </xdr:from>
    <xdr:to>
      <xdr:col>15</xdr:col>
      <xdr:colOff>269875</xdr:colOff>
      <xdr:row>79</xdr:row>
      <xdr:rowOff>68735</xdr:rowOff>
    </xdr:to>
    <xdr:cxnSp macro="">
      <xdr:nvCxnSpPr>
        <xdr:cNvPr id="402" name="直線コネクタ 401"/>
        <xdr:cNvCxnSpPr/>
      </xdr:nvCxnSpPr>
      <xdr:spPr>
        <a:xfrm>
          <a:off x="10388600" y="1361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11070</xdr:rowOff>
    </xdr:from>
    <xdr:ext cx="534377" cy="259045"/>
    <xdr:sp macro="" textlink="">
      <xdr:nvSpPr>
        <xdr:cNvPr id="403" name="商工費最大値テキスト"/>
        <xdr:cNvSpPr txBox="1"/>
      </xdr:nvSpPr>
      <xdr:spPr>
        <a:xfrm>
          <a:off x="10528300" y="1201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43,056</a:t>
          </a:r>
          <a:endParaRPr kumimoji="1" lang="ja-JP" altLang="en-US" sz="1000" b="1">
            <a:latin typeface="ＭＳ Ｐゴシック"/>
          </a:endParaRPr>
        </a:p>
      </xdr:txBody>
    </xdr:sp>
    <xdr:clientData/>
  </xdr:oneCellAnchor>
  <xdr:twoCellAnchor>
    <xdr:from>
      <xdr:col>15</xdr:col>
      <xdr:colOff>92075</xdr:colOff>
      <xdr:row>71</xdr:row>
      <xdr:rowOff>64393</xdr:rowOff>
    </xdr:from>
    <xdr:to>
      <xdr:col>15</xdr:col>
      <xdr:colOff>269875</xdr:colOff>
      <xdr:row>71</xdr:row>
      <xdr:rowOff>64393</xdr:rowOff>
    </xdr:to>
    <xdr:cxnSp macro="">
      <xdr:nvCxnSpPr>
        <xdr:cNvPr id="404" name="直線コネクタ 403"/>
        <xdr:cNvCxnSpPr/>
      </xdr:nvCxnSpPr>
      <xdr:spPr>
        <a:xfrm>
          <a:off x="10388600" y="1223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108938</xdr:rowOff>
    </xdr:from>
    <xdr:to>
      <xdr:col>15</xdr:col>
      <xdr:colOff>180975</xdr:colOff>
      <xdr:row>78</xdr:row>
      <xdr:rowOff>122653</xdr:rowOff>
    </xdr:to>
    <xdr:cxnSp macro="">
      <xdr:nvCxnSpPr>
        <xdr:cNvPr id="405" name="直線コネクタ 404"/>
        <xdr:cNvCxnSpPr/>
      </xdr:nvCxnSpPr>
      <xdr:spPr>
        <a:xfrm>
          <a:off x="9639300" y="13482038"/>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171279</xdr:rowOff>
    </xdr:from>
    <xdr:ext cx="534377" cy="259045"/>
    <xdr:sp macro="" textlink="">
      <xdr:nvSpPr>
        <xdr:cNvPr id="406" name="商工費平均値テキスト"/>
        <xdr:cNvSpPr txBox="1"/>
      </xdr:nvSpPr>
      <xdr:spPr>
        <a:xfrm>
          <a:off x="10528300" y="13030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12,678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148402</xdr:rowOff>
    </xdr:from>
    <xdr:to>
      <xdr:col>15</xdr:col>
      <xdr:colOff>231775</xdr:colOff>
      <xdr:row>77</xdr:row>
      <xdr:rowOff>78552</xdr:rowOff>
    </xdr:to>
    <xdr:sp macro="" textlink="">
      <xdr:nvSpPr>
        <xdr:cNvPr id="407" name="フローチャート : 判断 406"/>
        <xdr:cNvSpPr/>
      </xdr:nvSpPr>
      <xdr:spPr>
        <a:xfrm>
          <a:off x="10426700" y="1317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108938</xdr:rowOff>
    </xdr:from>
    <xdr:to>
      <xdr:col>14</xdr:col>
      <xdr:colOff>28575</xdr:colOff>
      <xdr:row>78</xdr:row>
      <xdr:rowOff>117951</xdr:rowOff>
    </xdr:to>
    <xdr:cxnSp macro="">
      <xdr:nvCxnSpPr>
        <xdr:cNvPr id="408" name="直線コネクタ 407"/>
        <xdr:cNvCxnSpPr/>
      </xdr:nvCxnSpPr>
      <xdr:spPr>
        <a:xfrm flipV="1">
          <a:off x="8750300" y="13482038"/>
          <a:ext cx="889000" cy="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112838</xdr:rowOff>
    </xdr:from>
    <xdr:to>
      <xdr:col>14</xdr:col>
      <xdr:colOff>79375</xdr:colOff>
      <xdr:row>77</xdr:row>
      <xdr:rowOff>42988</xdr:rowOff>
    </xdr:to>
    <xdr:sp macro="" textlink="">
      <xdr:nvSpPr>
        <xdr:cNvPr id="409" name="フローチャート : 判断 408"/>
        <xdr:cNvSpPr/>
      </xdr:nvSpPr>
      <xdr:spPr>
        <a:xfrm>
          <a:off x="9588500" y="1314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59514</xdr:rowOff>
    </xdr:from>
    <xdr:ext cx="534377" cy="259045"/>
    <xdr:sp macro="" textlink="">
      <xdr:nvSpPr>
        <xdr:cNvPr id="410" name="テキスト ボックス 409"/>
        <xdr:cNvSpPr txBox="1"/>
      </xdr:nvSpPr>
      <xdr:spPr>
        <a:xfrm>
          <a:off x="9372111" y="1291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117951</xdr:rowOff>
    </xdr:from>
    <xdr:to>
      <xdr:col>12</xdr:col>
      <xdr:colOff>511175</xdr:colOff>
      <xdr:row>78</xdr:row>
      <xdr:rowOff>129184</xdr:rowOff>
    </xdr:to>
    <xdr:cxnSp macro="">
      <xdr:nvCxnSpPr>
        <xdr:cNvPr id="411" name="直線コネクタ 410"/>
        <xdr:cNvCxnSpPr/>
      </xdr:nvCxnSpPr>
      <xdr:spPr>
        <a:xfrm flipV="1">
          <a:off x="7861300" y="13491051"/>
          <a:ext cx="889000" cy="11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95986</xdr:rowOff>
    </xdr:from>
    <xdr:to>
      <xdr:col>12</xdr:col>
      <xdr:colOff>561975</xdr:colOff>
      <xdr:row>78</xdr:row>
      <xdr:rowOff>26136</xdr:rowOff>
    </xdr:to>
    <xdr:sp macro="" textlink="">
      <xdr:nvSpPr>
        <xdr:cNvPr id="412" name="フローチャート : 判断 411"/>
        <xdr:cNvSpPr/>
      </xdr:nvSpPr>
      <xdr:spPr>
        <a:xfrm>
          <a:off x="86995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42663</xdr:rowOff>
    </xdr:from>
    <xdr:ext cx="469744" cy="259045"/>
    <xdr:sp macro="" textlink="">
      <xdr:nvSpPr>
        <xdr:cNvPr id="413" name="テキスト ボックス 412"/>
        <xdr:cNvSpPr txBox="1"/>
      </xdr:nvSpPr>
      <xdr:spPr>
        <a:xfrm>
          <a:off x="8515427" y="1307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36471</xdr:rowOff>
    </xdr:from>
    <xdr:to>
      <xdr:col>11</xdr:col>
      <xdr:colOff>307975</xdr:colOff>
      <xdr:row>78</xdr:row>
      <xdr:rowOff>129184</xdr:rowOff>
    </xdr:to>
    <xdr:cxnSp macro="">
      <xdr:nvCxnSpPr>
        <xdr:cNvPr id="414" name="直線コネクタ 413"/>
        <xdr:cNvCxnSpPr/>
      </xdr:nvCxnSpPr>
      <xdr:spPr>
        <a:xfrm>
          <a:off x="6972300" y="13409571"/>
          <a:ext cx="889000" cy="9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109376</xdr:rowOff>
    </xdr:from>
    <xdr:to>
      <xdr:col>11</xdr:col>
      <xdr:colOff>358775</xdr:colOff>
      <xdr:row>78</xdr:row>
      <xdr:rowOff>39526</xdr:rowOff>
    </xdr:to>
    <xdr:sp macro="" textlink="">
      <xdr:nvSpPr>
        <xdr:cNvPr id="415" name="フローチャート : 判断 414"/>
        <xdr:cNvSpPr/>
      </xdr:nvSpPr>
      <xdr:spPr>
        <a:xfrm>
          <a:off x="7810500" y="1331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56053</xdr:rowOff>
    </xdr:from>
    <xdr:ext cx="469744" cy="259045"/>
    <xdr:sp macro="" textlink="">
      <xdr:nvSpPr>
        <xdr:cNvPr id="416" name="テキスト ボックス 415"/>
        <xdr:cNvSpPr txBox="1"/>
      </xdr:nvSpPr>
      <xdr:spPr>
        <a:xfrm>
          <a:off x="7626427" y="1308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122864</xdr:rowOff>
    </xdr:from>
    <xdr:to>
      <xdr:col>10</xdr:col>
      <xdr:colOff>155575</xdr:colOff>
      <xdr:row>78</xdr:row>
      <xdr:rowOff>53014</xdr:rowOff>
    </xdr:to>
    <xdr:sp macro="" textlink="">
      <xdr:nvSpPr>
        <xdr:cNvPr id="417" name="フローチャート : 判断 416"/>
        <xdr:cNvSpPr/>
      </xdr:nvSpPr>
      <xdr:spPr>
        <a:xfrm>
          <a:off x="6921500" y="13324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69541</xdr:rowOff>
    </xdr:from>
    <xdr:ext cx="469744" cy="259045"/>
    <xdr:sp macro="" textlink="">
      <xdr:nvSpPr>
        <xdr:cNvPr id="418" name="テキスト ボックス 417"/>
        <xdr:cNvSpPr txBox="1"/>
      </xdr:nvSpPr>
      <xdr:spPr>
        <a:xfrm>
          <a:off x="6737427" y="13099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71853</xdr:rowOff>
    </xdr:from>
    <xdr:to>
      <xdr:col>15</xdr:col>
      <xdr:colOff>231775</xdr:colOff>
      <xdr:row>79</xdr:row>
      <xdr:rowOff>2003</xdr:rowOff>
    </xdr:to>
    <xdr:sp macro="" textlink="">
      <xdr:nvSpPr>
        <xdr:cNvPr id="424" name="円/楕円 423"/>
        <xdr:cNvSpPr/>
      </xdr:nvSpPr>
      <xdr:spPr>
        <a:xfrm>
          <a:off x="10426700" y="1344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158230</xdr:rowOff>
    </xdr:from>
    <xdr:ext cx="469744" cy="259045"/>
    <xdr:sp macro="" textlink="">
      <xdr:nvSpPr>
        <xdr:cNvPr id="425" name="商工費該当値テキスト"/>
        <xdr:cNvSpPr txBox="1"/>
      </xdr:nvSpPr>
      <xdr:spPr>
        <a:xfrm>
          <a:off x="10528300" y="13359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4,522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58138</xdr:rowOff>
    </xdr:from>
    <xdr:to>
      <xdr:col>14</xdr:col>
      <xdr:colOff>79375</xdr:colOff>
      <xdr:row>78</xdr:row>
      <xdr:rowOff>159738</xdr:rowOff>
    </xdr:to>
    <xdr:sp macro="" textlink="">
      <xdr:nvSpPr>
        <xdr:cNvPr id="426" name="円/楕円 425"/>
        <xdr:cNvSpPr/>
      </xdr:nvSpPr>
      <xdr:spPr>
        <a:xfrm>
          <a:off x="9588500" y="1343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150865</xdr:rowOff>
    </xdr:from>
    <xdr:ext cx="469744" cy="259045"/>
    <xdr:sp macro="" textlink="">
      <xdr:nvSpPr>
        <xdr:cNvPr id="427" name="テキスト ボックス 426"/>
        <xdr:cNvSpPr txBox="1"/>
      </xdr:nvSpPr>
      <xdr:spPr>
        <a:xfrm>
          <a:off x="9404427" y="13523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67151</xdr:rowOff>
    </xdr:from>
    <xdr:to>
      <xdr:col>12</xdr:col>
      <xdr:colOff>561975</xdr:colOff>
      <xdr:row>78</xdr:row>
      <xdr:rowOff>168751</xdr:rowOff>
    </xdr:to>
    <xdr:sp macro="" textlink="">
      <xdr:nvSpPr>
        <xdr:cNvPr id="428" name="円/楕円 427"/>
        <xdr:cNvSpPr/>
      </xdr:nvSpPr>
      <xdr:spPr>
        <a:xfrm>
          <a:off x="8699500" y="1344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159878</xdr:rowOff>
    </xdr:from>
    <xdr:ext cx="469744" cy="259045"/>
    <xdr:sp macro="" textlink="">
      <xdr:nvSpPr>
        <xdr:cNvPr id="429" name="テキスト ボックス 428"/>
        <xdr:cNvSpPr txBox="1"/>
      </xdr:nvSpPr>
      <xdr:spPr>
        <a:xfrm>
          <a:off x="8515427" y="13532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4,666</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78384</xdr:rowOff>
    </xdr:from>
    <xdr:to>
      <xdr:col>11</xdr:col>
      <xdr:colOff>358775</xdr:colOff>
      <xdr:row>79</xdr:row>
      <xdr:rowOff>8534</xdr:rowOff>
    </xdr:to>
    <xdr:sp macro="" textlink="">
      <xdr:nvSpPr>
        <xdr:cNvPr id="430" name="円/楕円 429"/>
        <xdr:cNvSpPr/>
      </xdr:nvSpPr>
      <xdr:spPr>
        <a:xfrm>
          <a:off x="7810500" y="1345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171111</xdr:rowOff>
    </xdr:from>
    <xdr:ext cx="469744" cy="259045"/>
    <xdr:sp macro="" textlink="">
      <xdr:nvSpPr>
        <xdr:cNvPr id="431" name="テキスト ボックス 430"/>
        <xdr:cNvSpPr txBox="1"/>
      </xdr:nvSpPr>
      <xdr:spPr>
        <a:xfrm>
          <a:off x="7626427" y="1354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4,322</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157121</xdr:rowOff>
    </xdr:from>
    <xdr:to>
      <xdr:col>10</xdr:col>
      <xdr:colOff>155575</xdr:colOff>
      <xdr:row>78</xdr:row>
      <xdr:rowOff>87271</xdr:rowOff>
    </xdr:to>
    <xdr:sp macro="" textlink="">
      <xdr:nvSpPr>
        <xdr:cNvPr id="432" name="円/楕円 431"/>
        <xdr:cNvSpPr/>
      </xdr:nvSpPr>
      <xdr:spPr>
        <a:xfrm>
          <a:off x="6921500" y="1335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78398</xdr:rowOff>
    </xdr:from>
    <xdr:ext cx="469744" cy="259045"/>
    <xdr:sp macro="" textlink="">
      <xdr:nvSpPr>
        <xdr:cNvPr id="433" name="テキスト ボックス 432"/>
        <xdr:cNvSpPr txBox="1"/>
      </xdr:nvSpPr>
      <xdr:spPr>
        <a:xfrm>
          <a:off x="6737427" y="13451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46,416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141363</xdr:rowOff>
    </xdr:from>
    <xdr:to>
      <xdr:col>15</xdr:col>
      <xdr:colOff>180340</xdr:colOff>
      <xdr:row>98</xdr:row>
      <xdr:rowOff>26479</xdr:rowOff>
    </xdr:to>
    <xdr:cxnSp macro="">
      <xdr:nvCxnSpPr>
        <xdr:cNvPr id="457" name="直線コネクタ 456"/>
        <xdr:cNvCxnSpPr/>
      </xdr:nvCxnSpPr>
      <xdr:spPr>
        <a:xfrm flipV="1">
          <a:off x="10475595" y="15400413"/>
          <a:ext cx="1270" cy="1428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30306</xdr:rowOff>
    </xdr:from>
    <xdr:ext cx="534377" cy="259045"/>
    <xdr:sp macro="" textlink="">
      <xdr:nvSpPr>
        <xdr:cNvPr id="458" name="土木費最小値テキスト"/>
        <xdr:cNvSpPr txBox="1"/>
      </xdr:nvSpPr>
      <xdr:spPr>
        <a:xfrm>
          <a:off x="10528300" y="1683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14,915</a:t>
          </a:r>
          <a:endParaRPr kumimoji="1" lang="ja-JP" altLang="en-US" sz="1000" b="1">
            <a:latin typeface="ＭＳ Ｐゴシック"/>
          </a:endParaRPr>
        </a:p>
      </xdr:txBody>
    </xdr:sp>
    <xdr:clientData/>
  </xdr:oneCellAnchor>
  <xdr:twoCellAnchor>
    <xdr:from>
      <xdr:col>15</xdr:col>
      <xdr:colOff>92075</xdr:colOff>
      <xdr:row>98</xdr:row>
      <xdr:rowOff>26479</xdr:rowOff>
    </xdr:from>
    <xdr:to>
      <xdr:col>15</xdr:col>
      <xdr:colOff>269875</xdr:colOff>
      <xdr:row>98</xdr:row>
      <xdr:rowOff>26479</xdr:rowOff>
    </xdr:to>
    <xdr:cxnSp macro="">
      <xdr:nvCxnSpPr>
        <xdr:cNvPr id="459" name="直線コネクタ 458"/>
        <xdr:cNvCxnSpPr/>
      </xdr:nvCxnSpPr>
      <xdr:spPr>
        <a:xfrm>
          <a:off x="10388600" y="1682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88040</xdr:rowOff>
    </xdr:from>
    <xdr:ext cx="599010" cy="259045"/>
    <xdr:sp macro="" textlink="">
      <xdr:nvSpPr>
        <xdr:cNvPr id="460" name="土木費最大値テキスト"/>
        <xdr:cNvSpPr txBox="1"/>
      </xdr:nvSpPr>
      <xdr:spPr>
        <a:xfrm>
          <a:off x="10528300" y="15175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127,369</a:t>
          </a:r>
          <a:endParaRPr kumimoji="1" lang="ja-JP" altLang="en-US" sz="1000" b="1">
            <a:latin typeface="ＭＳ Ｐゴシック"/>
          </a:endParaRPr>
        </a:p>
      </xdr:txBody>
    </xdr:sp>
    <xdr:clientData/>
  </xdr:oneCellAnchor>
  <xdr:twoCellAnchor>
    <xdr:from>
      <xdr:col>15</xdr:col>
      <xdr:colOff>92075</xdr:colOff>
      <xdr:row>89</xdr:row>
      <xdr:rowOff>141363</xdr:rowOff>
    </xdr:from>
    <xdr:to>
      <xdr:col>15</xdr:col>
      <xdr:colOff>269875</xdr:colOff>
      <xdr:row>89</xdr:row>
      <xdr:rowOff>141363</xdr:rowOff>
    </xdr:to>
    <xdr:cxnSp macro="">
      <xdr:nvCxnSpPr>
        <xdr:cNvPr id="461" name="直線コネクタ 460"/>
        <xdr:cNvCxnSpPr/>
      </xdr:nvCxnSpPr>
      <xdr:spPr>
        <a:xfrm>
          <a:off x="10388600" y="1540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137782</xdr:rowOff>
    </xdr:from>
    <xdr:to>
      <xdr:col>15</xdr:col>
      <xdr:colOff>180975</xdr:colOff>
      <xdr:row>96</xdr:row>
      <xdr:rowOff>48552</xdr:rowOff>
    </xdr:to>
    <xdr:cxnSp macro="">
      <xdr:nvCxnSpPr>
        <xdr:cNvPr id="462" name="直線コネクタ 461"/>
        <xdr:cNvCxnSpPr/>
      </xdr:nvCxnSpPr>
      <xdr:spPr>
        <a:xfrm flipV="1">
          <a:off x="9639300" y="16425532"/>
          <a:ext cx="838200" cy="8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85310</xdr:rowOff>
    </xdr:from>
    <xdr:ext cx="534377" cy="259045"/>
    <xdr:sp macro="" textlink="">
      <xdr:nvSpPr>
        <xdr:cNvPr id="463" name="土木費平均値テキスト"/>
        <xdr:cNvSpPr txBox="1"/>
      </xdr:nvSpPr>
      <xdr:spPr>
        <a:xfrm>
          <a:off x="10528300" y="16201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48,584</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62433</xdr:rowOff>
    </xdr:from>
    <xdr:to>
      <xdr:col>15</xdr:col>
      <xdr:colOff>231775</xdr:colOff>
      <xdr:row>95</xdr:row>
      <xdr:rowOff>164033</xdr:rowOff>
    </xdr:to>
    <xdr:sp macro="" textlink="">
      <xdr:nvSpPr>
        <xdr:cNvPr id="464" name="フローチャート : 判断 463"/>
        <xdr:cNvSpPr/>
      </xdr:nvSpPr>
      <xdr:spPr>
        <a:xfrm>
          <a:off x="10426700" y="1635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121438</xdr:rowOff>
    </xdr:from>
    <xdr:to>
      <xdr:col>14</xdr:col>
      <xdr:colOff>28575</xdr:colOff>
      <xdr:row>96</xdr:row>
      <xdr:rowOff>48552</xdr:rowOff>
    </xdr:to>
    <xdr:cxnSp macro="">
      <xdr:nvCxnSpPr>
        <xdr:cNvPr id="465" name="直線コネクタ 464"/>
        <xdr:cNvCxnSpPr/>
      </xdr:nvCxnSpPr>
      <xdr:spPr>
        <a:xfrm>
          <a:off x="8750300" y="16409188"/>
          <a:ext cx="889000" cy="98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67170</xdr:rowOff>
    </xdr:from>
    <xdr:to>
      <xdr:col>14</xdr:col>
      <xdr:colOff>79375</xdr:colOff>
      <xdr:row>94</xdr:row>
      <xdr:rowOff>168770</xdr:rowOff>
    </xdr:to>
    <xdr:sp macro="" textlink="">
      <xdr:nvSpPr>
        <xdr:cNvPr id="466" name="フローチャート : 判断 465"/>
        <xdr:cNvSpPr/>
      </xdr:nvSpPr>
      <xdr:spPr>
        <a:xfrm>
          <a:off x="9588500" y="1618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13847</xdr:rowOff>
    </xdr:from>
    <xdr:ext cx="534377" cy="259045"/>
    <xdr:sp macro="" textlink="">
      <xdr:nvSpPr>
        <xdr:cNvPr id="467" name="テキスト ボックス 466"/>
        <xdr:cNvSpPr txBox="1"/>
      </xdr:nvSpPr>
      <xdr:spPr>
        <a:xfrm>
          <a:off x="9372111" y="1595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61,711</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121438</xdr:rowOff>
    </xdr:from>
    <xdr:to>
      <xdr:col>12</xdr:col>
      <xdr:colOff>511175</xdr:colOff>
      <xdr:row>96</xdr:row>
      <xdr:rowOff>7556</xdr:rowOff>
    </xdr:to>
    <xdr:cxnSp macro="">
      <xdr:nvCxnSpPr>
        <xdr:cNvPr id="468" name="直線コネクタ 467"/>
        <xdr:cNvCxnSpPr/>
      </xdr:nvCxnSpPr>
      <xdr:spPr>
        <a:xfrm flipV="1">
          <a:off x="7861300" y="16409188"/>
          <a:ext cx="889000" cy="57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82753</xdr:rowOff>
    </xdr:from>
    <xdr:to>
      <xdr:col>12</xdr:col>
      <xdr:colOff>561975</xdr:colOff>
      <xdr:row>96</xdr:row>
      <xdr:rowOff>12903</xdr:rowOff>
    </xdr:to>
    <xdr:sp macro="" textlink="">
      <xdr:nvSpPr>
        <xdr:cNvPr id="469" name="フローチャート : 判断 468"/>
        <xdr:cNvSpPr/>
      </xdr:nvSpPr>
      <xdr:spPr>
        <a:xfrm>
          <a:off x="8699500" y="1637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4030</xdr:rowOff>
    </xdr:from>
    <xdr:ext cx="534377" cy="259045"/>
    <xdr:sp macro="" textlink="">
      <xdr:nvSpPr>
        <xdr:cNvPr id="470" name="テキスト ボックス 469"/>
        <xdr:cNvSpPr txBox="1"/>
      </xdr:nvSpPr>
      <xdr:spPr>
        <a:xfrm>
          <a:off x="8483111" y="1646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104394</xdr:rowOff>
    </xdr:from>
    <xdr:to>
      <xdr:col>11</xdr:col>
      <xdr:colOff>307975</xdr:colOff>
      <xdr:row>96</xdr:row>
      <xdr:rowOff>7556</xdr:rowOff>
    </xdr:to>
    <xdr:cxnSp macro="">
      <xdr:nvCxnSpPr>
        <xdr:cNvPr id="471" name="直線コネクタ 470"/>
        <xdr:cNvCxnSpPr/>
      </xdr:nvCxnSpPr>
      <xdr:spPr>
        <a:xfrm>
          <a:off x="6972300" y="16392144"/>
          <a:ext cx="889000" cy="7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63081</xdr:rowOff>
    </xdr:from>
    <xdr:to>
      <xdr:col>11</xdr:col>
      <xdr:colOff>358775</xdr:colOff>
      <xdr:row>95</xdr:row>
      <xdr:rowOff>164681</xdr:rowOff>
    </xdr:to>
    <xdr:sp macro="" textlink="">
      <xdr:nvSpPr>
        <xdr:cNvPr id="472" name="フローチャート : 判断 471"/>
        <xdr:cNvSpPr/>
      </xdr:nvSpPr>
      <xdr:spPr>
        <a:xfrm>
          <a:off x="7810500" y="16350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9758</xdr:rowOff>
    </xdr:from>
    <xdr:ext cx="534377" cy="259045"/>
    <xdr:sp macro="" textlink="">
      <xdr:nvSpPr>
        <xdr:cNvPr id="473" name="テキスト ボックス 472"/>
        <xdr:cNvSpPr txBox="1"/>
      </xdr:nvSpPr>
      <xdr:spPr>
        <a:xfrm>
          <a:off x="7594111" y="1612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148907</xdr:rowOff>
    </xdr:from>
    <xdr:to>
      <xdr:col>10</xdr:col>
      <xdr:colOff>155575</xdr:colOff>
      <xdr:row>96</xdr:row>
      <xdr:rowOff>79057</xdr:rowOff>
    </xdr:to>
    <xdr:sp macro="" textlink="">
      <xdr:nvSpPr>
        <xdr:cNvPr id="474" name="フローチャート : 判断 473"/>
        <xdr:cNvSpPr/>
      </xdr:nvSpPr>
      <xdr:spPr>
        <a:xfrm>
          <a:off x="6921500" y="1643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70184</xdr:rowOff>
    </xdr:from>
    <xdr:ext cx="534377" cy="259045"/>
    <xdr:sp macro="" textlink="">
      <xdr:nvSpPr>
        <xdr:cNvPr id="475" name="テキスト ボックス 474"/>
        <xdr:cNvSpPr txBox="1"/>
      </xdr:nvSpPr>
      <xdr:spPr>
        <a:xfrm>
          <a:off x="6705111" y="1652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86982</xdr:rowOff>
    </xdr:from>
    <xdr:to>
      <xdr:col>15</xdr:col>
      <xdr:colOff>231775</xdr:colOff>
      <xdr:row>96</xdr:row>
      <xdr:rowOff>17132</xdr:rowOff>
    </xdr:to>
    <xdr:sp macro="" textlink="">
      <xdr:nvSpPr>
        <xdr:cNvPr id="481" name="円/楕円 480"/>
        <xdr:cNvSpPr/>
      </xdr:nvSpPr>
      <xdr:spPr>
        <a:xfrm>
          <a:off x="10426700" y="1637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65409</xdr:rowOff>
    </xdr:from>
    <xdr:ext cx="534377" cy="259045"/>
    <xdr:sp macro="" textlink="">
      <xdr:nvSpPr>
        <xdr:cNvPr id="482" name="土木費該当値テキスト"/>
        <xdr:cNvSpPr txBox="1"/>
      </xdr:nvSpPr>
      <xdr:spPr>
        <a:xfrm>
          <a:off x="10528300" y="16353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46,651</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169202</xdr:rowOff>
    </xdr:from>
    <xdr:to>
      <xdr:col>14</xdr:col>
      <xdr:colOff>79375</xdr:colOff>
      <xdr:row>96</xdr:row>
      <xdr:rowOff>99352</xdr:rowOff>
    </xdr:to>
    <xdr:sp macro="" textlink="">
      <xdr:nvSpPr>
        <xdr:cNvPr id="483" name="円/楕円 482"/>
        <xdr:cNvSpPr/>
      </xdr:nvSpPr>
      <xdr:spPr>
        <a:xfrm>
          <a:off x="9588500" y="1645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90479</xdr:rowOff>
    </xdr:from>
    <xdr:ext cx="534377" cy="259045"/>
    <xdr:sp macro="" textlink="">
      <xdr:nvSpPr>
        <xdr:cNvPr id="484" name="テキスト ボックス 483"/>
        <xdr:cNvSpPr txBox="1"/>
      </xdr:nvSpPr>
      <xdr:spPr>
        <a:xfrm>
          <a:off x="9372111" y="16549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40,177</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70638</xdr:rowOff>
    </xdr:from>
    <xdr:to>
      <xdr:col>12</xdr:col>
      <xdr:colOff>561975</xdr:colOff>
      <xdr:row>96</xdr:row>
      <xdr:rowOff>788</xdr:rowOff>
    </xdr:to>
    <xdr:sp macro="" textlink="">
      <xdr:nvSpPr>
        <xdr:cNvPr id="485" name="円/楕円 484"/>
        <xdr:cNvSpPr/>
      </xdr:nvSpPr>
      <xdr:spPr>
        <a:xfrm>
          <a:off x="8699500" y="1635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17315</xdr:rowOff>
    </xdr:from>
    <xdr:ext cx="534377" cy="259045"/>
    <xdr:sp macro="" textlink="">
      <xdr:nvSpPr>
        <xdr:cNvPr id="486" name="テキスト ボックス 485"/>
        <xdr:cNvSpPr txBox="1"/>
      </xdr:nvSpPr>
      <xdr:spPr>
        <a:xfrm>
          <a:off x="8483111" y="1613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47,938</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128206</xdr:rowOff>
    </xdr:from>
    <xdr:to>
      <xdr:col>11</xdr:col>
      <xdr:colOff>358775</xdr:colOff>
      <xdr:row>96</xdr:row>
      <xdr:rowOff>58356</xdr:rowOff>
    </xdr:to>
    <xdr:sp macro="" textlink="">
      <xdr:nvSpPr>
        <xdr:cNvPr id="487" name="円/楕円 486"/>
        <xdr:cNvSpPr/>
      </xdr:nvSpPr>
      <xdr:spPr>
        <a:xfrm>
          <a:off x="7810500" y="1641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49483</xdr:rowOff>
    </xdr:from>
    <xdr:ext cx="534377" cy="259045"/>
    <xdr:sp macro="" textlink="">
      <xdr:nvSpPr>
        <xdr:cNvPr id="488" name="テキスト ボックス 487"/>
        <xdr:cNvSpPr txBox="1"/>
      </xdr:nvSpPr>
      <xdr:spPr>
        <a:xfrm>
          <a:off x="7594111" y="16508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43,405</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53594</xdr:rowOff>
    </xdr:from>
    <xdr:to>
      <xdr:col>10</xdr:col>
      <xdr:colOff>155575</xdr:colOff>
      <xdr:row>95</xdr:row>
      <xdr:rowOff>155194</xdr:rowOff>
    </xdr:to>
    <xdr:sp macro="" textlink="">
      <xdr:nvSpPr>
        <xdr:cNvPr id="489" name="円/楕円 488"/>
        <xdr:cNvSpPr/>
      </xdr:nvSpPr>
      <xdr:spPr>
        <a:xfrm>
          <a:off x="6921500" y="1634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271</xdr:rowOff>
    </xdr:from>
    <xdr:ext cx="534377" cy="259045"/>
    <xdr:sp macro="" textlink="">
      <xdr:nvSpPr>
        <xdr:cNvPr id="490" name="テキスト ボックス 489"/>
        <xdr:cNvSpPr txBox="1"/>
      </xdr:nvSpPr>
      <xdr:spPr>
        <a:xfrm>
          <a:off x="6705111" y="1611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49,280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15,322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3" name="テキスト ボックス 50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5" name="テキスト ボックス 50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7" name="テキスト ボックス 50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9" name="テキスト ボックス 50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115697</xdr:rowOff>
    </xdr:from>
    <xdr:to>
      <xdr:col>23</xdr:col>
      <xdr:colOff>516889</xdr:colOff>
      <xdr:row>39</xdr:row>
      <xdr:rowOff>80721</xdr:rowOff>
    </xdr:to>
    <xdr:cxnSp macro="">
      <xdr:nvCxnSpPr>
        <xdr:cNvPr id="513" name="直線コネクタ 512"/>
        <xdr:cNvCxnSpPr/>
      </xdr:nvCxnSpPr>
      <xdr:spPr>
        <a:xfrm flipV="1">
          <a:off x="16317595" y="5602097"/>
          <a:ext cx="1269" cy="1165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84548</xdr:rowOff>
    </xdr:from>
    <xdr:ext cx="469744" cy="259045"/>
    <xdr:sp macro="" textlink="">
      <xdr:nvSpPr>
        <xdr:cNvPr id="514" name="消防費最小値テキスト"/>
        <xdr:cNvSpPr txBox="1"/>
      </xdr:nvSpPr>
      <xdr:spPr>
        <a:xfrm>
          <a:off x="16370300" y="677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7,540</a:t>
          </a:r>
          <a:endParaRPr kumimoji="1" lang="ja-JP" altLang="en-US" sz="1000" b="1">
            <a:latin typeface="ＭＳ Ｐゴシック"/>
          </a:endParaRPr>
        </a:p>
      </xdr:txBody>
    </xdr:sp>
    <xdr:clientData/>
  </xdr:oneCellAnchor>
  <xdr:twoCellAnchor>
    <xdr:from>
      <xdr:col>23</xdr:col>
      <xdr:colOff>428625</xdr:colOff>
      <xdr:row>39</xdr:row>
      <xdr:rowOff>80721</xdr:rowOff>
    </xdr:from>
    <xdr:to>
      <xdr:col>23</xdr:col>
      <xdr:colOff>606425</xdr:colOff>
      <xdr:row>39</xdr:row>
      <xdr:rowOff>80721</xdr:rowOff>
    </xdr:to>
    <xdr:cxnSp macro="">
      <xdr:nvCxnSpPr>
        <xdr:cNvPr id="515" name="直線コネクタ 514"/>
        <xdr:cNvCxnSpPr/>
      </xdr:nvCxnSpPr>
      <xdr:spPr>
        <a:xfrm>
          <a:off x="16230600" y="676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31</xdr:row>
      <xdr:rowOff>62374</xdr:rowOff>
    </xdr:from>
    <xdr:ext cx="534377" cy="259045"/>
    <xdr:sp macro="" textlink="">
      <xdr:nvSpPr>
        <xdr:cNvPr id="516" name="消防費最大値テキスト"/>
        <xdr:cNvSpPr txBox="1"/>
      </xdr:nvSpPr>
      <xdr:spPr>
        <a:xfrm>
          <a:off x="16370300" y="5377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33,025</a:t>
          </a:r>
          <a:endParaRPr kumimoji="1" lang="ja-JP" altLang="en-US" sz="1000" b="1">
            <a:latin typeface="ＭＳ Ｐゴシック"/>
          </a:endParaRPr>
        </a:p>
      </xdr:txBody>
    </xdr:sp>
    <xdr:clientData/>
  </xdr:oneCellAnchor>
  <xdr:twoCellAnchor>
    <xdr:from>
      <xdr:col>23</xdr:col>
      <xdr:colOff>428625</xdr:colOff>
      <xdr:row>32</xdr:row>
      <xdr:rowOff>115697</xdr:rowOff>
    </xdr:from>
    <xdr:to>
      <xdr:col>23</xdr:col>
      <xdr:colOff>606425</xdr:colOff>
      <xdr:row>32</xdr:row>
      <xdr:rowOff>115697</xdr:rowOff>
    </xdr:to>
    <xdr:cxnSp macro="">
      <xdr:nvCxnSpPr>
        <xdr:cNvPr id="517" name="直線コネクタ 516"/>
        <xdr:cNvCxnSpPr/>
      </xdr:nvCxnSpPr>
      <xdr:spPr>
        <a:xfrm>
          <a:off x="16230600" y="5602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64948</xdr:rowOff>
    </xdr:from>
    <xdr:to>
      <xdr:col>23</xdr:col>
      <xdr:colOff>517525</xdr:colOff>
      <xdr:row>36</xdr:row>
      <xdr:rowOff>142032</xdr:rowOff>
    </xdr:to>
    <xdr:cxnSp macro="">
      <xdr:nvCxnSpPr>
        <xdr:cNvPr id="518" name="直線コネクタ 517"/>
        <xdr:cNvCxnSpPr/>
      </xdr:nvCxnSpPr>
      <xdr:spPr>
        <a:xfrm flipV="1">
          <a:off x="15481300" y="6237148"/>
          <a:ext cx="838200" cy="7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26133</xdr:rowOff>
    </xdr:from>
    <xdr:ext cx="534377" cy="259045"/>
    <xdr:sp macro="" textlink="">
      <xdr:nvSpPr>
        <xdr:cNvPr id="519" name="消防費平均値テキスト"/>
        <xdr:cNvSpPr txBox="1"/>
      </xdr:nvSpPr>
      <xdr:spPr>
        <a:xfrm>
          <a:off x="16370300" y="61983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18,401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47706</xdr:rowOff>
    </xdr:from>
    <xdr:to>
      <xdr:col>23</xdr:col>
      <xdr:colOff>568325</xdr:colOff>
      <xdr:row>36</xdr:row>
      <xdr:rowOff>149306</xdr:rowOff>
    </xdr:to>
    <xdr:sp macro="" textlink="">
      <xdr:nvSpPr>
        <xdr:cNvPr id="520" name="フローチャート : 判断 519"/>
        <xdr:cNvSpPr/>
      </xdr:nvSpPr>
      <xdr:spPr>
        <a:xfrm>
          <a:off x="162687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117937</xdr:rowOff>
    </xdr:from>
    <xdr:to>
      <xdr:col>22</xdr:col>
      <xdr:colOff>365125</xdr:colOff>
      <xdr:row>36</xdr:row>
      <xdr:rowOff>142032</xdr:rowOff>
    </xdr:to>
    <xdr:cxnSp macro="">
      <xdr:nvCxnSpPr>
        <xdr:cNvPr id="521" name="直線コネクタ 520"/>
        <xdr:cNvCxnSpPr/>
      </xdr:nvCxnSpPr>
      <xdr:spPr>
        <a:xfrm>
          <a:off x="14592300" y="6290137"/>
          <a:ext cx="889000" cy="24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147787</xdr:rowOff>
    </xdr:from>
    <xdr:to>
      <xdr:col>22</xdr:col>
      <xdr:colOff>415925</xdr:colOff>
      <xdr:row>36</xdr:row>
      <xdr:rowOff>77937</xdr:rowOff>
    </xdr:to>
    <xdr:sp macro="" textlink="">
      <xdr:nvSpPr>
        <xdr:cNvPr id="522" name="フローチャート : 判断 521"/>
        <xdr:cNvSpPr/>
      </xdr:nvSpPr>
      <xdr:spPr>
        <a:xfrm>
          <a:off x="15430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94464</xdr:rowOff>
    </xdr:from>
    <xdr:ext cx="534377" cy="259045"/>
    <xdr:sp macro="" textlink="">
      <xdr:nvSpPr>
        <xdr:cNvPr id="523" name="テキスト ボックス 522"/>
        <xdr:cNvSpPr txBox="1"/>
      </xdr:nvSpPr>
      <xdr:spPr>
        <a:xfrm>
          <a:off x="15214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19,962</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54387</xdr:rowOff>
    </xdr:from>
    <xdr:to>
      <xdr:col>21</xdr:col>
      <xdr:colOff>161925</xdr:colOff>
      <xdr:row>36</xdr:row>
      <xdr:rowOff>117937</xdr:rowOff>
    </xdr:to>
    <xdr:cxnSp macro="">
      <xdr:nvCxnSpPr>
        <xdr:cNvPr id="524" name="直線コネクタ 523"/>
        <xdr:cNvCxnSpPr/>
      </xdr:nvCxnSpPr>
      <xdr:spPr>
        <a:xfrm>
          <a:off x="13703300" y="6055137"/>
          <a:ext cx="889000" cy="235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99964</xdr:rowOff>
    </xdr:from>
    <xdr:to>
      <xdr:col>21</xdr:col>
      <xdr:colOff>212725</xdr:colOff>
      <xdr:row>37</xdr:row>
      <xdr:rowOff>30114</xdr:rowOff>
    </xdr:to>
    <xdr:sp macro="" textlink="">
      <xdr:nvSpPr>
        <xdr:cNvPr id="525" name="フローチャート : 判断 524"/>
        <xdr:cNvSpPr/>
      </xdr:nvSpPr>
      <xdr:spPr>
        <a:xfrm>
          <a:off x="14541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21241</xdr:rowOff>
    </xdr:from>
    <xdr:ext cx="534377" cy="259045"/>
    <xdr:sp macro="" textlink="">
      <xdr:nvSpPr>
        <xdr:cNvPr id="526" name="テキスト ボックス 525"/>
        <xdr:cNvSpPr txBox="1"/>
      </xdr:nvSpPr>
      <xdr:spPr>
        <a:xfrm>
          <a:off x="14325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54387</xdr:rowOff>
    </xdr:from>
    <xdr:to>
      <xdr:col>19</xdr:col>
      <xdr:colOff>644525</xdr:colOff>
      <xdr:row>36</xdr:row>
      <xdr:rowOff>156113</xdr:rowOff>
    </xdr:to>
    <xdr:cxnSp macro="">
      <xdr:nvCxnSpPr>
        <xdr:cNvPr id="527" name="直線コネクタ 526"/>
        <xdr:cNvCxnSpPr/>
      </xdr:nvCxnSpPr>
      <xdr:spPr>
        <a:xfrm flipV="1">
          <a:off x="12814300" y="6055137"/>
          <a:ext cx="889000" cy="273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128357</xdr:rowOff>
    </xdr:from>
    <xdr:to>
      <xdr:col>20</xdr:col>
      <xdr:colOff>9525</xdr:colOff>
      <xdr:row>37</xdr:row>
      <xdr:rowOff>58507</xdr:rowOff>
    </xdr:to>
    <xdr:sp macro="" textlink="">
      <xdr:nvSpPr>
        <xdr:cNvPr id="528" name="フローチャート : 判断 527"/>
        <xdr:cNvSpPr/>
      </xdr:nvSpPr>
      <xdr:spPr>
        <a:xfrm>
          <a:off x="13652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49634</xdr:rowOff>
    </xdr:from>
    <xdr:ext cx="534377" cy="259045"/>
    <xdr:sp macro="" textlink="">
      <xdr:nvSpPr>
        <xdr:cNvPr id="529" name="テキスト ボックス 528"/>
        <xdr:cNvSpPr txBox="1"/>
      </xdr:nvSpPr>
      <xdr:spPr>
        <a:xfrm>
          <a:off x="13436111" y="639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165024</xdr:rowOff>
    </xdr:from>
    <xdr:to>
      <xdr:col>18</xdr:col>
      <xdr:colOff>492125</xdr:colOff>
      <xdr:row>37</xdr:row>
      <xdr:rowOff>95174</xdr:rowOff>
    </xdr:to>
    <xdr:sp macro="" textlink="">
      <xdr:nvSpPr>
        <xdr:cNvPr id="530" name="フローチャート : 判断 529"/>
        <xdr:cNvSpPr/>
      </xdr:nvSpPr>
      <xdr:spPr>
        <a:xfrm>
          <a:off x="12763500" y="633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86301</xdr:rowOff>
    </xdr:from>
    <xdr:ext cx="534377" cy="259045"/>
    <xdr:sp macro="" textlink="">
      <xdr:nvSpPr>
        <xdr:cNvPr id="531" name="テキスト ボックス 530"/>
        <xdr:cNvSpPr txBox="1"/>
      </xdr:nvSpPr>
      <xdr:spPr>
        <a:xfrm>
          <a:off x="12547111" y="642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14148</xdr:rowOff>
    </xdr:from>
    <xdr:to>
      <xdr:col>23</xdr:col>
      <xdr:colOff>568325</xdr:colOff>
      <xdr:row>36</xdr:row>
      <xdr:rowOff>115748</xdr:rowOff>
    </xdr:to>
    <xdr:sp macro="" textlink="">
      <xdr:nvSpPr>
        <xdr:cNvPr id="537" name="円/楕円 536"/>
        <xdr:cNvSpPr/>
      </xdr:nvSpPr>
      <xdr:spPr>
        <a:xfrm>
          <a:off x="16268700" y="618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37025</xdr:rowOff>
    </xdr:from>
    <xdr:ext cx="534377" cy="259045"/>
    <xdr:sp macro="" textlink="">
      <xdr:nvSpPr>
        <xdr:cNvPr id="538" name="消防費該当値テキスト"/>
        <xdr:cNvSpPr txBox="1"/>
      </xdr:nvSpPr>
      <xdr:spPr>
        <a:xfrm>
          <a:off x="16370300" y="6037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19,135</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91232</xdr:rowOff>
    </xdr:from>
    <xdr:to>
      <xdr:col>22</xdr:col>
      <xdr:colOff>415925</xdr:colOff>
      <xdr:row>37</xdr:row>
      <xdr:rowOff>21382</xdr:rowOff>
    </xdr:to>
    <xdr:sp macro="" textlink="">
      <xdr:nvSpPr>
        <xdr:cNvPr id="539" name="円/楕円 538"/>
        <xdr:cNvSpPr/>
      </xdr:nvSpPr>
      <xdr:spPr>
        <a:xfrm>
          <a:off x="15430500" y="626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12509</xdr:rowOff>
    </xdr:from>
    <xdr:ext cx="534377" cy="259045"/>
    <xdr:sp macro="" textlink="">
      <xdr:nvSpPr>
        <xdr:cNvPr id="540" name="テキスト ボックス 539"/>
        <xdr:cNvSpPr txBox="1"/>
      </xdr:nvSpPr>
      <xdr:spPr>
        <a:xfrm>
          <a:off x="15214111" y="635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17,449</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67137</xdr:rowOff>
    </xdr:from>
    <xdr:to>
      <xdr:col>21</xdr:col>
      <xdr:colOff>212725</xdr:colOff>
      <xdr:row>36</xdr:row>
      <xdr:rowOff>168737</xdr:rowOff>
    </xdr:to>
    <xdr:sp macro="" textlink="">
      <xdr:nvSpPr>
        <xdr:cNvPr id="541" name="円/楕円 540"/>
        <xdr:cNvSpPr/>
      </xdr:nvSpPr>
      <xdr:spPr>
        <a:xfrm>
          <a:off x="14541500" y="623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13814</xdr:rowOff>
    </xdr:from>
    <xdr:ext cx="534377" cy="259045"/>
    <xdr:sp macro="" textlink="">
      <xdr:nvSpPr>
        <xdr:cNvPr id="542" name="テキスト ボックス 541"/>
        <xdr:cNvSpPr txBox="1"/>
      </xdr:nvSpPr>
      <xdr:spPr>
        <a:xfrm>
          <a:off x="14325111" y="6014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17,976</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3587</xdr:rowOff>
    </xdr:from>
    <xdr:to>
      <xdr:col>20</xdr:col>
      <xdr:colOff>9525</xdr:colOff>
      <xdr:row>35</xdr:row>
      <xdr:rowOff>105187</xdr:rowOff>
    </xdr:to>
    <xdr:sp macro="" textlink="">
      <xdr:nvSpPr>
        <xdr:cNvPr id="543" name="円/楕円 542"/>
        <xdr:cNvSpPr/>
      </xdr:nvSpPr>
      <xdr:spPr>
        <a:xfrm>
          <a:off x="13652500" y="600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121714</xdr:rowOff>
    </xdr:from>
    <xdr:ext cx="534377" cy="259045"/>
    <xdr:sp macro="" textlink="">
      <xdr:nvSpPr>
        <xdr:cNvPr id="544" name="テキスト ボックス 543"/>
        <xdr:cNvSpPr txBox="1"/>
      </xdr:nvSpPr>
      <xdr:spPr>
        <a:xfrm>
          <a:off x="13436111" y="5779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23,116</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105313</xdr:rowOff>
    </xdr:from>
    <xdr:to>
      <xdr:col>18</xdr:col>
      <xdr:colOff>492125</xdr:colOff>
      <xdr:row>37</xdr:row>
      <xdr:rowOff>35463</xdr:rowOff>
    </xdr:to>
    <xdr:sp macro="" textlink="">
      <xdr:nvSpPr>
        <xdr:cNvPr id="545" name="円/楕円 544"/>
        <xdr:cNvSpPr/>
      </xdr:nvSpPr>
      <xdr:spPr>
        <a:xfrm>
          <a:off x="12763500" y="627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51990</xdr:rowOff>
    </xdr:from>
    <xdr:ext cx="534377" cy="259045"/>
    <xdr:sp macro="" textlink="">
      <xdr:nvSpPr>
        <xdr:cNvPr id="546" name="テキスト ボックス 545"/>
        <xdr:cNvSpPr txBox="1"/>
      </xdr:nvSpPr>
      <xdr:spPr>
        <a:xfrm>
          <a:off x="12547111" y="605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17,141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40,660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9" name="テキスト ボックス 55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1" name="テキスト ボックス 56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3" name="テキスト ボックス 56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5" name="テキスト ボックス 564"/>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101905</xdr:rowOff>
    </xdr:from>
    <xdr:to>
      <xdr:col>23</xdr:col>
      <xdr:colOff>516889</xdr:colOff>
      <xdr:row>58</xdr:row>
      <xdr:rowOff>116001</xdr:rowOff>
    </xdr:to>
    <xdr:cxnSp macro="">
      <xdr:nvCxnSpPr>
        <xdr:cNvPr id="571" name="直線コネクタ 570"/>
        <xdr:cNvCxnSpPr/>
      </xdr:nvCxnSpPr>
      <xdr:spPr>
        <a:xfrm flipV="1">
          <a:off x="16317595" y="8674405"/>
          <a:ext cx="1269" cy="1385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119828</xdr:rowOff>
    </xdr:from>
    <xdr:ext cx="534377" cy="259045"/>
    <xdr:sp macro="" textlink="">
      <xdr:nvSpPr>
        <xdr:cNvPr id="572" name="教育費最小値テキスト"/>
        <xdr:cNvSpPr txBox="1"/>
      </xdr:nvSpPr>
      <xdr:spPr>
        <a:xfrm>
          <a:off x="16370300" y="1006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25,244</a:t>
          </a:r>
          <a:endParaRPr kumimoji="1" lang="ja-JP" altLang="en-US" sz="1000" b="1">
            <a:latin typeface="ＭＳ Ｐゴシック"/>
          </a:endParaRPr>
        </a:p>
      </xdr:txBody>
    </xdr:sp>
    <xdr:clientData/>
  </xdr:oneCellAnchor>
  <xdr:twoCellAnchor>
    <xdr:from>
      <xdr:col>23</xdr:col>
      <xdr:colOff>428625</xdr:colOff>
      <xdr:row>58</xdr:row>
      <xdr:rowOff>116001</xdr:rowOff>
    </xdr:from>
    <xdr:to>
      <xdr:col>23</xdr:col>
      <xdr:colOff>606425</xdr:colOff>
      <xdr:row>58</xdr:row>
      <xdr:rowOff>116001</xdr:rowOff>
    </xdr:to>
    <xdr:cxnSp macro="">
      <xdr:nvCxnSpPr>
        <xdr:cNvPr id="573" name="直線コネクタ 572"/>
        <xdr:cNvCxnSpPr/>
      </xdr:nvCxnSpPr>
      <xdr:spPr>
        <a:xfrm>
          <a:off x="16230600" y="10060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48582</xdr:rowOff>
    </xdr:from>
    <xdr:ext cx="534377" cy="259045"/>
    <xdr:sp macro="" textlink="">
      <xdr:nvSpPr>
        <xdr:cNvPr id="574" name="教育費最大値テキスト"/>
        <xdr:cNvSpPr txBox="1"/>
      </xdr:nvSpPr>
      <xdr:spPr>
        <a:xfrm>
          <a:off x="16370300" y="844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97,984</a:t>
          </a:r>
          <a:endParaRPr kumimoji="1" lang="ja-JP" altLang="en-US" sz="1000" b="1">
            <a:latin typeface="ＭＳ Ｐゴシック"/>
          </a:endParaRPr>
        </a:p>
      </xdr:txBody>
    </xdr:sp>
    <xdr:clientData/>
  </xdr:oneCellAnchor>
  <xdr:twoCellAnchor>
    <xdr:from>
      <xdr:col>23</xdr:col>
      <xdr:colOff>428625</xdr:colOff>
      <xdr:row>50</xdr:row>
      <xdr:rowOff>101905</xdr:rowOff>
    </xdr:from>
    <xdr:to>
      <xdr:col>23</xdr:col>
      <xdr:colOff>606425</xdr:colOff>
      <xdr:row>50</xdr:row>
      <xdr:rowOff>101905</xdr:rowOff>
    </xdr:to>
    <xdr:cxnSp macro="">
      <xdr:nvCxnSpPr>
        <xdr:cNvPr id="575" name="直線コネクタ 574"/>
        <xdr:cNvCxnSpPr/>
      </xdr:nvCxnSpPr>
      <xdr:spPr>
        <a:xfrm>
          <a:off x="16230600" y="8674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67558</xdr:rowOff>
    </xdr:from>
    <xdr:to>
      <xdr:col>23</xdr:col>
      <xdr:colOff>517525</xdr:colOff>
      <xdr:row>57</xdr:row>
      <xdr:rowOff>40374</xdr:rowOff>
    </xdr:to>
    <xdr:cxnSp macro="">
      <xdr:nvCxnSpPr>
        <xdr:cNvPr id="576" name="直線コネクタ 575"/>
        <xdr:cNvCxnSpPr/>
      </xdr:nvCxnSpPr>
      <xdr:spPr>
        <a:xfrm flipV="1">
          <a:off x="15481300" y="9668758"/>
          <a:ext cx="838200" cy="144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144581</xdr:rowOff>
    </xdr:from>
    <xdr:ext cx="534377" cy="259045"/>
    <xdr:sp macro="" textlink="">
      <xdr:nvSpPr>
        <xdr:cNvPr id="577" name="教育費平均値テキスト"/>
        <xdr:cNvSpPr txBox="1"/>
      </xdr:nvSpPr>
      <xdr:spPr>
        <a:xfrm>
          <a:off x="16370300" y="9402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49,278</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121704</xdr:rowOff>
    </xdr:from>
    <xdr:to>
      <xdr:col>23</xdr:col>
      <xdr:colOff>568325</xdr:colOff>
      <xdr:row>56</xdr:row>
      <xdr:rowOff>51854</xdr:rowOff>
    </xdr:to>
    <xdr:sp macro="" textlink="">
      <xdr:nvSpPr>
        <xdr:cNvPr id="578" name="フローチャート : 判断 577"/>
        <xdr:cNvSpPr/>
      </xdr:nvSpPr>
      <xdr:spPr>
        <a:xfrm>
          <a:off x="162687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102895</xdr:rowOff>
    </xdr:from>
    <xdr:to>
      <xdr:col>22</xdr:col>
      <xdr:colOff>365125</xdr:colOff>
      <xdr:row>57</xdr:row>
      <xdr:rowOff>40374</xdr:rowOff>
    </xdr:to>
    <xdr:cxnSp macro="">
      <xdr:nvCxnSpPr>
        <xdr:cNvPr id="579" name="直線コネクタ 578"/>
        <xdr:cNvCxnSpPr/>
      </xdr:nvCxnSpPr>
      <xdr:spPr>
        <a:xfrm>
          <a:off x="14592300" y="9704095"/>
          <a:ext cx="889000" cy="108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89433</xdr:rowOff>
    </xdr:from>
    <xdr:to>
      <xdr:col>22</xdr:col>
      <xdr:colOff>415925</xdr:colOff>
      <xdr:row>56</xdr:row>
      <xdr:rowOff>19583</xdr:rowOff>
    </xdr:to>
    <xdr:sp macro="" textlink="">
      <xdr:nvSpPr>
        <xdr:cNvPr id="580" name="フローチャート : 判断 579"/>
        <xdr:cNvSpPr/>
      </xdr:nvSpPr>
      <xdr:spPr>
        <a:xfrm>
          <a:off x="15430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36110</xdr:rowOff>
    </xdr:from>
    <xdr:ext cx="534377" cy="259045"/>
    <xdr:sp macro="" textlink="">
      <xdr:nvSpPr>
        <xdr:cNvPr id="581" name="テキスト ボックス 580"/>
        <xdr:cNvSpPr txBox="1"/>
      </xdr:nvSpPr>
      <xdr:spPr>
        <a:xfrm>
          <a:off x="15214111" y="929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50,972</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102895</xdr:rowOff>
    </xdr:from>
    <xdr:to>
      <xdr:col>21</xdr:col>
      <xdr:colOff>161925</xdr:colOff>
      <xdr:row>57</xdr:row>
      <xdr:rowOff>105676</xdr:rowOff>
    </xdr:to>
    <xdr:cxnSp macro="">
      <xdr:nvCxnSpPr>
        <xdr:cNvPr id="582" name="直線コネクタ 581"/>
        <xdr:cNvCxnSpPr/>
      </xdr:nvCxnSpPr>
      <xdr:spPr>
        <a:xfrm flipV="1">
          <a:off x="13703300" y="9704095"/>
          <a:ext cx="889000" cy="17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3690</xdr:rowOff>
    </xdr:from>
    <xdr:to>
      <xdr:col>21</xdr:col>
      <xdr:colOff>212725</xdr:colOff>
      <xdr:row>56</xdr:row>
      <xdr:rowOff>105290</xdr:rowOff>
    </xdr:to>
    <xdr:sp macro="" textlink="">
      <xdr:nvSpPr>
        <xdr:cNvPr id="583" name="フローチャート : 判断 582"/>
        <xdr:cNvSpPr/>
      </xdr:nvSpPr>
      <xdr:spPr>
        <a:xfrm>
          <a:off x="14541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121817</xdr:rowOff>
    </xdr:from>
    <xdr:ext cx="534377" cy="259045"/>
    <xdr:sp macro="" textlink="">
      <xdr:nvSpPr>
        <xdr:cNvPr id="584" name="テキスト ボックス 583"/>
        <xdr:cNvSpPr txBox="1"/>
      </xdr:nvSpPr>
      <xdr:spPr>
        <a:xfrm>
          <a:off x="14325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143301</xdr:rowOff>
    </xdr:from>
    <xdr:to>
      <xdr:col>19</xdr:col>
      <xdr:colOff>644525</xdr:colOff>
      <xdr:row>57</xdr:row>
      <xdr:rowOff>105676</xdr:rowOff>
    </xdr:to>
    <xdr:cxnSp macro="">
      <xdr:nvCxnSpPr>
        <xdr:cNvPr id="585" name="直線コネクタ 584"/>
        <xdr:cNvCxnSpPr/>
      </xdr:nvCxnSpPr>
      <xdr:spPr>
        <a:xfrm>
          <a:off x="12814300" y="9401601"/>
          <a:ext cx="889000" cy="47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12014</xdr:rowOff>
    </xdr:from>
    <xdr:to>
      <xdr:col>20</xdr:col>
      <xdr:colOff>9525</xdr:colOff>
      <xdr:row>56</xdr:row>
      <xdr:rowOff>113614</xdr:rowOff>
    </xdr:to>
    <xdr:sp macro="" textlink="">
      <xdr:nvSpPr>
        <xdr:cNvPr id="586" name="フローチャート : 判断 585"/>
        <xdr:cNvSpPr/>
      </xdr:nvSpPr>
      <xdr:spPr>
        <a:xfrm>
          <a:off x="13652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130141</xdr:rowOff>
    </xdr:from>
    <xdr:ext cx="534377" cy="259045"/>
    <xdr:sp macro="" textlink="">
      <xdr:nvSpPr>
        <xdr:cNvPr id="587" name="テキスト ボックス 586"/>
        <xdr:cNvSpPr txBox="1"/>
      </xdr:nvSpPr>
      <xdr:spPr>
        <a:xfrm>
          <a:off x="13436111" y="938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36532</xdr:rowOff>
    </xdr:from>
    <xdr:to>
      <xdr:col>18</xdr:col>
      <xdr:colOff>492125</xdr:colOff>
      <xdr:row>56</xdr:row>
      <xdr:rowOff>138132</xdr:rowOff>
    </xdr:to>
    <xdr:sp macro="" textlink="">
      <xdr:nvSpPr>
        <xdr:cNvPr id="588" name="フローチャート : 判断 587"/>
        <xdr:cNvSpPr/>
      </xdr:nvSpPr>
      <xdr:spPr>
        <a:xfrm>
          <a:off x="12763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129259</xdr:rowOff>
    </xdr:from>
    <xdr:ext cx="534377" cy="259045"/>
    <xdr:sp macro="" textlink="">
      <xdr:nvSpPr>
        <xdr:cNvPr id="589" name="テキスト ボックス 588"/>
        <xdr:cNvSpPr txBox="1"/>
      </xdr:nvSpPr>
      <xdr:spPr>
        <a:xfrm>
          <a:off x="12547111" y="973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16758</xdr:rowOff>
    </xdr:from>
    <xdr:to>
      <xdr:col>23</xdr:col>
      <xdr:colOff>568325</xdr:colOff>
      <xdr:row>56</xdr:row>
      <xdr:rowOff>118358</xdr:rowOff>
    </xdr:to>
    <xdr:sp macro="" textlink="">
      <xdr:nvSpPr>
        <xdr:cNvPr id="595" name="円/楕円 594"/>
        <xdr:cNvSpPr/>
      </xdr:nvSpPr>
      <xdr:spPr>
        <a:xfrm>
          <a:off x="16268700" y="961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166635</xdr:rowOff>
    </xdr:from>
    <xdr:ext cx="534377" cy="259045"/>
    <xdr:sp macro="" textlink="">
      <xdr:nvSpPr>
        <xdr:cNvPr id="596" name="教育費該当値テキスト"/>
        <xdr:cNvSpPr txBox="1"/>
      </xdr:nvSpPr>
      <xdr:spPr>
        <a:xfrm>
          <a:off x="16370300" y="959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45,787</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161024</xdr:rowOff>
    </xdr:from>
    <xdr:to>
      <xdr:col>22</xdr:col>
      <xdr:colOff>415925</xdr:colOff>
      <xdr:row>57</xdr:row>
      <xdr:rowOff>91174</xdr:rowOff>
    </xdr:to>
    <xdr:sp macro="" textlink="">
      <xdr:nvSpPr>
        <xdr:cNvPr id="597" name="円/楕円 596"/>
        <xdr:cNvSpPr/>
      </xdr:nvSpPr>
      <xdr:spPr>
        <a:xfrm>
          <a:off x="15430500" y="976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82301</xdr:rowOff>
    </xdr:from>
    <xdr:ext cx="534377" cy="259045"/>
    <xdr:sp macro="" textlink="">
      <xdr:nvSpPr>
        <xdr:cNvPr id="598" name="テキスト ボックス 597"/>
        <xdr:cNvSpPr txBox="1"/>
      </xdr:nvSpPr>
      <xdr:spPr>
        <a:xfrm>
          <a:off x="15214111" y="985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38,214</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52095</xdr:rowOff>
    </xdr:from>
    <xdr:to>
      <xdr:col>21</xdr:col>
      <xdr:colOff>212725</xdr:colOff>
      <xdr:row>56</xdr:row>
      <xdr:rowOff>153695</xdr:rowOff>
    </xdr:to>
    <xdr:sp macro="" textlink="">
      <xdr:nvSpPr>
        <xdr:cNvPr id="599" name="円/楕円 598"/>
        <xdr:cNvSpPr/>
      </xdr:nvSpPr>
      <xdr:spPr>
        <a:xfrm>
          <a:off x="14541500" y="965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144822</xdr:rowOff>
    </xdr:from>
    <xdr:ext cx="534377" cy="259045"/>
    <xdr:sp macro="" textlink="">
      <xdr:nvSpPr>
        <xdr:cNvPr id="600" name="テキスト ボックス 599"/>
        <xdr:cNvSpPr txBox="1"/>
      </xdr:nvSpPr>
      <xdr:spPr>
        <a:xfrm>
          <a:off x="14325111" y="974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43,932</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54876</xdr:rowOff>
    </xdr:from>
    <xdr:to>
      <xdr:col>20</xdr:col>
      <xdr:colOff>9525</xdr:colOff>
      <xdr:row>57</xdr:row>
      <xdr:rowOff>156476</xdr:rowOff>
    </xdr:to>
    <xdr:sp macro="" textlink="">
      <xdr:nvSpPr>
        <xdr:cNvPr id="601" name="円/楕円 600"/>
        <xdr:cNvSpPr/>
      </xdr:nvSpPr>
      <xdr:spPr>
        <a:xfrm>
          <a:off x="13652500" y="982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147603</xdr:rowOff>
    </xdr:from>
    <xdr:ext cx="534377" cy="259045"/>
    <xdr:sp macro="" textlink="">
      <xdr:nvSpPr>
        <xdr:cNvPr id="602" name="テキスト ボックス 601"/>
        <xdr:cNvSpPr txBox="1"/>
      </xdr:nvSpPr>
      <xdr:spPr>
        <a:xfrm>
          <a:off x="13436111" y="992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34,786</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92501</xdr:rowOff>
    </xdr:from>
    <xdr:to>
      <xdr:col>18</xdr:col>
      <xdr:colOff>492125</xdr:colOff>
      <xdr:row>55</xdr:row>
      <xdr:rowOff>22651</xdr:rowOff>
    </xdr:to>
    <xdr:sp macro="" textlink="">
      <xdr:nvSpPr>
        <xdr:cNvPr id="603" name="円/楕円 602"/>
        <xdr:cNvSpPr/>
      </xdr:nvSpPr>
      <xdr:spPr>
        <a:xfrm>
          <a:off x="12763500" y="935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39178</xdr:rowOff>
    </xdr:from>
    <xdr:ext cx="534377" cy="259045"/>
    <xdr:sp macro="" textlink="">
      <xdr:nvSpPr>
        <xdr:cNvPr id="604" name="テキスト ボックス 603"/>
        <xdr:cNvSpPr txBox="1"/>
      </xdr:nvSpPr>
      <xdr:spPr>
        <a:xfrm>
          <a:off x="12547111" y="912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59,811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8" name="テキスト ボックス 61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0" name="テキスト ボックス 61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2" name="テキスト ボックス 62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154262</xdr:rowOff>
    </xdr:from>
    <xdr:to>
      <xdr:col>23</xdr:col>
      <xdr:colOff>516889</xdr:colOff>
      <xdr:row>78</xdr:row>
      <xdr:rowOff>139700</xdr:rowOff>
    </xdr:to>
    <xdr:cxnSp macro="">
      <xdr:nvCxnSpPr>
        <xdr:cNvPr id="626" name="直線コネクタ 625"/>
        <xdr:cNvCxnSpPr/>
      </xdr:nvCxnSpPr>
      <xdr:spPr>
        <a:xfrm flipV="1">
          <a:off x="16317595" y="12327212"/>
          <a:ext cx="1269" cy="118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7"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100939</xdr:rowOff>
    </xdr:from>
    <xdr:ext cx="534377" cy="259045"/>
    <xdr:sp macro="" textlink="">
      <xdr:nvSpPr>
        <xdr:cNvPr id="629" name="災害復旧費最大値テキスト"/>
        <xdr:cNvSpPr txBox="1"/>
      </xdr:nvSpPr>
      <xdr:spPr>
        <a:xfrm>
          <a:off x="16370300" y="12102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51,863</a:t>
          </a:r>
          <a:endParaRPr kumimoji="1" lang="ja-JP" altLang="en-US" sz="1000" b="1">
            <a:latin typeface="ＭＳ Ｐゴシック"/>
          </a:endParaRPr>
        </a:p>
      </xdr:txBody>
    </xdr:sp>
    <xdr:clientData/>
  </xdr:oneCellAnchor>
  <xdr:twoCellAnchor>
    <xdr:from>
      <xdr:col>23</xdr:col>
      <xdr:colOff>428625</xdr:colOff>
      <xdr:row>71</xdr:row>
      <xdr:rowOff>154262</xdr:rowOff>
    </xdr:from>
    <xdr:to>
      <xdr:col>23</xdr:col>
      <xdr:colOff>606425</xdr:colOff>
      <xdr:row>71</xdr:row>
      <xdr:rowOff>154262</xdr:rowOff>
    </xdr:to>
    <xdr:cxnSp macro="">
      <xdr:nvCxnSpPr>
        <xdr:cNvPr id="630" name="直線コネクタ 629"/>
        <xdr:cNvCxnSpPr/>
      </xdr:nvCxnSpPr>
      <xdr:spPr>
        <a:xfrm>
          <a:off x="16230600" y="1232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151701</xdr:rowOff>
    </xdr:from>
    <xdr:to>
      <xdr:col>23</xdr:col>
      <xdr:colOff>517525</xdr:colOff>
      <xdr:row>78</xdr:row>
      <xdr:rowOff>3339</xdr:rowOff>
    </xdr:to>
    <xdr:cxnSp macro="">
      <xdr:nvCxnSpPr>
        <xdr:cNvPr id="631" name="直線コネクタ 630"/>
        <xdr:cNvCxnSpPr/>
      </xdr:nvCxnSpPr>
      <xdr:spPr>
        <a:xfrm>
          <a:off x="15481300" y="13010451"/>
          <a:ext cx="838200" cy="365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9628</xdr:rowOff>
    </xdr:from>
    <xdr:ext cx="469744" cy="259045"/>
    <xdr:sp macro="" textlink="">
      <xdr:nvSpPr>
        <xdr:cNvPr id="632" name="災害復旧費平均値テキスト"/>
        <xdr:cNvSpPr txBox="1"/>
      </xdr:nvSpPr>
      <xdr:spPr>
        <a:xfrm>
          <a:off x="16370300" y="13382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2,524</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31201</xdr:rowOff>
    </xdr:from>
    <xdr:to>
      <xdr:col>23</xdr:col>
      <xdr:colOff>568325</xdr:colOff>
      <xdr:row>78</xdr:row>
      <xdr:rowOff>132801</xdr:rowOff>
    </xdr:to>
    <xdr:sp macro="" textlink="">
      <xdr:nvSpPr>
        <xdr:cNvPr id="633" name="フローチャート : 判断 632"/>
        <xdr:cNvSpPr/>
      </xdr:nvSpPr>
      <xdr:spPr>
        <a:xfrm>
          <a:off x="16268700" y="1340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151701</xdr:rowOff>
    </xdr:from>
    <xdr:to>
      <xdr:col>22</xdr:col>
      <xdr:colOff>365125</xdr:colOff>
      <xdr:row>76</xdr:row>
      <xdr:rowOff>90505</xdr:rowOff>
    </xdr:to>
    <xdr:cxnSp macro="">
      <xdr:nvCxnSpPr>
        <xdr:cNvPr id="634" name="直線コネクタ 633"/>
        <xdr:cNvCxnSpPr/>
      </xdr:nvCxnSpPr>
      <xdr:spPr>
        <a:xfrm flipV="1">
          <a:off x="14592300" y="13010451"/>
          <a:ext cx="889000" cy="110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119624</xdr:rowOff>
    </xdr:from>
    <xdr:to>
      <xdr:col>22</xdr:col>
      <xdr:colOff>415925</xdr:colOff>
      <xdr:row>78</xdr:row>
      <xdr:rowOff>49774</xdr:rowOff>
    </xdr:to>
    <xdr:sp macro="" textlink="">
      <xdr:nvSpPr>
        <xdr:cNvPr id="635" name="フローチャート : 判断 634"/>
        <xdr:cNvSpPr/>
      </xdr:nvSpPr>
      <xdr:spPr>
        <a:xfrm>
          <a:off x="15430500" y="13321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40901</xdr:rowOff>
    </xdr:from>
    <xdr:ext cx="469744" cy="259045"/>
    <xdr:sp macro="" textlink="">
      <xdr:nvSpPr>
        <xdr:cNvPr id="636" name="テキスト ボックス 635"/>
        <xdr:cNvSpPr txBox="1"/>
      </xdr:nvSpPr>
      <xdr:spPr>
        <a:xfrm>
          <a:off x="15246427" y="13414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90505</xdr:rowOff>
    </xdr:from>
    <xdr:to>
      <xdr:col>21</xdr:col>
      <xdr:colOff>161925</xdr:colOff>
      <xdr:row>78</xdr:row>
      <xdr:rowOff>45472</xdr:rowOff>
    </xdr:to>
    <xdr:cxnSp macro="">
      <xdr:nvCxnSpPr>
        <xdr:cNvPr id="637" name="直線コネクタ 636"/>
        <xdr:cNvCxnSpPr/>
      </xdr:nvCxnSpPr>
      <xdr:spPr>
        <a:xfrm flipV="1">
          <a:off x="13703300" y="13120705"/>
          <a:ext cx="889000" cy="297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171310</xdr:rowOff>
    </xdr:from>
    <xdr:to>
      <xdr:col>21</xdr:col>
      <xdr:colOff>212725</xdr:colOff>
      <xdr:row>78</xdr:row>
      <xdr:rowOff>101460</xdr:rowOff>
    </xdr:to>
    <xdr:sp macro="" textlink="">
      <xdr:nvSpPr>
        <xdr:cNvPr id="638" name="フローチャート : 判断 637"/>
        <xdr:cNvSpPr/>
      </xdr:nvSpPr>
      <xdr:spPr>
        <a:xfrm>
          <a:off x="14541500" y="1337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92587</xdr:rowOff>
    </xdr:from>
    <xdr:ext cx="469744" cy="259045"/>
    <xdr:sp macro="" textlink="">
      <xdr:nvSpPr>
        <xdr:cNvPr id="639" name="テキスト ボックス 638"/>
        <xdr:cNvSpPr txBox="1"/>
      </xdr:nvSpPr>
      <xdr:spPr>
        <a:xfrm>
          <a:off x="14357427" y="1346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45472</xdr:rowOff>
    </xdr:from>
    <xdr:to>
      <xdr:col>19</xdr:col>
      <xdr:colOff>644525</xdr:colOff>
      <xdr:row>78</xdr:row>
      <xdr:rowOff>125549</xdr:rowOff>
    </xdr:to>
    <xdr:cxnSp macro="">
      <xdr:nvCxnSpPr>
        <xdr:cNvPr id="640" name="直線コネクタ 639"/>
        <xdr:cNvCxnSpPr/>
      </xdr:nvCxnSpPr>
      <xdr:spPr>
        <a:xfrm flipV="1">
          <a:off x="12814300" y="13418572"/>
          <a:ext cx="889000" cy="80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164750</xdr:rowOff>
    </xdr:from>
    <xdr:to>
      <xdr:col>20</xdr:col>
      <xdr:colOff>9525</xdr:colOff>
      <xdr:row>78</xdr:row>
      <xdr:rowOff>94900</xdr:rowOff>
    </xdr:to>
    <xdr:sp macro="" textlink="">
      <xdr:nvSpPr>
        <xdr:cNvPr id="641" name="フローチャート : 判断 640"/>
        <xdr:cNvSpPr/>
      </xdr:nvSpPr>
      <xdr:spPr>
        <a:xfrm>
          <a:off x="13652500" y="1336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111427</xdr:rowOff>
    </xdr:from>
    <xdr:ext cx="469744" cy="259045"/>
    <xdr:sp macro="" textlink="">
      <xdr:nvSpPr>
        <xdr:cNvPr id="642" name="テキスト ボックス 641"/>
        <xdr:cNvSpPr txBox="1"/>
      </xdr:nvSpPr>
      <xdr:spPr>
        <a:xfrm>
          <a:off x="13468427" y="1314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150302</xdr:rowOff>
    </xdr:from>
    <xdr:to>
      <xdr:col>18</xdr:col>
      <xdr:colOff>492125</xdr:colOff>
      <xdr:row>78</xdr:row>
      <xdr:rowOff>80452</xdr:rowOff>
    </xdr:to>
    <xdr:sp macro="" textlink="">
      <xdr:nvSpPr>
        <xdr:cNvPr id="643" name="フローチャート : 判断 642"/>
        <xdr:cNvSpPr/>
      </xdr:nvSpPr>
      <xdr:spPr>
        <a:xfrm>
          <a:off x="12763500" y="1335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96979</xdr:rowOff>
    </xdr:from>
    <xdr:ext cx="469744" cy="259045"/>
    <xdr:sp macro="" textlink="">
      <xdr:nvSpPr>
        <xdr:cNvPr id="644" name="テキスト ボックス 643"/>
        <xdr:cNvSpPr txBox="1"/>
      </xdr:nvSpPr>
      <xdr:spPr>
        <a:xfrm>
          <a:off x="12579427" y="1312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123989</xdr:rowOff>
    </xdr:from>
    <xdr:to>
      <xdr:col>23</xdr:col>
      <xdr:colOff>568325</xdr:colOff>
      <xdr:row>78</xdr:row>
      <xdr:rowOff>54139</xdr:rowOff>
    </xdr:to>
    <xdr:sp macro="" textlink="">
      <xdr:nvSpPr>
        <xdr:cNvPr id="650" name="円/楕円 649"/>
        <xdr:cNvSpPr/>
      </xdr:nvSpPr>
      <xdr:spPr>
        <a:xfrm>
          <a:off x="16268700" y="1332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146866</xdr:rowOff>
    </xdr:from>
    <xdr:ext cx="469744" cy="259045"/>
    <xdr:sp macro="" textlink="">
      <xdr:nvSpPr>
        <xdr:cNvPr id="651" name="災害復旧費該当値テキスト"/>
        <xdr:cNvSpPr txBox="1"/>
      </xdr:nvSpPr>
      <xdr:spPr>
        <a:xfrm>
          <a:off x="16370300" y="1317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5,965</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100902</xdr:rowOff>
    </xdr:from>
    <xdr:to>
      <xdr:col>22</xdr:col>
      <xdr:colOff>415925</xdr:colOff>
      <xdr:row>76</xdr:row>
      <xdr:rowOff>31052</xdr:rowOff>
    </xdr:to>
    <xdr:sp macro="" textlink="">
      <xdr:nvSpPr>
        <xdr:cNvPr id="652" name="円/楕円 651"/>
        <xdr:cNvSpPr/>
      </xdr:nvSpPr>
      <xdr:spPr>
        <a:xfrm>
          <a:off x="15430500" y="1295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47579</xdr:rowOff>
    </xdr:from>
    <xdr:ext cx="534377" cy="259045"/>
    <xdr:sp macro="" textlink="">
      <xdr:nvSpPr>
        <xdr:cNvPr id="653" name="テキスト ボックス 652"/>
        <xdr:cNvSpPr txBox="1"/>
      </xdr:nvSpPr>
      <xdr:spPr>
        <a:xfrm>
          <a:off x="15214111" y="1273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21,975</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39705</xdr:rowOff>
    </xdr:from>
    <xdr:to>
      <xdr:col>21</xdr:col>
      <xdr:colOff>212725</xdr:colOff>
      <xdr:row>76</xdr:row>
      <xdr:rowOff>141305</xdr:rowOff>
    </xdr:to>
    <xdr:sp macro="" textlink="">
      <xdr:nvSpPr>
        <xdr:cNvPr id="654" name="円/楕円 653"/>
        <xdr:cNvSpPr/>
      </xdr:nvSpPr>
      <xdr:spPr>
        <a:xfrm>
          <a:off x="14541500" y="1306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157832</xdr:rowOff>
    </xdr:from>
    <xdr:ext cx="534377" cy="259045"/>
    <xdr:sp macro="" textlink="">
      <xdr:nvSpPr>
        <xdr:cNvPr id="655" name="テキスト ボックス 654"/>
        <xdr:cNvSpPr txBox="1"/>
      </xdr:nvSpPr>
      <xdr:spPr>
        <a:xfrm>
          <a:off x="14325111" y="1284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17,152</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166122</xdr:rowOff>
    </xdr:from>
    <xdr:to>
      <xdr:col>20</xdr:col>
      <xdr:colOff>9525</xdr:colOff>
      <xdr:row>78</xdr:row>
      <xdr:rowOff>96272</xdr:rowOff>
    </xdr:to>
    <xdr:sp macro="" textlink="">
      <xdr:nvSpPr>
        <xdr:cNvPr id="656" name="円/楕円 655"/>
        <xdr:cNvSpPr/>
      </xdr:nvSpPr>
      <xdr:spPr>
        <a:xfrm>
          <a:off x="13652500" y="1336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87399</xdr:rowOff>
    </xdr:from>
    <xdr:ext cx="469744" cy="259045"/>
    <xdr:sp macro="" textlink="">
      <xdr:nvSpPr>
        <xdr:cNvPr id="657" name="テキスト ボックス 656"/>
        <xdr:cNvSpPr txBox="1"/>
      </xdr:nvSpPr>
      <xdr:spPr>
        <a:xfrm>
          <a:off x="13468427" y="13460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4,122</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74749</xdr:rowOff>
    </xdr:from>
    <xdr:to>
      <xdr:col>18</xdr:col>
      <xdr:colOff>492125</xdr:colOff>
      <xdr:row>79</xdr:row>
      <xdr:rowOff>4899</xdr:rowOff>
    </xdr:to>
    <xdr:sp macro="" textlink="">
      <xdr:nvSpPr>
        <xdr:cNvPr id="658" name="円/楕円 657"/>
        <xdr:cNvSpPr/>
      </xdr:nvSpPr>
      <xdr:spPr>
        <a:xfrm>
          <a:off x="12763500" y="1344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78</xdr:row>
      <xdr:rowOff>167476</xdr:rowOff>
    </xdr:from>
    <xdr:ext cx="378565" cy="259045"/>
    <xdr:sp macro="" textlink="">
      <xdr:nvSpPr>
        <xdr:cNvPr id="659" name="テキスト ボックス 658"/>
        <xdr:cNvSpPr txBox="1"/>
      </xdr:nvSpPr>
      <xdr:spPr>
        <a:xfrm>
          <a:off x="12625017" y="135405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52,080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5" name="テキスト ボックス 67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77" name="テキスト ボックス 67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10046</xdr:rowOff>
    </xdr:from>
    <xdr:to>
      <xdr:col>23</xdr:col>
      <xdr:colOff>516889</xdr:colOff>
      <xdr:row>97</xdr:row>
      <xdr:rowOff>170687</xdr:rowOff>
    </xdr:to>
    <xdr:cxnSp macro="">
      <xdr:nvCxnSpPr>
        <xdr:cNvPr id="683" name="直線コネクタ 682"/>
        <xdr:cNvCxnSpPr/>
      </xdr:nvCxnSpPr>
      <xdr:spPr>
        <a:xfrm flipV="1">
          <a:off x="16317595" y="15440546"/>
          <a:ext cx="1269" cy="1360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3064</xdr:rowOff>
    </xdr:from>
    <xdr:ext cx="534377" cy="259045"/>
    <xdr:sp macro="" textlink="">
      <xdr:nvSpPr>
        <xdr:cNvPr id="684" name="公債費最小値テキスト"/>
        <xdr:cNvSpPr txBox="1"/>
      </xdr:nvSpPr>
      <xdr:spPr>
        <a:xfrm>
          <a:off x="16370300" y="1680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17,060</a:t>
          </a:r>
          <a:endParaRPr kumimoji="1" lang="ja-JP" altLang="en-US" sz="1000" b="1">
            <a:latin typeface="ＭＳ Ｐゴシック"/>
          </a:endParaRPr>
        </a:p>
      </xdr:txBody>
    </xdr:sp>
    <xdr:clientData/>
  </xdr:oneCellAnchor>
  <xdr:twoCellAnchor>
    <xdr:from>
      <xdr:col>23</xdr:col>
      <xdr:colOff>428625</xdr:colOff>
      <xdr:row>97</xdr:row>
      <xdr:rowOff>170687</xdr:rowOff>
    </xdr:from>
    <xdr:to>
      <xdr:col>23</xdr:col>
      <xdr:colOff>606425</xdr:colOff>
      <xdr:row>97</xdr:row>
      <xdr:rowOff>170687</xdr:rowOff>
    </xdr:to>
    <xdr:cxnSp macro="">
      <xdr:nvCxnSpPr>
        <xdr:cNvPr id="685" name="直線コネクタ 684"/>
        <xdr:cNvCxnSpPr/>
      </xdr:nvCxnSpPr>
      <xdr:spPr>
        <a:xfrm>
          <a:off x="16230600" y="1680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128173</xdr:rowOff>
    </xdr:from>
    <xdr:ext cx="599010" cy="259045"/>
    <xdr:sp macro="" textlink="">
      <xdr:nvSpPr>
        <xdr:cNvPr id="686" name="公債費最大値テキスト"/>
        <xdr:cNvSpPr txBox="1"/>
      </xdr:nvSpPr>
      <xdr:spPr>
        <a:xfrm>
          <a:off x="16370300" y="15215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124,209</a:t>
          </a:r>
          <a:endParaRPr kumimoji="1" lang="ja-JP" altLang="en-US" sz="1000" b="1">
            <a:latin typeface="ＭＳ Ｐゴシック"/>
          </a:endParaRPr>
        </a:p>
      </xdr:txBody>
    </xdr:sp>
    <xdr:clientData/>
  </xdr:oneCellAnchor>
  <xdr:twoCellAnchor>
    <xdr:from>
      <xdr:col>23</xdr:col>
      <xdr:colOff>428625</xdr:colOff>
      <xdr:row>90</xdr:row>
      <xdr:rowOff>10046</xdr:rowOff>
    </xdr:from>
    <xdr:to>
      <xdr:col>23</xdr:col>
      <xdr:colOff>606425</xdr:colOff>
      <xdr:row>90</xdr:row>
      <xdr:rowOff>10046</xdr:rowOff>
    </xdr:to>
    <xdr:cxnSp macro="">
      <xdr:nvCxnSpPr>
        <xdr:cNvPr id="687" name="直線コネクタ 686"/>
        <xdr:cNvCxnSpPr/>
      </xdr:nvCxnSpPr>
      <xdr:spPr>
        <a:xfrm>
          <a:off x="16230600" y="15440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95008</xdr:rowOff>
    </xdr:from>
    <xdr:to>
      <xdr:col>23</xdr:col>
      <xdr:colOff>517525</xdr:colOff>
      <xdr:row>93</xdr:row>
      <xdr:rowOff>160706</xdr:rowOff>
    </xdr:to>
    <xdr:cxnSp macro="">
      <xdr:nvCxnSpPr>
        <xdr:cNvPr id="688" name="直線コネクタ 687"/>
        <xdr:cNvCxnSpPr/>
      </xdr:nvCxnSpPr>
      <xdr:spPr>
        <a:xfrm flipV="1">
          <a:off x="15481300" y="16039858"/>
          <a:ext cx="838200" cy="6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125861</xdr:rowOff>
    </xdr:from>
    <xdr:ext cx="534377" cy="259045"/>
    <xdr:sp macro="" textlink="">
      <xdr:nvSpPr>
        <xdr:cNvPr id="689" name="公債費平均値テキスト"/>
        <xdr:cNvSpPr txBox="1"/>
      </xdr:nvSpPr>
      <xdr:spPr>
        <a:xfrm>
          <a:off x="16370300" y="16242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55,391</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147434</xdr:rowOff>
    </xdr:from>
    <xdr:to>
      <xdr:col>23</xdr:col>
      <xdr:colOff>568325</xdr:colOff>
      <xdr:row>95</xdr:row>
      <xdr:rowOff>77584</xdr:rowOff>
    </xdr:to>
    <xdr:sp macro="" textlink="">
      <xdr:nvSpPr>
        <xdr:cNvPr id="690" name="フローチャート : 判断 689"/>
        <xdr:cNvSpPr/>
      </xdr:nvSpPr>
      <xdr:spPr>
        <a:xfrm>
          <a:off x="162687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160706</xdr:rowOff>
    </xdr:from>
    <xdr:to>
      <xdr:col>22</xdr:col>
      <xdr:colOff>365125</xdr:colOff>
      <xdr:row>94</xdr:row>
      <xdr:rowOff>15850</xdr:rowOff>
    </xdr:to>
    <xdr:cxnSp macro="">
      <xdr:nvCxnSpPr>
        <xdr:cNvPr id="691" name="直線コネクタ 690"/>
        <xdr:cNvCxnSpPr/>
      </xdr:nvCxnSpPr>
      <xdr:spPr>
        <a:xfrm flipV="1">
          <a:off x="14592300" y="16105556"/>
          <a:ext cx="889000" cy="26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14351</xdr:rowOff>
    </xdr:from>
    <xdr:to>
      <xdr:col>22</xdr:col>
      <xdr:colOff>415925</xdr:colOff>
      <xdr:row>95</xdr:row>
      <xdr:rowOff>115951</xdr:rowOff>
    </xdr:to>
    <xdr:sp macro="" textlink="">
      <xdr:nvSpPr>
        <xdr:cNvPr id="692" name="フローチャート : 判断 691"/>
        <xdr:cNvSpPr/>
      </xdr:nvSpPr>
      <xdr:spPr>
        <a:xfrm>
          <a:off x="15430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107078</xdr:rowOff>
    </xdr:from>
    <xdr:ext cx="534377" cy="259045"/>
    <xdr:sp macro="" textlink="">
      <xdr:nvSpPr>
        <xdr:cNvPr id="693" name="テキスト ボックス 692"/>
        <xdr:cNvSpPr txBox="1"/>
      </xdr:nvSpPr>
      <xdr:spPr>
        <a:xfrm>
          <a:off x="15214111" y="163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52,370</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150622</xdr:rowOff>
    </xdr:from>
    <xdr:to>
      <xdr:col>21</xdr:col>
      <xdr:colOff>161925</xdr:colOff>
      <xdr:row>94</xdr:row>
      <xdr:rowOff>15850</xdr:rowOff>
    </xdr:to>
    <xdr:cxnSp macro="">
      <xdr:nvCxnSpPr>
        <xdr:cNvPr id="694" name="直線コネクタ 693"/>
        <xdr:cNvCxnSpPr/>
      </xdr:nvCxnSpPr>
      <xdr:spPr>
        <a:xfrm>
          <a:off x="13703300" y="16095472"/>
          <a:ext cx="889000" cy="3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107810</xdr:rowOff>
    </xdr:from>
    <xdr:to>
      <xdr:col>21</xdr:col>
      <xdr:colOff>212725</xdr:colOff>
      <xdr:row>96</xdr:row>
      <xdr:rowOff>37960</xdr:rowOff>
    </xdr:to>
    <xdr:sp macro="" textlink="">
      <xdr:nvSpPr>
        <xdr:cNvPr id="695" name="フローチャート : 判断 694"/>
        <xdr:cNvSpPr/>
      </xdr:nvSpPr>
      <xdr:spPr>
        <a:xfrm>
          <a:off x="14541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29087</xdr:rowOff>
    </xdr:from>
    <xdr:ext cx="534377" cy="259045"/>
    <xdr:sp macro="" textlink="">
      <xdr:nvSpPr>
        <xdr:cNvPr id="696" name="テキスト ボックス 695"/>
        <xdr:cNvSpPr txBox="1"/>
      </xdr:nvSpPr>
      <xdr:spPr>
        <a:xfrm>
          <a:off x="14325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150622</xdr:rowOff>
    </xdr:from>
    <xdr:to>
      <xdr:col>19</xdr:col>
      <xdr:colOff>644525</xdr:colOff>
      <xdr:row>94</xdr:row>
      <xdr:rowOff>38925</xdr:rowOff>
    </xdr:to>
    <xdr:cxnSp macro="">
      <xdr:nvCxnSpPr>
        <xdr:cNvPr id="697" name="直線コネクタ 696"/>
        <xdr:cNvCxnSpPr/>
      </xdr:nvCxnSpPr>
      <xdr:spPr>
        <a:xfrm flipV="1">
          <a:off x="12814300" y="16095472"/>
          <a:ext cx="889000" cy="5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109995</xdr:rowOff>
    </xdr:from>
    <xdr:to>
      <xdr:col>20</xdr:col>
      <xdr:colOff>9525</xdr:colOff>
      <xdr:row>96</xdr:row>
      <xdr:rowOff>40145</xdr:rowOff>
    </xdr:to>
    <xdr:sp macro="" textlink="">
      <xdr:nvSpPr>
        <xdr:cNvPr id="698" name="フローチャート : 判断 697"/>
        <xdr:cNvSpPr/>
      </xdr:nvSpPr>
      <xdr:spPr>
        <a:xfrm>
          <a:off x="13652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31272</xdr:rowOff>
    </xdr:from>
    <xdr:ext cx="534377" cy="259045"/>
    <xdr:sp macro="" textlink="">
      <xdr:nvSpPr>
        <xdr:cNvPr id="699" name="テキスト ボックス 698"/>
        <xdr:cNvSpPr txBox="1"/>
      </xdr:nvSpPr>
      <xdr:spPr>
        <a:xfrm>
          <a:off x="13436111" y="1649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108293</xdr:rowOff>
    </xdr:from>
    <xdr:to>
      <xdr:col>18</xdr:col>
      <xdr:colOff>492125</xdr:colOff>
      <xdr:row>96</xdr:row>
      <xdr:rowOff>38443</xdr:rowOff>
    </xdr:to>
    <xdr:sp macro="" textlink="">
      <xdr:nvSpPr>
        <xdr:cNvPr id="700" name="フローチャート : 判断 699"/>
        <xdr:cNvSpPr/>
      </xdr:nvSpPr>
      <xdr:spPr>
        <a:xfrm>
          <a:off x="12763500" y="1639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29570</xdr:rowOff>
    </xdr:from>
    <xdr:ext cx="534377" cy="259045"/>
    <xdr:sp macro="" textlink="">
      <xdr:nvSpPr>
        <xdr:cNvPr id="701" name="テキスト ボックス 700"/>
        <xdr:cNvSpPr txBox="1"/>
      </xdr:nvSpPr>
      <xdr:spPr>
        <a:xfrm>
          <a:off x="12547111" y="1648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93</xdr:row>
      <xdr:rowOff>44208</xdr:rowOff>
    </xdr:from>
    <xdr:to>
      <xdr:col>23</xdr:col>
      <xdr:colOff>568325</xdr:colOff>
      <xdr:row>93</xdr:row>
      <xdr:rowOff>145808</xdr:rowOff>
    </xdr:to>
    <xdr:sp macro="" textlink="">
      <xdr:nvSpPr>
        <xdr:cNvPr id="707" name="円/楕円 706"/>
        <xdr:cNvSpPr/>
      </xdr:nvSpPr>
      <xdr:spPr>
        <a:xfrm>
          <a:off x="16268700" y="1598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67085</xdr:rowOff>
    </xdr:from>
    <xdr:ext cx="534377" cy="259045"/>
    <xdr:sp macro="" textlink="">
      <xdr:nvSpPr>
        <xdr:cNvPr id="708" name="公債費該当値テキスト"/>
        <xdr:cNvSpPr txBox="1"/>
      </xdr:nvSpPr>
      <xdr:spPr>
        <a:xfrm>
          <a:off x="16370300" y="1584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77,019</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109906</xdr:rowOff>
    </xdr:from>
    <xdr:to>
      <xdr:col>22</xdr:col>
      <xdr:colOff>415925</xdr:colOff>
      <xdr:row>94</xdr:row>
      <xdr:rowOff>40056</xdr:rowOff>
    </xdr:to>
    <xdr:sp macro="" textlink="">
      <xdr:nvSpPr>
        <xdr:cNvPr id="709" name="円/楕円 708"/>
        <xdr:cNvSpPr/>
      </xdr:nvSpPr>
      <xdr:spPr>
        <a:xfrm>
          <a:off x="15430500" y="1605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56583</xdr:rowOff>
    </xdr:from>
    <xdr:ext cx="534377" cy="259045"/>
    <xdr:sp macro="" textlink="">
      <xdr:nvSpPr>
        <xdr:cNvPr id="710" name="テキスト ボックス 709"/>
        <xdr:cNvSpPr txBox="1"/>
      </xdr:nvSpPr>
      <xdr:spPr>
        <a:xfrm>
          <a:off x="15214111" y="1582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71,846</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136500</xdr:rowOff>
    </xdr:from>
    <xdr:to>
      <xdr:col>21</xdr:col>
      <xdr:colOff>212725</xdr:colOff>
      <xdr:row>94</xdr:row>
      <xdr:rowOff>66650</xdr:rowOff>
    </xdr:to>
    <xdr:sp macro="" textlink="">
      <xdr:nvSpPr>
        <xdr:cNvPr id="711" name="円/楕円 710"/>
        <xdr:cNvSpPr/>
      </xdr:nvSpPr>
      <xdr:spPr>
        <a:xfrm>
          <a:off x="14541500" y="1608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83177</xdr:rowOff>
    </xdr:from>
    <xdr:ext cx="534377" cy="259045"/>
    <xdr:sp macro="" textlink="">
      <xdr:nvSpPr>
        <xdr:cNvPr id="712" name="テキスト ボックス 711"/>
        <xdr:cNvSpPr txBox="1"/>
      </xdr:nvSpPr>
      <xdr:spPr>
        <a:xfrm>
          <a:off x="14325111" y="1585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69,752</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99822</xdr:rowOff>
    </xdr:from>
    <xdr:to>
      <xdr:col>20</xdr:col>
      <xdr:colOff>9525</xdr:colOff>
      <xdr:row>94</xdr:row>
      <xdr:rowOff>29972</xdr:rowOff>
    </xdr:to>
    <xdr:sp macro="" textlink="">
      <xdr:nvSpPr>
        <xdr:cNvPr id="713" name="円/楕円 712"/>
        <xdr:cNvSpPr/>
      </xdr:nvSpPr>
      <xdr:spPr>
        <a:xfrm>
          <a:off x="13652500" y="1604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46499</xdr:rowOff>
    </xdr:from>
    <xdr:ext cx="534377" cy="259045"/>
    <xdr:sp macro="" textlink="">
      <xdr:nvSpPr>
        <xdr:cNvPr id="714" name="テキスト ボックス 713"/>
        <xdr:cNvSpPr txBox="1"/>
      </xdr:nvSpPr>
      <xdr:spPr>
        <a:xfrm>
          <a:off x="13436111" y="1581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72,640</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159575</xdr:rowOff>
    </xdr:from>
    <xdr:to>
      <xdr:col>18</xdr:col>
      <xdr:colOff>492125</xdr:colOff>
      <xdr:row>94</xdr:row>
      <xdr:rowOff>89725</xdr:rowOff>
    </xdr:to>
    <xdr:sp macro="" textlink="">
      <xdr:nvSpPr>
        <xdr:cNvPr id="715" name="円/楕円 714"/>
        <xdr:cNvSpPr/>
      </xdr:nvSpPr>
      <xdr:spPr>
        <a:xfrm>
          <a:off x="12763500" y="1610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106252</xdr:rowOff>
    </xdr:from>
    <xdr:ext cx="534377" cy="259045"/>
    <xdr:sp macro="" textlink="">
      <xdr:nvSpPr>
        <xdr:cNvPr id="716" name="テキスト ボックス 715"/>
        <xdr:cNvSpPr txBox="1"/>
      </xdr:nvSpPr>
      <xdr:spPr>
        <a:xfrm>
          <a:off x="12547111" y="1587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67,935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64072</xdr:rowOff>
    </xdr:from>
    <xdr:to>
      <xdr:col>32</xdr:col>
      <xdr:colOff>186689</xdr:colOff>
      <xdr:row>39</xdr:row>
      <xdr:rowOff>44450</xdr:rowOff>
    </xdr:to>
    <xdr:cxnSp macro="">
      <xdr:nvCxnSpPr>
        <xdr:cNvPr id="740" name="直線コネクタ 739"/>
        <xdr:cNvCxnSpPr/>
      </xdr:nvCxnSpPr>
      <xdr:spPr>
        <a:xfrm flipV="1">
          <a:off x="22159595" y="5207572"/>
          <a:ext cx="1269" cy="1523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61548</xdr:rowOff>
    </xdr:from>
    <xdr:ext cx="249299" cy="259045"/>
    <xdr:sp macro="" textlink="">
      <xdr:nvSpPr>
        <xdr:cNvPr id="741" name="諸支出金最小値テキスト"/>
        <xdr:cNvSpPr txBox="1"/>
      </xdr:nvSpPr>
      <xdr:spPr>
        <a:xfrm>
          <a:off x="22212300" y="6748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10749</xdr:rowOff>
    </xdr:from>
    <xdr:ext cx="469744" cy="259045"/>
    <xdr:sp macro="" textlink="">
      <xdr:nvSpPr>
        <xdr:cNvPr id="743" name="諸支出金最大値テキスト"/>
        <xdr:cNvSpPr txBox="1"/>
      </xdr:nvSpPr>
      <xdr:spPr>
        <a:xfrm>
          <a:off x="22212300" y="498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7,997</a:t>
          </a:r>
          <a:endParaRPr kumimoji="1" lang="ja-JP" altLang="en-US" sz="1000" b="1">
            <a:latin typeface="ＭＳ Ｐゴシック"/>
          </a:endParaRPr>
        </a:p>
      </xdr:txBody>
    </xdr:sp>
    <xdr:clientData/>
  </xdr:oneCellAnchor>
  <xdr:twoCellAnchor>
    <xdr:from>
      <xdr:col>32</xdr:col>
      <xdr:colOff>98425</xdr:colOff>
      <xdr:row>30</xdr:row>
      <xdr:rowOff>64072</xdr:rowOff>
    </xdr:from>
    <xdr:to>
      <xdr:col>32</xdr:col>
      <xdr:colOff>276225</xdr:colOff>
      <xdr:row>30</xdr:row>
      <xdr:rowOff>64072</xdr:rowOff>
    </xdr:to>
    <xdr:cxnSp macro="">
      <xdr:nvCxnSpPr>
        <xdr:cNvPr id="744" name="直線コネクタ 743"/>
        <xdr:cNvCxnSpPr/>
      </xdr:nvCxnSpPr>
      <xdr:spPr>
        <a:xfrm>
          <a:off x="22072600" y="520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73787</xdr:rowOff>
    </xdr:from>
    <xdr:to>
      <xdr:col>32</xdr:col>
      <xdr:colOff>187325</xdr:colOff>
      <xdr:row>39</xdr:row>
      <xdr:rowOff>44450</xdr:rowOff>
    </xdr:to>
    <xdr:cxnSp macro="">
      <xdr:nvCxnSpPr>
        <xdr:cNvPr id="745" name="直線コネクタ 744"/>
        <xdr:cNvCxnSpPr/>
      </xdr:nvCxnSpPr>
      <xdr:spPr>
        <a:xfrm flipV="1">
          <a:off x="21323300" y="6588887"/>
          <a:ext cx="838200" cy="14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105998</xdr:rowOff>
    </xdr:from>
    <xdr:ext cx="378565" cy="259045"/>
    <xdr:sp macro="" textlink="">
      <xdr:nvSpPr>
        <xdr:cNvPr id="746" name="諸支出金平均値テキスト"/>
        <xdr:cNvSpPr txBox="1"/>
      </xdr:nvSpPr>
      <xdr:spPr>
        <a:xfrm>
          <a:off x="22212300" y="66210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127571</xdr:rowOff>
    </xdr:from>
    <xdr:to>
      <xdr:col>32</xdr:col>
      <xdr:colOff>238125</xdr:colOff>
      <xdr:row>39</xdr:row>
      <xdr:rowOff>57721</xdr:rowOff>
    </xdr:to>
    <xdr:sp macro="" textlink="">
      <xdr:nvSpPr>
        <xdr:cNvPr id="747" name="フローチャート : 判断 746"/>
        <xdr:cNvSpPr/>
      </xdr:nvSpPr>
      <xdr:spPr>
        <a:xfrm>
          <a:off x="22110700" y="664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144907</xdr:rowOff>
    </xdr:from>
    <xdr:to>
      <xdr:col>31</xdr:col>
      <xdr:colOff>85725</xdr:colOff>
      <xdr:row>39</xdr:row>
      <xdr:rowOff>75057</xdr:rowOff>
    </xdr:to>
    <xdr:sp macro="" textlink="">
      <xdr:nvSpPr>
        <xdr:cNvPr id="749" name="フローチャート : 判断 748"/>
        <xdr:cNvSpPr/>
      </xdr:nvSpPr>
      <xdr:spPr>
        <a:xfrm>
          <a:off x="21272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91584</xdr:rowOff>
    </xdr:from>
    <xdr:ext cx="378565" cy="259045"/>
    <xdr:sp macro="" textlink="">
      <xdr:nvSpPr>
        <xdr:cNvPr id="750" name="テキスト ボックス 749"/>
        <xdr:cNvSpPr txBox="1"/>
      </xdr:nvSpPr>
      <xdr:spPr>
        <a:xfrm>
          <a:off x="21134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137668</xdr:rowOff>
    </xdr:from>
    <xdr:to>
      <xdr:col>29</xdr:col>
      <xdr:colOff>568325</xdr:colOff>
      <xdr:row>39</xdr:row>
      <xdr:rowOff>67818</xdr:rowOff>
    </xdr:to>
    <xdr:sp macro="" textlink="">
      <xdr:nvSpPr>
        <xdr:cNvPr id="752" name="フローチャート : 判断 751"/>
        <xdr:cNvSpPr/>
      </xdr:nvSpPr>
      <xdr:spPr>
        <a:xfrm>
          <a:off x="20383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84345</xdr:rowOff>
    </xdr:from>
    <xdr:ext cx="378565" cy="259045"/>
    <xdr:sp macro="" textlink="">
      <xdr:nvSpPr>
        <xdr:cNvPr id="753" name="テキスト ボックス 752"/>
        <xdr:cNvSpPr txBox="1"/>
      </xdr:nvSpPr>
      <xdr:spPr>
        <a:xfrm>
          <a:off x="20245017" y="642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140144</xdr:rowOff>
    </xdr:from>
    <xdr:to>
      <xdr:col>28</xdr:col>
      <xdr:colOff>365125</xdr:colOff>
      <xdr:row>39</xdr:row>
      <xdr:rowOff>70294</xdr:rowOff>
    </xdr:to>
    <xdr:sp macro="" textlink="">
      <xdr:nvSpPr>
        <xdr:cNvPr id="755" name="フローチャート : 判断 754"/>
        <xdr:cNvSpPr/>
      </xdr:nvSpPr>
      <xdr:spPr>
        <a:xfrm>
          <a:off x="19494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86822</xdr:rowOff>
    </xdr:from>
    <xdr:ext cx="378565" cy="259045"/>
    <xdr:sp macro="" textlink="">
      <xdr:nvSpPr>
        <xdr:cNvPr id="756" name="テキスト ボックス 755"/>
        <xdr:cNvSpPr txBox="1"/>
      </xdr:nvSpPr>
      <xdr:spPr>
        <a:xfrm>
          <a:off x="19356017" y="643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120142</xdr:rowOff>
    </xdr:from>
    <xdr:to>
      <xdr:col>27</xdr:col>
      <xdr:colOff>161925</xdr:colOff>
      <xdr:row>39</xdr:row>
      <xdr:rowOff>50292</xdr:rowOff>
    </xdr:to>
    <xdr:sp macro="" textlink="">
      <xdr:nvSpPr>
        <xdr:cNvPr id="757" name="フローチャート : 判断 756"/>
        <xdr:cNvSpPr/>
      </xdr:nvSpPr>
      <xdr:spPr>
        <a:xfrm>
          <a:off x="18605500" y="663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66819</xdr:rowOff>
    </xdr:from>
    <xdr:ext cx="378565" cy="259045"/>
    <xdr:sp macro="" textlink="">
      <xdr:nvSpPr>
        <xdr:cNvPr id="758" name="テキスト ボックス 757"/>
        <xdr:cNvSpPr txBox="1"/>
      </xdr:nvSpPr>
      <xdr:spPr>
        <a:xfrm>
          <a:off x="18467017" y="6410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22987</xdr:rowOff>
    </xdr:from>
    <xdr:to>
      <xdr:col>32</xdr:col>
      <xdr:colOff>238125</xdr:colOff>
      <xdr:row>38</xdr:row>
      <xdr:rowOff>124587</xdr:rowOff>
    </xdr:to>
    <xdr:sp macro="" textlink="">
      <xdr:nvSpPr>
        <xdr:cNvPr id="764" name="円/楕円 763"/>
        <xdr:cNvSpPr/>
      </xdr:nvSpPr>
      <xdr:spPr>
        <a:xfrm>
          <a:off x="22110700" y="653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45864</xdr:rowOff>
    </xdr:from>
    <xdr:ext cx="378565" cy="259045"/>
    <xdr:sp macro="" textlink="">
      <xdr:nvSpPr>
        <xdr:cNvPr id="765" name="諸支出金該当値テキスト"/>
        <xdr:cNvSpPr txBox="1"/>
      </xdr:nvSpPr>
      <xdr:spPr>
        <a:xfrm>
          <a:off x="22212300" y="6389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6" name="円/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7" name="テキスト ボックス 76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8" name="円/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9" name="テキスト ボックス 76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0" name="円/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1" name="テキスト ボックス 77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2" name="円/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3" name="テキスト ボックス 77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6" name="フローチャート :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8" name="フローチャート :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9" name="テキスト ボックス 79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1" name="フローチャート :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2" name="テキスト ボックス 80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4" name="フローチャート :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5" name="テキスト ボックス 80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6" name="フローチャート :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7" name="テキスト ボックス 80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3" name="円/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5" name="円/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6" name="テキスト ボックス 81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7" name="円/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8" name="テキスト ボックス 81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9" name="円/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0" name="テキスト ボックス 81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1" name="円/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2" name="テキスト ボックス 82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歳出総額は、</a:t>
          </a:r>
          <a:r>
            <a:rPr kumimoji="1" lang="en-US" altLang="ja-JP" sz="1100">
              <a:solidFill>
                <a:schemeClr val="dk1"/>
              </a:solidFill>
              <a:effectLst/>
              <a:latin typeface="+mn-lt"/>
              <a:ea typeface="+mn-ea"/>
              <a:cs typeface="+mn-cs"/>
            </a:rPr>
            <a:t>41,089</a:t>
          </a:r>
          <a:r>
            <a:rPr kumimoji="1" lang="ja-JP" altLang="ja-JP" sz="1100">
              <a:solidFill>
                <a:schemeClr val="dk1"/>
              </a:solidFill>
              <a:effectLst/>
              <a:latin typeface="+mn-lt"/>
              <a:ea typeface="+mn-ea"/>
              <a:cs typeface="+mn-cs"/>
            </a:rPr>
            <a:t>百万円で前年度比　</a:t>
          </a:r>
          <a:r>
            <a:rPr kumimoji="1" lang="en-US" altLang="ja-JP" sz="1100">
              <a:solidFill>
                <a:schemeClr val="dk1"/>
              </a:solidFill>
              <a:effectLst/>
              <a:latin typeface="+mn-lt"/>
              <a:ea typeface="+mn-ea"/>
              <a:cs typeface="+mn-cs"/>
            </a:rPr>
            <a:t>1,856</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4.3%</a:t>
          </a:r>
          <a:r>
            <a:rPr kumimoji="1" lang="ja-JP" altLang="ja-JP" sz="1100">
              <a:solidFill>
                <a:schemeClr val="dk1"/>
              </a:solidFill>
              <a:effectLst/>
              <a:latin typeface="+mn-lt"/>
              <a:ea typeface="+mn-ea"/>
              <a:cs typeface="+mn-cs"/>
            </a:rPr>
            <a:t>）となった。目的別の大きな増減要因は次の通りである。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総務費</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情報通信環境再整備事業</a:t>
          </a:r>
          <a:r>
            <a:rPr kumimoji="1" lang="en-US" altLang="ja-JP" sz="1100">
              <a:solidFill>
                <a:schemeClr val="dk1"/>
              </a:solidFill>
              <a:effectLst/>
              <a:latin typeface="+mn-lt"/>
              <a:ea typeface="+mn-ea"/>
              <a:cs typeface="+mn-cs"/>
            </a:rPr>
            <a:t>204</a:t>
          </a:r>
          <a:r>
            <a:rPr kumimoji="1" lang="ja-JP" altLang="en-US" sz="1100">
              <a:solidFill>
                <a:schemeClr val="dk1"/>
              </a:solidFill>
              <a:effectLst/>
              <a:latin typeface="+mn-lt"/>
              <a:ea typeface="+mn-ea"/>
              <a:cs typeface="+mn-cs"/>
            </a:rPr>
            <a:t>百万円の増、減債基金積立事業</a:t>
          </a:r>
          <a:r>
            <a:rPr kumimoji="1" lang="en-US" altLang="ja-JP" sz="1100">
              <a:solidFill>
                <a:schemeClr val="dk1"/>
              </a:solidFill>
              <a:effectLst/>
              <a:latin typeface="+mn-lt"/>
              <a:ea typeface="+mn-ea"/>
              <a:cs typeface="+mn-cs"/>
            </a:rPr>
            <a:t>311</a:t>
          </a:r>
          <a:r>
            <a:rPr kumimoji="1" lang="ja-JP" altLang="en-US" sz="1100">
              <a:solidFill>
                <a:schemeClr val="dk1"/>
              </a:solidFill>
              <a:effectLst/>
              <a:latin typeface="+mn-lt"/>
              <a:ea typeface="+mn-ea"/>
              <a:cs typeface="+mn-cs"/>
            </a:rPr>
            <a:t>百万円の減ほか、ハード事業では、市民会館・中央公民館改修事業により</a:t>
          </a:r>
          <a:r>
            <a:rPr kumimoji="1" lang="en-US" altLang="ja-JP" sz="1100">
              <a:solidFill>
                <a:schemeClr val="dk1"/>
              </a:solidFill>
              <a:effectLst/>
              <a:latin typeface="+mn-lt"/>
              <a:ea typeface="+mn-ea"/>
              <a:cs typeface="+mn-cs"/>
            </a:rPr>
            <a:t>329</a:t>
          </a:r>
          <a:r>
            <a:rPr kumimoji="1" lang="ja-JP" altLang="en-US" sz="1100">
              <a:solidFill>
                <a:schemeClr val="dk1"/>
              </a:solidFill>
              <a:effectLst/>
              <a:latin typeface="+mn-lt"/>
              <a:ea typeface="+mn-ea"/>
              <a:cs typeface="+mn-cs"/>
            </a:rPr>
            <a:t>百万円の減により、総額</a:t>
          </a:r>
          <a:r>
            <a:rPr kumimoji="1" lang="en-US" altLang="ja-JP" sz="1100">
              <a:solidFill>
                <a:schemeClr val="dk1"/>
              </a:solidFill>
              <a:effectLst/>
              <a:latin typeface="+mn-lt"/>
              <a:ea typeface="+mn-ea"/>
              <a:cs typeface="+mn-cs"/>
            </a:rPr>
            <a:t>1,341</a:t>
          </a:r>
          <a:r>
            <a:rPr kumimoji="1" lang="ja-JP" altLang="en-US" sz="1100">
              <a:solidFill>
                <a:schemeClr val="dk1"/>
              </a:solidFill>
              <a:effectLst/>
              <a:latin typeface="+mn-lt"/>
              <a:ea typeface="+mn-ea"/>
              <a:cs typeface="+mn-cs"/>
            </a:rPr>
            <a:t>百万円の減となった。</a:t>
          </a:r>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衛生費</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ごみ焼却施設基幹的設備改良事業（継続費）</a:t>
          </a:r>
          <a:r>
            <a:rPr kumimoji="1" lang="en-US" altLang="ja-JP" sz="1100">
              <a:solidFill>
                <a:schemeClr val="dk1"/>
              </a:solidFill>
              <a:effectLst/>
              <a:latin typeface="+mn-lt"/>
              <a:ea typeface="+mn-ea"/>
              <a:cs typeface="+mn-cs"/>
            </a:rPr>
            <a:t>156</a:t>
          </a:r>
          <a:r>
            <a:rPr kumimoji="1" lang="ja-JP" altLang="en-US" sz="1100">
              <a:solidFill>
                <a:schemeClr val="dk1"/>
              </a:solidFill>
              <a:effectLst/>
              <a:latin typeface="+mn-lt"/>
              <a:ea typeface="+mn-ea"/>
              <a:cs typeface="+mn-cs"/>
            </a:rPr>
            <a:t>百万円の減、ごみ焼却施設修繕事業</a:t>
          </a:r>
          <a:r>
            <a:rPr kumimoji="1" lang="en-US" altLang="ja-JP" sz="1100">
              <a:solidFill>
                <a:schemeClr val="dk1"/>
              </a:solidFill>
              <a:effectLst/>
              <a:latin typeface="+mn-lt"/>
              <a:ea typeface="+mn-ea"/>
              <a:cs typeface="+mn-cs"/>
            </a:rPr>
            <a:t>124</a:t>
          </a:r>
          <a:r>
            <a:rPr kumimoji="1" lang="ja-JP" altLang="en-US" sz="1100">
              <a:solidFill>
                <a:schemeClr val="dk1"/>
              </a:solidFill>
              <a:effectLst/>
              <a:latin typeface="+mn-lt"/>
              <a:ea typeface="+mn-ea"/>
              <a:cs typeface="+mn-cs"/>
            </a:rPr>
            <a:t>百万円減など施設経費の減少が目立ち、総額</a:t>
          </a:r>
          <a:r>
            <a:rPr kumimoji="1" lang="en-US" altLang="ja-JP" sz="1100">
              <a:solidFill>
                <a:schemeClr val="dk1"/>
              </a:solidFill>
              <a:effectLst/>
              <a:latin typeface="+mn-lt"/>
              <a:ea typeface="+mn-ea"/>
              <a:cs typeface="+mn-cs"/>
            </a:rPr>
            <a:t>281</a:t>
          </a:r>
          <a:r>
            <a:rPr kumimoji="1" lang="ja-JP" altLang="en-US" sz="1100">
              <a:solidFill>
                <a:schemeClr val="dk1"/>
              </a:solidFill>
              <a:effectLst/>
              <a:latin typeface="+mn-lt"/>
              <a:ea typeface="+mn-ea"/>
              <a:cs typeface="+mn-cs"/>
            </a:rPr>
            <a:t>百万円の減となった。</a:t>
          </a:r>
          <a:r>
            <a:rPr kumimoji="1" lang="ja-JP" altLang="ja-JP" sz="1100">
              <a:solidFill>
                <a:schemeClr val="dk1"/>
              </a:solidFill>
              <a:effectLst/>
              <a:latin typeface="+mn-lt"/>
              <a:ea typeface="+mn-ea"/>
              <a:cs typeface="+mn-cs"/>
            </a:rPr>
            <a:t>。</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農林水産業費</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H27</a:t>
          </a:r>
          <a:r>
            <a:rPr kumimoji="1" lang="ja-JP" altLang="en-US" sz="1100">
              <a:solidFill>
                <a:schemeClr val="dk1"/>
              </a:solidFill>
              <a:effectLst/>
              <a:latin typeface="+mn-lt"/>
              <a:ea typeface="+mn-ea"/>
              <a:cs typeface="+mn-cs"/>
            </a:rPr>
            <a:t>年度より稼動した有害鳥獣処理施設整備事業</a:t>
          </a:r>
          <a:r>
            <a:rPr kumimoji="1" lang="en-US" altLang="ja-JP" sz="1100">
              <a:solidFill>
                <a:schemeClr val="dk1"/>
              </a:solidFill>
              <a:effectLst/>
              <a:latin typeface="+mn-lt"/>
              <a:ea typeface="+mn-ea"/>
              <a:cs typeface="+mn-cs"/>
            </a:rPr>
            <a:t>265</a:t>
          </a:r>
          <a:r>
            <a:rPr kumimoji="1" lang="ja-JP" altLang="en-US" sz="1100">
              <a:solidFill>
                <a:schemeClr val="dk1"/>
              </a:solidFill>
              <a:effectLst/>
              <a:latin typeface="+mn-lt"/>
              <a:ea typeface="+mn-ea"/>
              <a:cs typeface="+mn-cs"/>
            </a:rPr>
            <a:t>百万円の減の他、大呂自然休養村整備事業（継続費）</a:t>
          </a:r>
          <a:r>
            <a:rPr kumimoji="1" lang="en-US" altLang="ja-JP" sz="1100">
              <a:solidFill>
                <a:schemeClr val="dk1"/>
              </a:solidFill>
              <a:effectLst/>
              <a:latin typeface="+mn-lt"/>
              <a:ea typeface="+mn-ea"/>
              <a:cs typeface="+mn-cs"/>
            </a:rPr>
            <a:t>213</a:t>
          </a:r>
          <a:r>
            <a:rPr kumimoji="1" lang="ja-JP" altLang="en-US" sz="1100">
              <a:solidFill>
                <a:schemeClr val="dk1"/>
              </a:solidFill>
              <a:effectLst/>
              <a:latin typeface="+mn-lt"/>
              <a:ea typeface="+mn-ea"/>
              <a:cs typeface="+mn-cs"/>
            </a:rPr>
            <a:t>百万円の減となり、総額</a:t>
          </a:r>
          <a:r>
            <a:rPr kumimoji="1" lang="en-US" altLang="ja-JP" sz="1100">
              <a:solidFill>
                <a:schemeClr val="dk1"/>
              </a:solidFill>
              <a:effectLst/>
              <a:latin typeface="+mn-lt"/>
              <a:ea typeface="+mn-ea"/>
              <a:cs typeface="+mn-cs"/>
            </a:rPr>
            <a:t>455</a:t>
          </a:r>
          <a:r>
            <a:rPr kumimoji="1" lang="ja-JP" altLang="en-US" sz="1100">
              <a:solidFill>
                <a:schemeClr val="dk1"/>
              </a:solidFill>
              <a:effectLst/>
              <a:latin typeface="+mn-lt"/>
              <a:ea typeface="+mn-ea"/>
              <a:cs typeface="+mn-cs"/>
            </a:rPr>
            <a:t>百万円の減となった</a:t>
          </a:r>
          <a:r>
            <a:rPr kumimoji="1" lang="ja-JP" altLang="ja-JP" sz="1100">
              <a:solidFill>
                <a:schemeClr val="dk1"/>
              </a:solidFill>
              <a:effectLst/>
              <a:latin typeface="+mn-lt"/>
              <a:ea typeface="+mn-ea"/>
              <a:cs typeface="+mn-cs"/>
            </a:rPr>
            <a:t>。</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教育費</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福知山公立大学運営費交付金事業により</a:t>
          </a:r>
          <a:r>
            <a:rPr kumimoji="1" lang="en-US" altLang="ja-JP" sz="1100">
              <a:solidFill>
                <a:schemeClr val="dk1"/>
              </a:solidFill>
              <a:effectLst/>
              <a:latin typeface="+mn-lt"/>
              <a:ea typeface="+mn-ea"/>
              <a:cs typeface="+mn-cs"/>
            </a:rPr>
            <a:t>310</a:t>
          </a:r>
          <a:r>
            <a:rPr kumimoji="1" lang="ja-JP" altLang="en-US" sz="1100">
              <a:solidFill>
                <a:schemeClr val="dk1"/>
              </a:solidFill>
              <a:effectLst/>
              <a:latin typeface="+mn-lt"/>
              <a:ea typeface="+mn-ea"/>
              <a:cs typeface="+mn-cs"/>
            </a:rPr>
            <a:t>百万円増、小中学校耐震改修事業の</a:t>
          </a:r>
          <a:r>
            <a:rPr kumimoji="1" lang="en-US" altLang="ja-JP" sz="1100">
              <a:solidFill>
                <a:schemeClr val="dk1"/>
              </a:solidFill>
              <a:effectLst/>
              <a:latin typeface="+mn-lt"/>
              <a:ea typeface="+mn-ea"/>
              <a:cs typeface="+mn-cs"/>
            </a:rPr>
            <a:t>272</a:t>
          </a:r>
          <a:r>
            <a:rPr kumimoji="1" lang="ja-JP" altLang="en-US" sz="1100">
              <a:solidFill>
                <a:schemeClr val="dk1"/>
              </a:solidFill>
              <a:effectLst/>
              <a:latin typeface="+mn-lt"/>
              <a:ea typeface="+mn-ea"/>
              <a:cs typeface="+mn-cs"/>
            </a:rPr>
            <a:t>百万円の増が影響し総額</a:t>
          </a:r>
          <a:r>
            <a:rPr kumimoji="1" lang="en-US" altLang="ja-JP" sz="1100">
              <a:solidFill>
                <a:schemeClr val="dk1"/>
              </a:solidFill>
              <a:effectLst/>
              <a:latin typeface="+mn-lt"/>
              <a:ea typeface="+mn-ea"/>
              <a:cs typeface="+mn-cs"/>
            </a:rPr>
            <a:t>587</a:t>
          </a:r>
          <a:r>
            <a:rPr kumimoji="1" lang="ja-JP" altLang="en-US" sz="1100">
              <a:solidFill>
                <a:schemeClr val="dk1"/>
              </a:solidFill>
              <a:effectLst/>
              <a:latin typeface="+mn-lt"/>
              <a:ea typeface="+mn-ea"/>
              <a:cs typeface="+mn-cs"/>
            </a:rPr>
            <a:t>百万円の減となった。</a:t>
          </a:r>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災害復旧費</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過年度に発生した災害に関する復旧工事も収束をむかえ、土木施設災害復旧事業</a:t>
          </a:r>
          <a:r>
            <a:rPr kumimoji="1" lang="en-US" altLang="ja-JP" sz="1100">
              <a:solidFill>
                <a:schemeClr val="dk1"/>
              </a:solidFill>
              <a:effectLst/>
              <a:latin typeface="+mn-lt"/>
              <a:ea typeface="+mn-ea"/>
              <a:cs typeface="+mn-cs"/>
            </a:rPr>
            <a:t>755</a:t>
          </a:r>
          <a:r>
            <a:rPr kumimoji="1" lang="ja-JP" altLang="en-US" sz="1100">
              <a:solidFill>
                <a:schemeClr val="dk1"/>
              </a:solidFill>
              <a:effectLst/>
              <a:latin typeface="+mn-lt"/>
              <a:ea typeface="+mn-ea"/>
              <a:cs typeface="+mn-cs"/>
            </a:rPr>
            <a:t>百万円減など総額</a:t>
          </a:r>
          <a:r>
            <a:rPr kumimoji="1" lang="en-US" altLang="ja-JP" sz="1100">
              <a:solidFill>
                <a:schemeClr val="dk1"/>
              </a:solidFill>
              <a:effectLst/>
              <a:latin typeface="+mn-lt"/>
              <a:ea typeface="+mn-ea"/>
              <a:cs typeface="+mn-cs"/>
            </a:rPr>
            <a:t>1,284</a:t>
          </a:r>
          <a:r>
            <a:rPr kumimoji="1" lang="ja-JP" altLang="en-US" sz="1100">
              <a:solidFill>
                <a:schemeClr val="dk1"/>
              </a:solidFill>
              <a:effectLst/>
              <a:latin typeface="+mn-lt"/>
              <a:ea typeface="+mn-ea"/>
              <a:cs typeface="+mn-cs"/>
            </a:rPr>
            <a:t>百万円の減となった。</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京都府福知山市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財政調整基金残高については、平成</a:t>
          </a:r>
          <a:r>
            <a:rPr kumimoji="1" lang="en-US" altLang="ja-JP" sz="1400">
              <a:solidFill>
                <a:schemeClr val="dk1"/>
              </a:solidFill>
              <a:effectLst/>
              <a:latin typeface="+mn-lt"/>
              <a:ea typeface="+mn-ea"/>
              <a:cs typeface="+mn-cs"/>
            </a:rPr>
            <a:t>25</a:t>
          </a:r>
          <a:r>
            <a:rPr kumimoji="1" lang="ja-JP" altLang="ja-JP" sz="1400">
              <a:solidFill>
                <a:schemeClr val="dk1"/>
              </a:solidFill>
              <a:effectLst/>
              <a:latin typeface="+mn-lt"/>
              <a:ea typeface="+mn-ea"/>
              <a:cs typeface="+mn-cs"/>
            </a:rPr>
            <a:t>年台風</a:t>
          </a:r>
          <a:r>
            <a:rPr kumimoji="1" lang="en-US" altLang="ja-JP" sz="1400">
              <a:solidFill>
                <a:schemeClr val="dk1"/>
              </a:solidFill>
              <a:effectLst/>
              <a:latin typeface="+mn-lt"/>
              <a:ea typeface="+mn-ea"/>
              <a:cs typeface="+mn-cs"/>
            </a:rPr>
            <a:t>18</a:t>
          </a:r>
          <a:r>
            <a:rPr kumimoji="1" lang="ja-JP" altLang="ja-JP" sz="1400">
              <a:solidFill>
                <a:schemeClr val="dk1"/>
              </a:solidFill>
              <a:effectLst/>
              <a:latin typeface="+mn-lt"/>
              <a:ea typeface="+mn-ea"/>
              <a:cs typeface="+mn-cs"/>
            </a:rPr>
            <a:t>号災害、平成</a:t>
          </a:r>
          <a:r>
            <a:rPr kumimoji="1" lang="en-US" altLang="ja-JP" sz="1400">
              <a:solidFill>
                <a:schemeClr val="dk1"/>
              </a:solidFill>
              <a:effectLst/>
              <a:latin typeface="+mn-lt"/>
              <a:ea typeface="+mn-ea"/>
              <a:cs typeface="+mn-cs"/>
            </a:rPr>
            <a:t>26</a:t>
          </a:r>
          <a:r>
            <a:rPr kumimoji="1" lang="ja-JP" altLang="ja-JP" sz="1400">
              <a:solidFill>
                <a:schemeClr val="dk1"/>
              </a:solidFill>
              <a:effectLst/>
              <a:latin typeface="+mn-lt"/>
              <a:ea typeface="+mn-ea"/>
              <a:cs typeface="+mn-cs"/>
            </a:rPr>
            <a:t>年</a:t>
          </a:r>
          <a:r>
            <a:rPr kumimoji="1" lang="en-US" altLang="ja-JP" sz="1400">
              <a:solidFill>
                <a:schemeClr val="dk1"/>
              </a:solidFill>
              <a:effectLst/>
              <a:latin typeface="+mn-lt"/>
              <a:ea typeface="+mn-ea"/>
              <a:cs typeface="+mn-cs"/>
            </a:rPr>
            <a:t>8</a:t>
          </a:r>
          <a:r>
            <a:rPr kumimoji="1" lang="ja-JP" altLang="ja-JP" sz="1400">
              <a:solidFill>
                <a:schemeClr val="dk1"/>
              </a:solidFill>
              <a:effectLst/>
              <a:latin typeface="+mn-lt"/>
              <a:ea typeface="+mn-ea"/>
              <a:cs typeface="+mn-cs"/>
            </a:rPr>
            <a:t>月豪雨災害と二年連続の災害で、それぞれ</a:t>
          </a:r>
          <a:r>
            <a:rPr kumimoji="1" lang="en-US" altLang="ja-JP" sz="1400">
              <a:solidFill>
                <a:schemeClr val="dk1"/>
              </a:solidFill>
              <a:effectLst/>
              <a:latin typeface="+mn-lt"/>
              <a:ea typeface="+mn-ea"/>
              <a:cs typeface="+mn-cs"/>
            </a:rPr>
            <a:t>600</a:t>
          </a:r>
          <a:r>
            <a:rPr kumimoji="1" lang="ja-JP" altLang="ja-JP" sz="1400">
              <a:solidFill>
                <a:schemeClr val="dk1"/>
              </a:solidFill>
              <a:effectLst/>
              <a:latin typeface="+mn-lt"/>
              <a:ea typeface="+mn-ea"/>
              <a:cs typeface="+mn-cs"/>
            </a:rPr>
            <a:t>百万円、</a:t>
          </a:r>
          <a:r>
            <a:rPr kumimoji="1" lang="en-US" altLang="ja-JP" sz="1400">
              <a:solidFill>
                <a:schemeClr val="dk1"/>
              </a:solidFill>
              <a:effectLst/>
              <a:latin typeface="+mn-lt"/>
              <a:ea typeface="+mn-ea"/>
              <a:cs typeface="+mn-cs"/>
            </a:rPr>
            <a:t>1,000</a:t>
          </a:r>
          <a:r>
            <a:rPr kumimoji="1" lang="ja-JP" altLang="ja-JP" sz="1400">
              <a:solidFill>
                <a:schemeClr val="dk1"/>
              </a:solidFill>
              <a:effectLst/>
              <a:latin typeface="+mn-lt"/>
              <a:ea typeface="+mn-ea"/>
              <a:cs typeface="+mn-cs"/>
            </a:rPr>
            <a:t>百万円取崩したことが影響し、平成</a:t>
          </a:r>
          <a:r>
            <a:rPr kumimoji="1" lang="en-US" altLang="ja-JP" sz="1400">
              <a:solidFill>
                <a:schemeClr val="dk1"/>
              </a:solidFill>
              <a:effectLst/>
              <a:latin typeface="+mn-lt"/>
              <a:ea typeface="+mn-ea"/>
              <a:cs typeface="+mn-cs"/>
            </a:rPr>
            <a:t>25</a:t>
          </a:r>
          <a:r>
            <a:rPr kumimoji="1" lang="ja-JP" altLang="ja-JP" sz="1400">
              <a:solidFill>
                <a:schemeClr val="dk1"/>
              </a:solidFill>
              <a:effectLst/>
              <a:latin typeface="+mn-lt"/>
              <a:ea typeface="+mn-ea"/>
              <a:cs typeface="+mn-cs"/>
            </a:rPr>
            <a:t>年度末と平成</a:t>
          </a:r>
          <a:r>
            <a:rPr kumimoji="1" lang="en-US" altLang="ja-JP" sz="1400">
              <a:solidFill>
                <a:schemeClr val="dk1"/>
              </a:solidFill>
              <a:effectLst/>
              <a:latin typeface="+mn-lt"/>
              <a:ea typeface="+mn-ea"/>
              <a:cs typeface="+mn-cs"/>
            </a:rPr>
            <a:t>26</a:t>
          </a:r>
          <a:r>
            <a:rPr kumimoji="1" lang="ja-JP" altLang="ja-JP" sz="1400">
              <a:solidFill>
                <a:schemeClr val="dk1"/>
              </a:solidFill>
              <a:effectLst/>
              <a:latin typeface="+mn-lt"/>
              <a:ea typeface="+mn-ea"/>
              <a:cs typeface="+mn-cs"/>
            </a:rPr>
            <a:t>年度末の財政調整基金残高は減少した</a:t>
          </a:r>
          <a:r>
            <a:rPr kumimoji="1" lang="ja-JP" altLang="en-US" sz="1400">
              <a:solidFill>
                <a:schemeClr val="dk1"/>
              </a:solidFill>
              <a:effectLst/>
              <a:latin typeface="+mn-lt"/>
              <a:ea typeface="+mn-ea"/>
              <a:cs typeface="+mn-cs"/>
            </a:rPr>
            <a:t>。平成</a:t>
          </a:r>
          <a:r>
            <a:rPr kumimoji="1" lang="en-US" altLang="ja-JP" sz="1400">
              <a:solidFill>
                <a:schemeClr val="dk1"/>
              </a:solidFill>
              <a:effectLst/>
              <a:latin typeface="+mn-lt"/>
              <a:ea typeface="+mn-ea"/>
              <a:cs typeface="+mn-cs"/>
            </a:rPr>
            <a:t>27</a:t>
          </a:r>
          <a:r>
            <a:rPr kumimoji="1" lang="ja-JP" altLang="en-US" sz="1400">
              <a:solidFill>
                <a:schemeClr val="dk1"/>
              </a:solidFill>
              <a:effectLst/>
              <a:latin typeface="+mn-lt"/>
              <a:ea typeface="+mn-ea"/>
              <a:cs typeface="+mn-cs"/>
            </a:rPr>
            <a:t>年度末には</a:t>
          </a:r>
          <a:r>
            <a:rPr kumimoji="1" lang="en-US" altLang="ja-JP" sz="1400">
              <a:solidFill>
                <a:schemeClr val="dk1"/>
              </a:solidFill>
              <a:effectLst/>
              <a:latin typeface="+mn-lt"/>
              <a:ea typeface="+mn-ea"/>
              <a:cs typeface="+mn-cs"/>
            </a:rPr>
            <a:t>431</a:t>
          </a:r>
          <a:r>
            <a:rPr kumimoji="1" lang="ja-JP" altLang="en-US" sz="1400">
              <a:solidFill>
                <a:schemeClr val="dk1"/>
              </a:solidFill>
              <a:effectLst/>
              <a:latin typeface="+mn-lt"/>
              <a:ea typeface="+mn-ea"/>
              <a:cs typeface="+mn-cs"/>
            </a:rPr>
            <a:t>百万円増加したが、</a:t>
          </a:r>
          <a:r>
            <a:rPr kumimoji="1" lang="ja-JP" altLang="ja-JP" sz="1400">
              <a:solidFill>
                <a:schemeClr val="dk1"/>
              </a:solidFill>
              <a:effectLst/>
              <a:latin typeface="+mn-lt"/>
              <a:ea typeface="+mn-ea"/>
              <a:cs typeface="+mn-cs"/>
            </a:rPr>
            <a:t>平成</a:t>
          </a:r>
          <a:r>
            <a:rPr kumimoji="1" lang="en-US" altLang="ja-JP" sz="1400">
              <a:solidFill>
                <a:schemeClr val="dk1"/>
              </a:solidFill>
              <a:effectLst/>
              <a:latin typeface="+mn-lt"/>
              <a:ea typeface="+mn-ea"/>
              <a:cs typeface="+mn-cs"/>
            </a:rPr>
            <a:t>28</a:t>
          </a:r>
          <a:r>
            <a:rPr kumimoji="1" lang="ja-JP" altLang="en-US" sz="1400">
              <a:solidFill>
                <a:schemeClr val="dk1"/>
              </a:solidFill>
              <a:effectLst/>
              <a:latin typeface="+mn-lt"/>
              <a:ea typeface="+mn-ea"/>
              <a:cs typeface="+mn-cs"/>
            </a:rPr>
            <a:t>年度おいては平成</a:t>
          </a:r>
          <a:r>
            <a:rPr kumimoji="1" lang="en-US" altLang="ja-JP" sz="1400">
              <a:solidFill>
                <a:schemeClr val="dk1"/>
              </a:solidFill>
              <a:effectLst/>
              <a:latin typeface="+mn-lt"/>
              <a:ea typeface="+mn-ea"/>
              <a:cs typeface="+mn-cs"/>
            </a:rPr>
            <a:t>27</a:t>
          </a:r>
          <a:r>
            <a:rPr kumimoji="1" lang="ja-JP" altLang="en-US" sz="1400">
              <a:solidFill>
                <a:schemeClr val="dk1"/>
              </a:solidFill>
              <a:effectLst/>
              <a:latin typeface="+mn-lt"/>
              <a:ea typeface="+mn-ea"/>
              <a:cs typeface="+mn-cs"/>
            </a:rPr>
            <a:t>年度歳計剰余金</a:t>
          </a:r>
          <a:r>
            <a:rPr kumimoji="1" lang="en-US" altLang="ja-JP" sz="1400">
              <a:solidFill>
                <a:schemeClr val="dk1"/>
              </a:solidFill>
              <a:effectLst/>
              <a:latin typeface="+mn-lt"/>
              <a:ea typeface="+mn-ea"/>
              <a:cs typeface="+mn-cs"/>
            </a:rPr>
            <a:t>370</a:t>
          </a:r>
          <a:r>
            <a:rPr kumimoji="1" lang="ja-JP" altLang="en-US" sz="1400">
              <a:solidFill>
                <a:schemeClr val="dk1"/>
              </a:solidFill>
              <a:effectLst/>
              <a:latin typeface="+mn-lt"/>
              <a:ea typeface="+mn-ea"/>
              <a:cs typeface="+mn-cs"/>
            </a:rPr>
            <a:t>百万円積立てた一方で、年度内の一般財源不足を賄うため</a:t>
          </a:r>
          <a:r>
            <a:rPr kumimoji="1" lang="en-US" altLang="ja-JP" sz="1400">
              <a:solidFill>
                <a:schemeClr val="dk1"/>
              </a:solidFill>
              <a:effectLst/>
              <a:latin typeface="+mn-lt"/>
              <a:ea typeface="+mn-ea"/>
              <a:cs typeface="+mn-cs"/>
            </a:rPr>
            <a:t>300</a:t>
          </a:r>
          <a:r>
            <a:rPr kumimoji="1" lang="ja-JP" altLang="en-US" sz="1400">
              <a:solidFill>
                <a:schemeClr val="dk1"/>
              </a:solidFill>
              <a:effectLst/>
              <a:latin typeface="+mn-lt"/>
              <a:ea typeface="+mn-ea"/>
              <a:cs typeface="+mn-cs"/>
            </a:rPr>
            <a:t>百万を繰り入れたため残高の増加は</a:t>
          </a:r>
          <a:r>
            <a:rPr kumimoji="1" lang="en-US" altLang="ja-JP" sz="1400">
              <a:solidFill>
                <a:schemeClr val="dk1"/>
              </a:solidFill>
              <a:effectLst/>
              <a:latin typeface="+mn-lt"/>
              <a:ea typeface="+mn-ea"/>
              <a:cs typeface="+mn-cs"/>
            </a:rPr>
            <a:t>70</a:t>
          </a:r>
          <a:r>
            <a:rPr kumimoji="1" lang="ja-JP" altLang="en-US" sz="1400">
              <a:solidFill>
                <a:schemeClr val="dk1"/>
              </a:solidFill>
              <a:effectLst/>
              <a:latin typeface="+mn-lt"/>
              <a:ea typeface="+mn-ea"/>
              <a:cs typeface="+mn-cs"/>
            </a:rPr>
            <a:t>百万円に留まった。</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京都府福知山市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法適用の公営企業会計では、平成２４年度から法適用を行った下水道事業も含め、資金不足は発生していない。</a:t>
          </a:r>
          <a:endParaRPr lang="ja-JP" altLang="ja-JP" sz="1400">
            <a:effectLst/>
          </a:endParaRPr>
        </a:p>
        <a:p>
          <a:r>
            <a:rPr kumimoji="1" lang="ja-JP" altLang="ja-JP" sz="1400">
              <a:solidFill>
                <a:schemeClr val="dk1"/>
              </a:solidFill>
              <a:effectLst/>
              <a:latin typeface="+mn-lt"/>
              <a:ea typeface="+mn-ea"/>
              <a:cs typeface="+mn-cs"/>
            </a:rPr>
            <a:t>　法非適用の公営企業会計では、石原土地区画整理事業特別会計において、資金不足が発生している状況が平成２４年度まで続いていたが、平成２５年度において一般会計からの繰入金を措置し、資金不足を解消した。その他の公営企業会計においても、資金不足は発生していない。</a:t>
          </a:r>
          <a:endParaRPr lang="ja-JP" altLang="ja-JP" sz="1400">
            <a:effectLst/>
          </a:endParaRPr>
        </a:p>
        <a:p>
          <a:r>
            <a:rPr kumimoji="1" lang="ja-JP" altLang="ja-JP" sz="1400">
              <a:solidFill>
                <a:schemeClr val="dk1"/>
              </a:solidFill>
              <a:effectLst/>
              <a:latin typeface="+mn-lt"/>
              <a:ea typeface="+mn-ea"/>
              <a:cs typeface="+mn-cs"/>
            </a:rPr>
            <a:t>　その他の特別会計においても、赤字は生じていない。</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京都府福知山市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年度は一般会計等の公債費全体で前年度比</a:t>
          </a:r>
          <a:r>
            <a:rPr kumimoji="1" lang="en-US" altLang="ja-JP" sz="1200">
              <a:latin typeface="ＭＳ ゴシック" pitchFamily="49" charset="-128"/>
              <a:ea typeface="ＭＳ ゴシック" pitchFamily="49" charset="-128"/>
            </a:rPr>
            <a:t>381</a:t>
          </a:r>
          <a:r>
            <a:rPr kumimoji="1" lang="ja-JP" altLang="en-US" sz="1200">
              <a:latin typeface="ＭＳ ゴシック" pitchFamily="49" charset="-128"/>
              <a:ea typeface="ＭＳ ゴシック" pitchFamily="49" charset="-128"/>
            </a:rPr>
            <a:t>百万円の増となった。主な要因は地域情報化事業に係る借換債（</a:t>
          </a:r>
          <a:r>
            <a:rPr kumimoji="1" lang="en-US" altLang="ja-JP" sz="1200">
              <a:latin typeface="ＭＳ ゴシック" pitchFamily="49" charset="-128"/>
              <a:ea typeface="ＭＳ ゴシック" pitchFamily="49" charset="-128"/>
            </a:rPr>
            <a:t>H28</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年度）の償還開始に伴う償還額</a:t>
          </a:r>
          <a:r>
            <a:rPr kumimoji="1" lang="en-US" altLang="ja-JP" sz="1200">
              <a:latin typeface="ＭＳ ゴシック" pitchFamily="49" charset="-128"/>
              <a:ea typeface="ＭＳ ゴシック" pitchFamily="49" charset="-128"/>
            </a:rPr>
            <a:t>290</a:t>
          </a:r>
          <a:r>
            <a:rPr kumimoji="1" lang="ja-JP" altLang="en-US" sz="1200">
              <a:latin typeface="ＭＳ ゴシック" pitchFamily="49" charset="-128"/>
              <a:ea typeface="ＭＳ ゴシック" pitchFamily="49" charset="-128"/>
            </a:rPr>
            <a:t>百万円の増の影響が大きく、実質公債費比率を押し上げている。また、公営企業に要する経費の財源とする地方債償還金の繰入額は、下水道事業は</a:t>
          </a:r>
          <a:r>
            <a:rPr kumimoji="1" lang="en-US" altLang="ja-JP" sz="1200">
              <a:latin typeface="ＭＳ ゴシック" pitchFamily="49" charset="-128"/>
              <a:ea typeface="ＭＳ ゴシック" pitchFamily="49" charset="-128"/>
            </a:rPr>
            <a:t>21</a:t>
          </a:r>
          <a:r>
            <a:rPr kumimoji="1" lang="ja-JP" altLang="en-US" sz="1200">
              <a:latin typeface="ＭＳ ゴシック" pitchFamily="49" charset="-128"/>
              <a:ea typeface="ＭＳ ゴシック" pitchFamily="49" charset="-128"/>
            </a:rPr>
            <a:t>百万円の増であったが、病院事業で</a:t>
          </a:r>
          <a:r>
            <a:rPr kumimoji="1" lang="en-US" altLang="ja-JP" sz="1200">
              <a:latin typeface="ＭＳ ゴシック" pitchFamily="49" charset="-128"/>
              <a:ea typeface="ＭＳ ゴシック" pitchFamily="49" charset="-128"/>
            </a:rPr>
            <a:t>13</a:t>
          </a:r>
          <a:r>
            <a:rPr kumimoji="1" lang="ja-JP" altLang="en-US" sz="1200">
              <a:latin typeface="ＭＳ ゴシック" pitchFamily="49" charset="-128"/>
              <a:ea typeface="ＭＳ ゴシック" pitchFamily="49" charset="-128"/>
            </a:rPr>
            <a:t>百万、集落排水事業で</a:t>
          </a:r>
          <a:r>
            <a:rPr kumimoji="1" lang="en-US" altLang="ja-JP" sz="1200">
              <a:latin typeface="ＭＳ ゴシック" pitchFamily="49" charset="-128"/>
              <a:ea typeface="ＭＳ ゴシック" pitchFamily="49" charset="-128"/>
            </a:rPr>
            <a:t>51</a:t>
          </a:r>
          <a:r>
            <a:rPr kumimoji="1" lang="ja-JP" altLang="en-US" sz="1200">
              <a:latin typeface="ＭＳ ゴシック" pitchFamily="49" charset="-128"/>
              <a:ea typeface="ＭＳ ゴシック" pitchFamily="49" charset="-128"/>
            </a:rPr>
            <a:t>百万円の減などにより、全体として</a:t>
          </a:r>
          <a:r>
            <a:rPr kumimoji="1" lang="en-US" altLang="ja-JP" sz="1200">
              <a:latin typeface="ＭＳ ゴシック" pitchFamily="49" charset="-128"/>
              <a:ea typeface="ＭＳ ゴシック" pitchFamily="49" charset="-128"/>
            </a:rPr>
            <a:t>47</a:t>
          </a:r>
          <a:r>
            <a:rPr kumimoji="1" lang="ja-JP" altLang="en-US" sz="1200">
              <a:latin typeface="ＭＳ ゴシック" pitchFamily="49" charset="-128"/>
              <a:ea typeface="ＭＳ ゴシック" pitchFamily="49" charset="-128"/>
            </a:rPr>
            <a:t>百万円の減となった。この結果、一般会計等の公債費及び公営企業の地方債償還金の繰入額等の総額は、前年度比</a:t>
          </a:r>
          <a:r>
            <a:rPr kumimoji="1" lang="en-US" altLang="ja-JP" sz="1200">
              <a:latin typeface="ＭＳ ゴシック" pitchFamily="49" charset="-128"/>
              <a:ea typeface="ＭＳ ゴシック" pitchFamily="49" charset="-128"/>
            </a:rPr>
            <a:t>333</a:t>
          </a:r>
          <a:r>
            <a:rPr kumimoji="1" lang="ja-JP" altLang="en-US" sz="1200">
              <a:latin typeface="ＭＳ ゴシック" pitchFamily="49" charset="-128"/>
              <a:ea typeface="ＭＳ ゴシック" pitchFamily="49" charset="-128"/>
            </a:rPr>
            <a:t>百万円の増となった。また、特定財源や交付税算入公債費は、全体として前年度比</a:t>
          </a:r>
          <a:r>
            <a:rPr kumimoji="1" lang="en-US" altLang="ja-JP" sz="1200">
              <a:latin typeface="ＭＳ ゴシック" pitchFamily="49" charset="-128"/>
              <a:ea typeface="ＭＳ ゴシック" pitchFamily="49" charset="-128"/>
            </a:rPr>
            <a:t>287</a:t>
          </a:r>
          <a:r>
            <a:rPr kumimoji="1" lang="ja-JP" altLang="en-US" sz="1200">
              <a:latin typeface="ＭＳ ゴシック" pitchFamily="49" charset="-128"/>
              <a:ea typeface="ＭＳ ゴシック" pitchFamily="49" charset="-128"/>
            </a:rPr>
            <a:t>百万の増となった。そのため、算定分子の総額は前年度比</a:t>
          </a:r>
          <a:r>
            <a:rPr kumimoji="1" lang="en-US" altLang="ja-JP" sz="1200">
              <a:latin typeface="ＭＳ ゴシック" pitchFamily="49" charset="-128"/>
              <a:ea typeface="ＭＳ ゴシック" pitchFamily="49" charset="-128"/>
            </a:rPr>
            <a:t>48</a:t>
          </a:r>
          <a:r>
            <a:rPr kumimoji="1" lang="ja-JP" altLang="en-US" sz="1200">
              <a:latin typeface="ＭＳ ゴシック" pitchFamily="49" charset="-128"/>
              <a:ea typeface="ＭＳ ゴシック" pitchFamily="49" charset="-128"/>
            </a:rPr>
            <a:t>百万円の増となった。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京都府福知山市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28</a:t>
          </a:r>
          <a:r>
            <a:rPr kumimoji="1" lang="ja-JP" altLang="en-US" sz="1300">
              <a:solidFill>
                <a:schemeClr val="dk1"/>
              </a:solidFill>
              <a:effectLst/>
              <a:latin typeface="+mn-lt"/>
              <a:ea typeface="+mn-ea"/>
              <a:cs typeface="+mn-cs"/>
            </a:rPr>
            <a:t>年度の普通会計の市債残高は、定期償還のほかに市債発行の抑制や地域情報化事業に係る借換債償還により、前年度比</a:t>
          </a:r>
          <a:r>
            <a:rPr kumimoji="1" lang="en-US" altLang="ja-JP" sz="1300">
              <a:solidFill>
                <a:schemeClr val="dk1"/>
              </a:solidFill>
              <a:effectLst/>
              <a:latin typeface="+mn-lt"/>
              <a:ea typeface="+mn-ea"/>
              <a:cs typeface="+mn-cs"/>
            </a:rPr>
            <a:t>1,179</a:t>
          </a:r>
          <a:r>
            <a:rPr kumimoji="1" lang="ja-JP" altLang="en-US" sz="1300">
              <a:solidFill>
                <a:schemeClr val="dk1"/>
              </a:solidFill>
              <a:effectLst/>
              <a:latin typeface="+mn-lt"/>
              <a:ea typeface="+mn-ea"/>
              <a:cs typeface="+mn-cs"/>
            </a:rPr>
            <a:t>百万の減となった。また、公営企業債等の繰入見込額は、前年度比</a:t>
          </a:r>
          <a:r>
            <a:rPr kumimoji="1" lang="en-US" altLang="ja-JP" sz="1300">
              <a:solidFill>
                <a:schemeClr val="dk1"/>
              </a:solidFill>
              <a:effectLst/>
              <a:latin typeface="+mn-lt"/>
              <a:ea typeface="+mn-ea"/>
              <a:cs typeface="+mn-cs"/>
            </a:rPr>
            <a:t>609</a:t>
          </a:r>
          <a:r>
            <a:rPr kumimoji="1" lang="ja-JP" altLang="en-US" sz="1300">
              <a:solidFill>
                <a:schemeClr val="dk1"/>
              </a:solidFill>
              <a:effectLst/>
              <a:latin typeface="+mn-lt"/>
              <a:ea typeface="+mn-ea"/>
              <a:cs typeface="+mn-cs"/>
            </a:rPr>
            <a:t>百万円の減となった。そのため、将来負担額は全体で</a:t>
          </a:r>
          <a:r>
            <a:rPr kumimoji="1" lang="en-US" altLang="ja-JP" sz="1300">
              <a:solidFill>
                <a:schemeClr val="dk1"/>
              </a:solidFill>
              <a:effectLst/>
              <a:latin typeface="+mn-lt"/>
              <a:ea typeface="+mn-ea"/>
              <a:cs typeface="+mn-cs"/>
            </a:rPr>
            <a:t>1,806</a:t>
          </a:r>
          <a:r>
            <a:rPr kumimoji="1" lang="ja-JP" altLang="en-US" sz="1300">
              <a:solidFill>
                <a:schemeClr val="dk1"/>
              </a:solidFill>
              <a:effectLst/>
              <a:latin typeface="+mn-lt"/>
              <a:ea typeface="+mn-ea"/>
              <a:cs typeface="+mn-cs"/>
            </a:rPr>
            <a:t>百万円の減となった。</a:t>
          </a:r>
        </a:p>
        <a:p>
          <a:r>
            <a:rPr kumimoji="1" lang="ja-JP" altLang="en-US" sz="1300">
              <a:solidFill>
                <a:schemeClr val="dk1"/>
              </a:solidFill>
              <a:effectLst/>
              <a:latin typeface="+mn-lt"/>
              <a:ea typeface="+mn-ea"/>
              <a:cs typeface="+mn-cs"/>
            </a:rPr>
            <a:t>  また、将来負担額から差し引く充当可能基金の残高は、財政調整基金の</a:t>
          </a:r>
          <a:r>
            <a:rPr kumimoji="1" lang="en-US" altLang="ja-JP" sz="1300">
              <a:solidFill>
                <a:schemeClr val="dk1"/>
              </a:solidFill>
              <a:effectLst/>
              <a:latin typeface="+mn-lt"/>
              <a:ea typeface="+mn-ea"/>
              <a:cs typeface="+mn-cs"/>
            </a:rPr>
            <a:t>70</a:t>
          </a:r>
          <a:r>
            <a:rPr kumimoji="1" lang="ja-JP" altLang="en-US" sz="1300">
              <a:solidFill>
                <a:schemeClr val="dk1"/>
              </a:solidFill>
              <a:effectLst/>
              <a:latin typeface="+mn-lt"/>
              <a:ea typeface="+mn-ea"/>
              <a:cs typeface="+mn-cs"/>
            </a:rPr>
            <a:t>百万円、ふるさと創生基金の</a:t>
          </a:r>
          <a:r>
            <a:rPr kumimoji="1" lang="en-US" altLang="ja-JP" sz="1300">
              <a:solidFill>
                <a:schemeClr val="dk1"/>
              </a:solidFill>
              <a:effectLst/>
              <a:latin typeface="+mn-lt"/>
              <a:ea typeface="+mn-ea"/>
              <a:cs typeface="+mn-cs"/>
            </a:rPr>
            <a:t>73</a:t>
          </a:r>
          <a:r>
            <a:rPr kumimoji="1" lang="ja-JP" altLang="en-US" sz="1300">
              <a:solidFill>
                <a:schemeClr val="dk1"/>
              </a:solidFill>
              <a:effectLst/>
              <a:latin typeface="+mn-lt"/>
              <a:ea typeface="+mn-ea"/>
              <a:cs typeface="+mn-cs"/>
            </a:rPr>
            <a:t>百万円などの増があったが、減債基金の</a:t>
          </a:r>
          <a:r>
            <a:rPr kumimoji="1" lang="en-US" altLang="ja-JP" sz="1300">
              <a:solidFill>
                <a:schemeClr val="dk1"/>
              </a:solidFill>
              <a:effectLst/>
              <a:latin typeface="+mn-lt"/>
              <a:ea typeface="+mn-ea"/>
              <a:cs typeface="+mn-cs"/>
            </a:rPr>
            <a:t>129</a:t>
          </a:r>
          <a:r>
            <a:rPr kumimoji="1" lang="ja-JP" altLang="en-US" sz="1300">
              <a:solidFill>
                <a:schemeClr val="dk1"/>
              </a:solidFill>
              <a:effectLst/>
              <a:latin typeface="+mn-lt"/>
              <a:ea typeface="+mn-ea"/>
              <a:cs typeface="+mn-cs"/>
            </a:rPr>
            <a:t>百万円の減などの影響で全体として</a:t>
          </a:r>
          <a:r>
            <a:rPr kumimoji="1" lang="en-US" altLang="ja-JP" sz="1300">
              <a:solidFill>
                <a:schemeClr val="dk1"/>
              </a:solidFill>
              <a:effectLst/>
              <a:latin typeface="+mn-lt"/>
              <a:ea typeface="+mn-ea"/>
              <a:cs typeface="+mn-cs"/>
            </a:rPr>
            <a:t>29</a:t>
          </a:r>
          <a:r>
            <a:rPr kumimoji="1" lang="ja-JP" altLang="en-US" sz="1300">
              <a:solidFill>
                <a:schemeClr val="dk1"/>
              </a:solidFill>
              <a:effectLst/>
              <a:latin typeface="+mn-lt"/>
              <a:ea typeface="+mn-ea"/>
              <a:cs typeface="+mn-cs"/>
            </a:rPr>
            <a:t>百万円の減となった。また、市債残高に占める交付税算入額は</a:t>
          </a:r>
          <a:r>
            <a:rPr kumimoji="1" lang="en-US" altLang="ja-JP" sz="1300">
              <a:solidFill>
                <a:schemeClr val="dk1"/>
              </a:solidFill>
              <a:effectLst/>
              <a:latin typeface="+mn-lt"/>
              <a:ea typeface="+mn-ea"/>
              <a:cs typeface="+mn-cs"/>
            </a:rPr>
            <a:t>702</a:t>
          </a:r>
          <a:r>
            <a:rPr kumimoji="1" lang="ja-JP" altLang="en-US" sz="1300">
              <a:solidFill>
                <a:schemeClr val="dk1"/>
              </a:solidFill>
              <a:effectLst/>
              <a:latin typeface="+mn-lt"/>
              <a:ea typeface="+mn-ea"/>
              <a:cs typeface="+mn-cs"/>
            </a:rPr>
            <a:t>百万円の減となっため、充当可能財源等の総額は全体として</a:t>
          </a:r>
          <a:r>
            <a:rPr kumimoji="1" lang="en-US" altLang="ja-JP" sz="1300">
              <a:solidFill>
                <a:schemeClr val="dk1"/>
              </a:solidFill>
              <a:effectLst/>
              <a:latin typeface="+mn-lt"/>
              <a:ea typeface="+mn-ea"/>
              <a:cs typeface="+mn-cs"/>
            </a:rPr>
            <a:t>705</a:t>
          </a:r>
          <a:r>
            <a:rPr kumimoji="1" lang="ja-JP" altLang="en-US" sz="1300">
              <a:solidFill>
                <a:schemeClr val="dk1"/>
              </a:solidFill>
              <a:effectLst/>
              <a:latin typeface="+mn-lt"/>
              <a:ea typeface="+mn-ea"/>
              <a:cs typeface="+mn-cs"/>
            </a:rPr>
            <a:t>百万の減となった。そのため、算定分子の総額は</a:t>
          </a:r>
          <a:r>
            <a:rPr kumimoji="1" lang="en-US" altLang="ja-JP" sz="1300">
              <a:solidFill>
                <a:schemeClr val="dk1"/>
              </a:solidFill>
              <a:effectLst/>
              <a:latin typeface="+mn-lt"/>
              <a:ea typeface="+mn-ea"/>
              <a:cs typeface="+mn-cs"/>
            </a:rPr>
            <a:t>1,102</a:t>
          </a:r>
          <a:r>
            <a:rPr kumimoji="1" lang="ja-JP" altLang="en-US" sz="1300">
              <a:solidFill>
                <a:schemeClr val="dk1"/>
              </a:solidFill>
              <a:effectLst/>
              <a:latin typeface="+mn-lt"/>
              <a:ea typeface="+mn-ea"/>
              <a:cs typeface="+mn-cs"/>
            </a:rPr>
            <a:t>百万円の減となった。</a:t>
          </a:r>
        </a:p>
        <a:p>
          <a:r>
            <a:rPr kumimoji="1" lang="ja-JP" altLang="en-US" sz="1300">
              <a:solidFill>
                <a:schemeClr val="dk1"/>
              </a:solidFill>
              <a:effectLst/>
              <a:latin typeface="+mn-lt"/>
              <a:ea typeface="+mn-ea"/>
              <a:cs typeface="+mn-cs"/>
            </a:rPr>
            <a:t>　この結果、算定分母の標準財政規模等は</a:t>
          </a:r>
          <a:r>
            <a:rPr kumimoji="1" lang="en-US" altLang="ja-JP" sz="1300">
              <a:solidFill>
                <a:schemeClr val="dk1"/>
              </a:solidFill>
              <a:effectLst/>
              <a:latin typeface="+mn-lt"/>
              <a:ea typeface="+mn-ea"/>
              <a:cs typeface="+mn-cs"/>
            </a:rPr>
            <a:t>99</a:t>
          </a:r>
          <a:r>
            <a:rPr kumimoji="1" lang="ja-JP" altLang="en-US" sz="1300">
              <a:solidFill>
                <a:schemeClr val="dk1"/>
              </a:solidFill>
              <a:effectLst/>
              <a:latin typeface="+mn-lt"/>
              <a:ea typeface="+mn-ea"/>
              <a:cs typeface="+mn-cs"/>
            </a:rPr>
            <a:t>百万円の減に対し、算定分子の将来負担額等が</a:t>
          </a:r>
          <a:r>
            <a:rPr kumimoji="1" lang="en-US" altLang="ja-JP" sz="1300">
              <a:solidFill>
                <a:schemeClr val="dk1"/>
              </a:solidFill>
              <a:effectLst/>
              <a:latin typeface="+mn-lt"/>
              <a:ea typeface="+mn-ea"/>
              <a:cs typeface="+mn-cs"/>
            </a:rPr>
            <a:t>1,102</a:t>
          </a:r>
          <a:r>
            <a:rPr kumimoji="1" lang="ja-JP" altLang="en-US" sz="1300">
              <a:solidFill>
                <a:schemeClr val="dk1"/>
              </a:solidFill>
              <a:effectLst/>
              <a:latin typeface="+mn-lt"/>
              <a:ea typeface="+mn-ea"/>
              <a:cs typeface="+mn-cs"/>
            </a:rPr>
            <a:t>百万円の減で大きく上回ったため、将来負担比率は前年度比</a:t>
          </a:r>
          <a:r>
            <a:rPr kumimoji="1" lang="en-US" altLang="ja-JP" sz="1300">
              <a:solidFill>
                <a:schemeClr val="dk1"/>
              </a:solidFill>
              <a:effectLst/>
              <a:latin typeface="+mn-lt"/>
              <a:ea typeface="+mn-ea"/>
              <a:cs typeface="+mn-cs"/>
            </a:rPr>
            <a:t>5.3</a:t>
          </a:r>
          <a:r>
            <a:rPr kumimoji="1" lang="ja-JP" altLang="en-US" sz="1300">
              <a:solidFill>
                <a:schemeClr val="dk1"/>
              </a:solidFill>
              <a:effectLst/>
              <a:latin typeface="+mn-lt"/>
              <a:ea typeface="+mn-ea"/>
              <a:cs typeface="+mn-cs"/>
            </a:rPr>
            <a:t>ポイント好転した。</a:t>
          </a:r>
          <a:endParaRPr kumimoji="1" lang="ja-JP" altLang="en-US" sz="13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京都府福知山市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79,594
78,718
552.54
42,556,582
41,316,116
1,048,895
24,158,866
52,720,355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88.6</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京都府福知山市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79,594
78,718
552.54
42,556,582
41,316,116
1,048,895
24,158,866
52,720,355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88.6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京都府福知山市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79,594
78,718
552.54
42,556,582
41,316,116
1,048,895
24,158,866
52,720,355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88.6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DO59"/>
  <sheetViews>
    <sheetView showGridLines="0" tabSelected="1" zoomScale="70" zoomScaleNormal="7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42556582</v>
      </c>
      <c r="BO4" s="381"/>
      <c r="BP4" s="381"/>
      <c r="BQ4" s="381"/>
      <c r="BR4" s="381"/>
      <c r="BS4" s="381"/>
      <c r="BT4" s="381"/>
      <c r="BU4" s="382"/>
      <c r="BV4" s="380">
        <v>43997192</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4.3</v>
      </c>
      <c r="CU4" s="387"/>
      <c r="CV4" s="387"/>
      <c r="CW4" s="387"/>
      <c r="CX4" s="387"/>
      <c r="CY4" s="387"/>
      <c r="CZ4" s="387"/>
      <c r="DA4" s="388"/>
      <c r="DB4" s="386">
        <v>3.1</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41316116</v>
      </c>
      <c r="BO5" s="418"/>
      <c r="BP5" s="418"/>
      <c r="BQ5" s="418"/>
      <c r="BR5" s="418"/>
      <c r="BS5" s="418"/>
      <c r="BT5" s="418"/>
      <c r="BU5" s="419"/>
      <c r="BV5" s="417">
        <v>43005022</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96.8</v>
      </c>
      <c r="CU5" s="415"/>
      <c r="CV5" s="415"/>
      <c r="CW5" s="415"/>
      <c r="CX5" s="415"/>
      <c r="CY5" s="415"/>
      <c r="CZ5" s="415"/>
      <c r="DA5" s="416"/>
      <c r="DB5" s="414">
        <v>93.5</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1240466</v>
      </c>
      <c r="BO6" s="418"/>
      <c r="BP6" s="418"/>
      <c r="BQ6" s="418"/>
      <c r="BR6" s="418"/>
      <c r="BS6" s="418"/>
      <c r="BT6" s="418"/>
      <c r="BU6" s="419"/>
      <c r="BV6" s="417">
        <v>992170</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102.6</v>
      </c>
      <c r="CU6" s="455"/>
      <c r="CV6" s="455"/>
      <c r="CW6" s="455"/>
      <c r="CX6" s="455"/>
      <c r="CY6" s="455"/>
      <c r="CZ6" s="455"/>
      <c r="DA6" s="456"/>
      <c r="DB6" s="454">
        <v>99.1</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191571</v>
      </c>
      <c r="BO7" s="418"/>
      <c r="BP7" s="418"/>
      <c r="BQ7" s="418"/>
      <c r="BR7" s="418"/>
      <c r="BS7" s="418"/>
      <c r="BT7" s="418"/>
      <c r="BU7" s="419"/>
      <c r="BV7" s="417">
        <v>255232</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24158866</v>
      </c>
      <c r="CU7" s="418"/>
      <c r="CV7" s="418"/>
      <c r="CW7" s="418"/>
      <c r="CX7" s="418"/>
      <c r="CY7" s="418"/>
      <c r="CZ7" s="418"/>
      <c r="DA7" s="419"/>
      <c r="DB7" s="417">
        <v>23991425</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1048895</v>
      </c>
      <c r="BO8" s="418"/>
      <c r="BP8" s="418"/>
      <c r="BQ8" s="418"/>
      <c r="BR8" s="418"/>
      <c r="BS8" s="418"/>
      <c r="BT8" s="418"/>
      <c r="BU8" s="419"/>
      <c r="BV8" s="417">
        <v>736938</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0.54</v>
      </c>
      <c r="CU8" s="458"/>
      <c r="CV8" s="458"/>
      <c r="CW8" s="458"/>
      <c r="CX8" s="458"/>
      <c r="CY8" s="458"/>
      <c r="CZ8" s="458"/>
      <c r="DA8" s="459"/>
      <c r="DB8" s="457">
        <v>0.54</v>
      </c>
      <c r="DC8" s="458"/>
      <c r="DD8" s="458"/>
      <c r="DE8" s="458"/>
      <c r="DF8" s="458"/>
      <c r="DG8" s="458"/>
      <c r="DH8" s="458"/>
      <c r="DI8" s="459"/>
      <c r="DJ8" s="139"/>
      <c r="DK8" s="139"/>
      <c r="DL8" s="139"/>
      <c r="DM8" s="139"/>
      <c r="DN8" s="139"/>
      <c r="DO8" s="139"/>
    </row>
    <row r="9" spans="1:119" ht="18.75" customHeight="1" thickBot="1" x14ac:dyDescent="0.2">
      <c r="A9" s="140"/>
      <c r="B9" s="411" t="s">
        <v>96</v>
      </c>
      <c r="C9" s="412"/>
      <c r="D9" s="412"/>
      <c r="E9" s="412"/>
      <c r="F9" s="412"/>
      <c r="G9" s="412"/>
      <c r="H9" s="412"/>
      <c r="I9" s="412"/>
      <c r="J9" s="412"/>
      <c r="K9" s="460"/>
      <c r="L9" s="461" t="s">
        <v>97</v>
      </c>
      <c r="M9" s="462"/>
      <c r="N9" s="462"/>
      <c r="O9" s="462"/>
      <c r="P9" s="462"/>
      <c r="Q9" s="463"/>
      <c r="R9" s="464">
        <v>78935</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311957</v>
      </c>
      <c r="BO9" s="418"/>
      <c r="BP9" s="418"/>
      <c r="BQ9" s="418"/>
      <c r="BR9" s="418"/>
      <c r="BS9" s="418"/>
      <c r="BT9" s="418"/>
      <c r="BU9" s="419"/>
      <c r="BV9" s="417">
        <v>-121368</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20.5</v>
      </c>
      <c r="CU9" s="415"/>
      <c r="CV9" s="415"/>
      <c r="CW9" s="415"/>
      <c r="CX9" s="415"/>
      <c r="CY9" s="415"/>
      <c r="CZ9" s="415"/>
      <c r="DA9" s="416"/>
      <c r="DB9" s="414">
        <v>19.2</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102</v>
      </c>
      <c r="M10" s="447"/>
      <c r="N10" s="447"/>
      <c r="O10" s="447"/>
      <c r="P10" s="447"/>
      <c r="Q10" s="448"/>
      <c r="R10" s="468">
        <v>79652</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1127</v>
      </c>
      <c r="BO10" s="418"/>
      <c r="BP10" s="418"/>
      <c r="BQ10" s="418"/>
      <c r="BR10" s="418"/>
      <c r="BS10" s="418"/>
      <c r="BT10" s="418"/>
      <c r="BU10" s="419"/>
      <c r="BV10" s="417">
        <v>2096</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110</v>
      </c>
      <c r="AV11" s="450"/>
      <c r="AW11" s="450"/>
      <c r="AX11" s="450"/>
      <c r="AY11" s="451" t="s">
        <v>111</v>
      </c>
      <c r="AZ11" s="452"/>
      <c r="BA11" s="452"/>
      <c r="BB11" s="452"/>
      <c r="BC11" s="452"/>
      <c r="BD11" s="452"/>
      <c r="BE11" s="452"/>
      <c r="BF11" s="452"/>
      <c r="BG11" s="452"/>
      <c r="BH11" s="452"/>
      <c r="BI11" s="452"/>
      <c r="BJ11" s="452"/>
      <c r="BK11" s="452"/>
      <c r="BL11" s="452"/>
      <c r="BM11" s="453"/>
      <c r="BN11" s="417">
        <v>230000</v>
      </c>
      <c r="BO11" s="418"/>
      <c r="BP11" s="418"/>
      <c r="BQ11" s="418"/>
      <c r="BR11" s="418"/>
      <c r="BS11" s="418"/>
      <c r="BT11" s="418"/>
      <c r="BU11" s="419"/>
      <c r="BV11" s="417">
        <v>230010</v>
      </c>
      <c r="BW11" s="418"/>
      <c r="BX11" s="418"/>
      <c r="BY11" s="418"/>
      <c r="BZ11" s="418"/>
      <c r="CA11" s="418"/>
      <c r="CB11" s="418"/>
      <c r="CC11" s="419"/>
      <c r="CD11" s="420" t="s">
        <v>112</v>
      </c>
      <c r="CE11" s="421"/>
      <c r="CF11" s="421"/>
      <c r="CG11" s="421"/>
      <c r="CH11" s="421"/>
      <c r="CI11" s="421"/>
      <c r="CJ11" s="421"/>
      <c r="CK11" s="421"/>
      <c r="CL11" s="421"/>
      <c r="CM11" s="421"/>
      <c r="CN11" s="421"/>
      <c r="CO11" s="421"/>
      <c r="CP11" s="421"/>
      <c r="CQ11" s="421"/>
      <c r="CR11" s="421"/>
      <c r="CS11" s="422"/>
      <c r="CT11" s="457" t="s">
        <v>113</v>
      </c>
      <c r="CU11" s="458"/>
      <c r="CV11" s="458"/>
      <c r="CW11" s="458"/>
      <c r="CX11" s="458"/>
      <c r="CY11" s="458"/>
      <c r="CZ11" s="458"/>
      <c r="DA11" s="459"/>
      <c r="DB11" s="457" t="s">
        <v>113</v>
      </c>
      <c r="DC11" s="458"/>
      <c r="DD11" s="458"/>
      <c r="DE11" s="458"/>
      <c r="DF11" s="458"/>
      <c r="DG11" s="458"/>
      <c r="DH11" s="458"/>
      <c r="DI11" s="459"/>
      <c r="DJ11" s="139"/>
      <c r="DK11" s="139"/>
      <c r="DL11" s="139"/>
      <c r="DM11" s="139"/>
      <c r="DN11" s="139"/>
      <c r="DO11" s="139"/>
    </row>
    <row r="12" spans="1:119" ht="18.75" customHeight="1" x14ac:dyDescent="0.15">
      <c r="A12" s="140"/>
      <c r="B12" s="477" t="s">
        <v>114</v>
      </c>
      <c r="C12" s="478"/>
      <c r="D12" s="478"/>
      <c r="E12" s="478"/>
      <c r="F12" s="478"/>
      <c r="G12" s="478"/>
      <c r="H12" s="478"/>
      <c r="I12" s="478"/>
      <c r="J12" s="478"/>
      <c r="K12" s="479"/>
      <c r="L12" s="486" t="s">
        <v>115</v>
      </c>
      <c r="M12" s="487"/>
      <c r="N12" s="487"/>
      <c r="O12" s="487"/>
      <c r="P12" s="487"/>
      <c r="Q12" s="488"/>
      <c r="R12" s="489">
        <v>79594</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v>300000</v>
      </c>
      <c r="BO12" s="418"/>
      <c r="BP12" s="418"/>
      <c r="BQ12" s="418"/>
      <c r="BR12" s="418"/>
      <c r="BS12" s="418"/>
      <c r="BT12" s="418"/>
      <c r="BU12" s="419"/>
      <c r="BV12" s="417" t="s">
        <v>121</v>
      </c>
      <c r="BW12" s="418"/>
      <c r="BX12" s="418"/>
      <c r="BY12" s="418"/>
      <c r="BZ12" s="418"/>
      <c r="CA12" s="418"/>
      <c r="CB12" s="418"/>
      <c r="CC12" s="419"/>
      <c r="CD12" s="420" t="s">
        <v>122</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123</v>
      </c>
      <c r="N13" s="506"/>
      <c r="O13" s="506"/>
      <c r="P13" s="506"/>
      <c r="Q13" s="507"/>
      <c r="R13" s="498">
        <v>78718</v>
      </c>
      <c r="S13" s="499"/>
      <c r="T13" s="499"/>
      <c r="U13" s="499"/>
      <c r="V13" s="500"/>
      <c r="W13" s="433" t="s">
        <v>124</v>
      </c>
      <c r="X13" s="434"/>
      <c r="Y13" s="434"/>
      <c r="Z13" s="434"/>
      <c r="AA13" s="434"/>
      <c r="AB13" s="424"/>
      <c r="AC13" s="468">
        <v>2100</v>
      </c>
      <c r="AD13" s="469"/>
      <c r="AE13" s="469"/>
      <c r="AF13" s="469"/>
      <c r="AG13" s="508"/>
      <c r="AH13" s="468">
        <v>2489</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243084</v>
      </c>
      <c r="BO13" s="418"/>
      <c r="BP13" s="418"/>
      <c r="BQ13" s="418"/>
      <c r="BR13" s="418"/>
      <c r="BS13" s="418"/>
      <c r="BT13" s="418"/>
      <c r="BU13" s="419"/>
      <c r="BV13" s="417">
        <v>110738</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11.1</v>
      </c>
      <c r="CU13" s="415"/>
      <c r="CV13" s="415"/>
      <c r="CW13" s="415"/>
      <c r="CX13" s="415"/>
      <c r="CY13" s="415"/>
      <c r="CZ13" s="415"/>
      <c r="DA13" s="416"/>
      <c r="DB13" s="414">
        <v>10.6</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129</v>
      </c>
      <c r="M14" s="496"/>
      <c r="N14" s="496"/>
      <c r="O14" s="496"/>
      <c r="P14" s="496"/>
      <c r="Q14" s="497"/>
      <c r="R14" s="498">
        <v>80019</v>
      </c>
      <c r="S14" s="499"/>
      <c r="T14" s="499"/>
      <c r="U14" s="499"/>
      <c r="V14" s="500"/>
      <c r="W14" s="407"/>
      <c r="X14" s="408"/>
      <c r="Y14" s="408"/>
      <c r="Z14" s="408"/>
      <c r="AA14" s="408"/>
      <c r="AB14" s="397"/>
      <c r="AC14" s="501">
        <v>5.6</v>
      </c>
      <c r="AD14" s="502"/>
      <c r="AE14" s="502"/>
      <c r="AF14" s="502"/>
      <c r="AG14" s="503"/>
      <c r="AH14" s="501">
        <v>6.7</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v>88.6</v>
      </c>
      <c r="CU14" s="513"/>
      <c r="CV14" s="513"/>
      <c r="CW14" s="513"/>
      <c r="CX14" s="513"/>
      <c r="CY14" s="513"/>
      <c r="CZ14" s="513"/>
      <c r="DA14" s="514"/>
      <c r="DB14" s="512">
        <v>93.9</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123</v>
      </c>
      <c r="N15" s="506"/>
      <c r="O15" s="506"/>
      <c r="P15" s="506"/>
      <c r="Q15" s="507"/>
      <c r="R15" s="498">
        <v>79176</v>
      </c>
      <c r="S15" s="499"/>
      <c r="T15" s="499"/>
      <c r="U15" s="499"/>
      <c r="V15" s="500"/>
      <c r="W15" s="433" t="s">
        <v>131</v>
      </c>
      <c r="X15" s="434"/>
      <c r="Y15" s="434"/>
      <c r="Z15" s="434"/>
      <c r="AA15" s="434"/>
      <c r="AB15" s="424"/>
      <c r="AC15" s="468">
        <v>10927</v>
      </c>
      <c r="AD15" s="469"/>
      <c r="AE15" s="469"/>
      <c r="AF15" s="469"/>
      <c r="AG15" s="508"/>
      <c r="AH15" s="468">
        <v>10854</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10264210</v>
      </c>
      <c r="BO15" s="381"/>
      <c r="BP15" s="381"/>
      <c r="BQ15" s="381"/>
      <c r="BR15" s="381"/>
      <c r="BS15" s="381"/>
      <c r="BT15" s="381"/>
      <c r="BU15" s="382"/>
      <c r="BV15" s="380">
        <v>9931102</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29.1</v>
      </c>
      <c r="AD16" s="502"/>
      <c r="AE16" s="502"/>
      <c r="AF16" s="502"/>
      <c r="AG16" s="503"/>
      <c r="AH16" s="501">
        <v>29.1</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18960918</v>
      </c>
      <c r="BO16" s="418"/>
      <c r="BP16" s="418"/>
      <c r="BQ16" s="418"/>
      <c r="BR16" s="418"/>
      <c r="BS16" s="418"/>
      <c r="BT16" s="418"/>
      <c r="BU16" s="419"/>
      <c r="BV16" s="417">
        <v>18256103</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137</v>
      </c>
      <c r="N17" s="522"/>
      <c r="O17" s="522"/>
      <c r="P17" s="522"/>
      <c r="Q17" s="523"/>
      <c r="R17" s="518" t="s">
        <v>138</v>
      </c>
      <c r="S17" s="519"/>
      <c r="T17" s="519"/>
      <c r="U17" s="519"/>
      <c r="V17" s="520"/>
      <c r="W17" s="433" t="s">
        <v>139</v>
      </c>
      <c r="X17" s="434"/>
      <c r="Y17" s="434"/>
      <c r="Z17" s="434"/>
      <c r="AA17" s="434"/>
      <c r="AB17" s="424"/>
      <c r="AC17" s="468">
        <v>24532</v>
      </c>
      <c r="AD17" s="469"/>
      <c r="AE17" s="469"/>
      <c r="AF17" s="469"/>
      <c r="AG17" s="508"/>
      <c r="AH17" s="468">
        <v>23942</v>
      </c>
      <c r="AI17" s="469"/>
      <c r="AJ17" s="469"/>
      <c r="AK17" s="469"/>
      <c r="AL17" s="470"/>
      <c r="AM17" s="446"/>
      <c r="AN17" s="447"/>
      <c r="AO17" s="447"/>
      <c r="AP17" s="447"/>
      <c r="AQ17" s="447"/>
      <c r="AR17" s="447"/>
      <c r="AS17" s="447"/>
      <c r="AT17" s="448"/>
      <c r="AU17" s="449"/>
      <c r="AV17" s="450"/>
      <c r="AW17" s="450"/>
      <c r="AX17" s="450"/>
      <c r="AY17" s="451" t="s">
        <v>140</v>
      </c>
      <c r="AZ17" s="452"/>
      <c r="BA17" s="452"/>
      <c r="BB17" s="452"/>
      <c r="BC17" s="452"/>
      <c r="BD17" s="452"/>
      <c r="BE17" s="452"/>
      <c r="BF17" s="452"/>
      <c r="BG17" s="452"/>
      <c r="BH17" s="452"/>
      <c r="BI17" s="452"/>
      <c r="BJ17" s="452"/>
      <c r="BK17" s="452"/>
      <c r="BL17" s="452"/>
      <c r="BM17" s="453"/>
      <c r="BN17" s="417">
        <v>13073296</v>
      </c>
      <c r="BO17" s="418"/>
      <c r="BP17" s="418"/>
      <c r="BQ17" s="418"/>
      <c r="BR17" s="418"/>
      <c r="BS17" s="418"/>
      <c r="BT17" s="418"/>
      <c r="BU17" s="419"/>
      <c r="BV17" s="417">
        <v>12625914</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141</v>
      </c>
      <c r="C18" s="460"/>
      <c r="D18" s="460"/>
      <c r="E18" s="529"/>
      <c r="F18" s="529"/>
      <c r="G18" s="529"/>
      <c r="H18" s="529"/>
      <c r="I18" s="529"/>
      <c r="J18" s="529"/>
      <c r="K18" s="529"/>
      <c r="L18" s="530">
        <v>552.54</v>
      </c>
      <c r="M18" s="530"/>
      <c r="N18" s="530"/>
      <c r="O18" s="530"/>
      <c r="P18" s="530"/>
      <c r="Q18" s="530"/>
      <c r="R18" s="531"/>
      <c r="S18" s="531"/>
      <c r="T18" s="531"/>
      <c r="U18" s="531"/>
      <c r="V18" s="532"/>
      <c r="W18" s="435"/>
      <c r="X18" s="436"/>
      <c r="Y18" s="436"/>
      <c r="Z18" s="436"/>
      <c r="AA18" s="436"/>
      <c r="AB18" s="427"/>
      <c r="AC18" s="533">
        <v>65.3</v>
      </c>
      <c r="AD18" s="534"/>
      <c r="AE18" s="534"/>
      <c r="AF18" s="534"/>
      <c r="AG18" s="535"/>
      <c r="AH18" s="533">
        <v>64.2</v>
      </c>
      <c r="AI18" s="534"/>
      <c r="AJ18" s="534"/>
      <c r="AK18" s="534"/>
      <c r="AL18" s="536"/>
      <c r="AM18" s="446"/>
      <c r="AN18" s="447"/>
      <c r="AO18" s="447"/>
      <c r="AP18" s="447"/>
      <c r="AQ18" s="447"/>
      <c r="AR18" s="447"/>
      <c r="AS18" s="447"/>
      <c r="AT18" s="448"/>
      <c r="AU18" s="449"/>
      <c r="AV18" s="450"/>
      <c r="AW18" s="450"/>
      <c r="AX18" s="450"/>
      <c r="AY18" s="451" t="s">
        <v>142</v>
      </c>
      <c r="AZ18" s="452"/>
      <c r="BA18" s="452"/>
      <c r="BB18" s="452"/>
      <c r="BC18" s="452"/>
      <c r="BD18" s="452"/>
      <c r="BE18" s="452"/>
      <c r="BF18" s="452"/>
      <c r="BG18" s="452"/>
      <c r="BH18" s="452"/>
      <c r="BI18" s="452"/>
      <c r="BJ18" s="452"/>
      <c r="BK18" s="452"/>
      <c r="BL18" s="452"/>
      <c r="BM18" s="453"/>
      <c r="BN18" s="417">
        <v>24257624</v>
      </c>
      <c r="BO18" s="418"/>
      <c r="BP18" s="418"/>
      <c r="BQ18" s="418"/>
      <c r="BR18" s="418"/>
      <c r="BS18" s="418"/>
      <c r="BT18" s="418"/>
      <c r="BU18" s="419"/>
      <c r="BV18" s="417">
        <v>23701953</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143</v>
      </c>
      <c r="C19" s="460"/>
      <c r="D19" s="460"/>
      <c r="E19" s="529"/>
      <c r="F19" s="529"/>
      <c r="G19" s="529"/>
      <c r="H19" s="529"/>
      <c r="I19" s="529"/>
      <c r="J19" s="529"/>
      <c r="K19" s="529"/>
      <c r="L19" s="537">
        <v>143</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144</v>
      </c>
      <c r="AZ19" s="452"/>
      <c r="BA19" s="452"/>
      <c r="BB19" s="452"/>
      <c r="BC19" s="452"/>
      <c r="BD19" s="452"/>
      <c r="BE19" s="452"/>
      <c r="BF19" s="452"/>
      <c r="BG19" s="452"/>
      <c r="BH19" s="452"/>
      <c r="BI19" s="452"/>
      <c r="BJ19" s="452"/>
      <c r="BK19" s="452"/>
      <c r="BL19" s="452"/>
      <c r="BM19" s="453"/>
      <c r="BN19" s="417">
        <v>28375414</v>
      </c>
      <c r="BO19" s="418"/>
      <c r="BP19" s="418"/>
      <c r="BQ19" s="418"/>
      <c r="BR19" s="418"/>
      <c r="BS19" s="418"/>
      <c r="BT19" s="418"/>
      <c r="BU19" s="419"/>
      <c r="BV19" s="417">
        <v>28355327</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145</v>
      </c>
      <c r="C20" s="460"/>
      <c r="D20" s="460"/>
      <c r="E20" s="529"/>
      <c r="F20" s="529"/>
      <c r="G20" s="529"/>
      <c r="H20" s="529"/>
      <c r="I20" s="529"/>
      <c r="J20" s="529"/>
      <c r="K20" s="529"/>
      <c r="L20" s="537">
        <v>32170</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146</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147</v>
      </c>
      <c r="C22" s="548"/>
      <c r="D22" s="549"/>
      <c r="E22" s="429" t="s">
        <v>1</v>
      </c>
      <c r="F22" s="434"/>
      <c r="G22" s="434"/>
      <c r="H22" s="434"/>
      <c r="I22" s="434"/>
      <c r="J22" s="434"/>
      <c r="K22" s="424"/>
      <c r="L22" s="429" t="s">
        <v>148</v>
      </c>
      <c r="M22" s="434"/>
      <c r="N22" s="434"/>
      <c r="O22" s="434"/>
      <c r="P22" s="424"/>
      <c r="Q22" s="556" t="s">
        <v>149</v>
      </c>
      <c r="R22" s="557"/>
      <c r="S22" s="557"/>
      <c r="T22" s="557"/>
      <c r="U22" s="557"/>
      <c r="V22" s="558"/>
      <c r="W22" s="562" t="s">
        <v>150</v>
      </c>
      <c r="X22" s="548"/>
      <c r="Y22" s="549"/>
      <c r="Z22" s="429" t="s">
        <v>1</v>
      </c>
      <c r="AA22" s="434"/>
      <c r="AB22" s="434"/>
      <c r="AC22" s="434"/>
      <c r="AD22" s="434"/>
      <c r="AE22" s="434"/>
      <c r="AF22" s="434"/>
      <c r="AG22" s="424"/>
      <c r="AH22" s="575" t="s">
        <v>151</v>
      </c>
      <c r="AI22" s="434"/>
      <c r="AJ22" s="434"/>
      <c r="AK22" s="434"/>
      <c r="AL22" s="424"/>
      <c r="AM22" s="575" t="s">
        <v>152</v>
      </c>
      <c r="AN22" s="576"/>
      <c r="AO22" s="576"/>
      <c r="AP22" s="576"/>
      <c r="AQ22" s="576"/>
      <c r="AR22" s="577"/>
      <c r="AS22" s="556" t="s">
        <v>149</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153</v>
      </c>
      <c r="AZ23" s="378"/>
      <c r="BA23" s="378"/>
      <c r="BB23" s="378"/>
      <c r="BC23" s="378"/>
      <c r="BD23" s="378"/>
      <c r="BE23" s="378"/>
      <c r="BF23" s="378"/>
      <c r="BG23" s="378"/>
      <c r="BH23" s="378"/>
      <c r="BI23" s="378"/>
      <c r="BJ23" s="378"/>
      <c r="BK23" s="378"/>
      <c r="BL23" s="378"/>
      <c r="BM23" s="379"/>
      <c r="BN23" s="417">
        <v>52720355</v>
      </c>
      <c r="BO23" s="418"/>
      <c r="BP23" s="418"/>
      <c r="BQ23" s="418"/>
      <c r="BR23" s="418"/>
      <c r="BS23" s="418"/>
      <c r="BT23" s="418"/>
      <c r="BU23" s="419"/>
      <c r="BV23" s="417">
        <v>53899447</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154</v>
      </c>
      <c r="F24" s="447"/>
      <c r="G24" s="447"/>
      <c r="H24" s="447"/>
      <c r="I24" s="447"/>
      <c r="J24" s="447"/>
      <c r="K24" s="448"/>
      <c r="L24" s="468">
        <v>1</v>
      </c>
      <c r="M24" s="469"/>
      <c r="N24" s="469"/>
      <c r="O24" s="469"/>
      <c r="P24" s="508"/>
      <c r="Q24" s="468">
        <v>8415</v>
      </c>
      <c r="R24" s="469"/>
      <c r="S24" s="469"/>
      <c r="T24" s="469"/>
      <c r="U24" s="469"/>
      <c r="V24" s="508"/>
      <c r="W24" s="563"/>
      <c r="X24" s="551"/>
      <c r="Y24" s="552"/>
      <c r="Z24" s="467" t="s">
        <v>155</v>
      </c>
      <c r="AA24" s="447"/>
      <c r="AB24" s="447"/>
      <c r="AC24" s="447"/>
      <c r="AD24" s="447"/>
      <c r="AE24" s="447"/>
      <c r="AF24" s="447"/>
      <c r="AG24" s="448"/>
      <c r="AH24" s="468">
        <v>679</v>
      </c>
      <c r="AI24" s="469"/>
      <c r="AJ24" s="469"/>
      <c r="AK24" s="469"/>
      <c r="AL24" s="508"/>
      <c r="AM24" s="468">
        <v>2206071</v>
      </c>
      <c r="AN24" s="469"/>
      <c r="AO24" s="469"/>
      <c r="AP24" s="469"/>
      <c r="AQ24" s="469"/>
      <c r="AR24" s="508"/>
      <c r="AS24" s="468">
        <v>3249</v>
      </c>
      <c r="AT24" s="469"/>
      <c r="AU24" s="469"/>
      <c r="AV24" s="469"/>
      <c r="AW24" s="469"/>
      <c r="AX24" s="470"/>
      <c r="AY24" s="583" t="s">
        <v>156</v>
      </c>
      <c r="AZ24" s="584"/>
      <c r="BA24" s="584"/>
      <c r="BB24" s="584"/>
      <c r="BC24" s="584"/>
      <c r="BD24" s="584"/>
      <c r="BE24" s="584"/>
      <c r="BF24" s="584"/>
      <c r="BG24" s="584"/>
      <c r="BH24" s="584"/>
      <c r="BI24" s="584"/>
      <c r="BJ24" s="584"/>
      <c r="BK24" s="584"/>
      <c r="BL24" s="584"/>
      <c r="BM24" s="585"/>
      <c r="BN24" s="417">
        <v>30153016</v>
      </c>
      <c r="BO24" s="418"/>
      <c r="BP24" s="418"/>
      <c r="BQ24" s="418"/>
      <c r="BR24" s="418"/>
      <c r="BS24" s="418"/>
      <c r="BT24" s="418"/>
      <c r="BU24" s="419"/>
      <c r="BV24" s="417">
        <v>30935193</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157</v>
      </c>
      <c r="F25" s="447"/>
      <c r="G25" s="447"/>
      <c r="H25" s="447"/>
      <c r="I25" s="447"/>
      <c r="J25" s="447"/>
      <c r="K25" s="448"/>
      <c r="L25" s="468">
        <v>1</v>
      </c>
      <c r="M25" s="469"/>
      <c r="N25" s="469"/>
      <c r="O25" s="469"/>
      <c r="P25" s="508"/>
      <c r="Q25" s="468">
        <v>7600</v>
      </c>
      <c r="R25" s="469"/>
      <c r="S25" s="469"/>
      <c r="T25" s="469"/>
      <c r="U25" s="469"/>
      <c r="V25" s="508"/>
      <c r="W25" s="563"/>
      <c r="X25" s="551"/>
      <c r="Y25" s="552"/>
      <c r="Z25" s="467" t="s">
        <v>158</v>
      </c>
      <c r="AA25" s="447"/>
      <c r="AB25" s="447"/>
      <c r="AC25" s="447"/>
      <c r="AD25" s="447"/>
      <c r="AE25" s="447"/>
      <c r="AF25" s="447"/>
      <c r="AG25" s="448"/>
      <c r="AH25" s="468">
        <v>128</v>
      </c>
      <c r="AI25" s="469"/>
      <c r="AJ25" s="469"/>
      <c r="AK25" s="469"/>
      <c r="AL25" s="508"/>
      <c r="AM25" s="468">
        <v>385280</v>
      </c>
      <c r="AN25" s="469"/>
      <c r="AO25" s="469"/>
      <c r="AP25" s="469"/>
      <c r="AQ25" s="469"/>
      <c r="AR25" s="508"/>
      <c r="AS25" s="468">
        <v>3010</v>
      </c>
      <c r="AT25" s="469"/>
      <c r="AU25" s="469"/>
      <c r="AV25" s="469"/>
      <c r="AW25" s="469"/>
      <c r="AX25" s="470"/>
      <c r="AY25" s="377" t="s">
        <v>159</v>
      </c>
      <c r="AZ25" s="378"/>
      <c r="BA25" s="378"/>
      <c r="BB25" s="378"/>
      <c r="BC25" s="378"/>
      <c r="BD25" s="378"/>
      <c r="BE25" s="378"/>
      <c r="BF25" s="378"/>
      <c r="BG25" s="378"/>
      <c r="BH25" s="378"/>
      <c r="BI25" s="378"/>
      <c r="BJ25" s="378"/>
      <c r="BK25" s="378"/>
      <c r="BL25" s="378"/>
      <c r="BM25" s="379"/>
      <c r="BN25" s="380">
        <v>2140282</v>
      </c>
      <c r="BO25" s="381"/>
      <c r="BP25" s="381"/>
      <c r="BQ25" s="381"/>
      <c r="BR25" s="381"/>
      <c r="BS25" s="381"/>
      <c r="BT25" s="381"/>
      <c r="BU25" s="382"/>
      <c r="BV25" s="380">
        <v>2922226</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160</v>
      </c>
      <c r="F26" s="447"/>
      <c r="G26" s="447"/>
      <c r="H26" s="447"/>
      <c r="I26" s="447"/>
      <c r="J26" s="447"/>
      <c r="K26" s="448"/>
      <c r="L26" s="468">
        <v>1</v>
      </c>
      <c r="M26" s="469"/>
      <c r="N26" s="469"/>
      <c r="O26" s="469"/>
      <c r="P26" s="508"/>
      <c r="Q26" s="468">
        <v>6850</v>
      </c>
      <c r="R26" s="469"/>
      <c r="S26" s="469"/>
      <c r="T26" s="469"/>
      <c r="U26" s="469"/>
      <c r="V26" s="508"/>
      <c r="W26" s="563"/>
      <c r="X26" s="551"/>
      <c r="Y26" s="552"/>
      <c r="Z26" s="467" t="s">
        <v>161</v>
      </c>
      <c r="AA26" s="573"/>
      <c r="AB26" s="573"/>
      <c r="AC26" s="573"/>
      <c r="AD26" s="573"/>
      <c r="AE26" s="573"/>
      <c r="AF26" s="573"/>
      <c r="AG26" s="574"/>
      <c r="AH26" s="468">
        <v>3</v>
      </c>
      <c r="AI26" s="469"/>
      <c r="AJ26" s="469"/>
      <c r="AK26" s="469"/>
      <c r="AL26" s="508"/>
      <c r="AM26" s="468">
        <v>11013</v>
      </c>
      <c r="AN26" s="469"/>
      <c r="AO26" s="469"/>
      <c r="AP26" s="469"/>
      <c r="AQ26" s="469"/>
      <c r="AR26" s="508"/>
      <c r="AS26" s="468">
        <v>3671</v>
      </c>
      <c r="AT26" s="469"/>
      <c r="AU26" s="469"/>
      <c r="AV26" s="469"/>
      <c r="AW26" s="469"/>
      <c r="AX26" s="470"/>
      <c r="AY26" s="420" t="s">
        <v>162</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163</v>
      </c>
      <c r="F27" s="447"/>
      <c r="G27" s="447"/>
      <c r="H27" s="447"/>
      <c r="I27" s="447"/>
      <c r="J27" s="447"/>
      <c r="K27" s="448"/>
      <c r="L27" s="468">
        <v>1</v>
      </c>
      <c r="M27" s="469"/>
      <c r="N27" s="469"/>
      <c r="O27" s="469"/>
      <c r="P27" s="508"/>
      <c r="Q27" s="468">
        <v>4950</v>
      </c>
      <c r="R27" s="469"/>
      <c r="S27" s="469"/>
      <c r="T27" s="469"/>
      <c r="U27" s="469"/>
      <c r="V27" s="508"/>
      <c r="W27" s="563"/>
      <c r="X27" s="551"/>
      <c r="Y27" s="552"/>
      <c r="Z27" s="467" t="s">
        <v>164</v>
      </c>
      <c r="AA27" s="447"/>
      <c r="AB27" s="447"/>
      <c r="AC27" s="447"/>
      <c r="AD27" s="447"/>
      <c r="AE27" s="447"/>
      <c r="AF27" s="447"/>
      <c r="AG27" s="448"/>
      <c r="AH27" s="468">
        <v>19</v>
      </c>
      <c r="AI27" s="469"/>
      <c r="AJ27" s="469"/>
      <c r="AK27" s="469"/>
      <c r="AL27" s="508"/>
      <c r="AM27" s="468">
        <v>57248</v>
      </c>
      <c r="AN27" s="469"/>
      <c r="AO27" s="469"/>
      <c r="AP27" s="469"/>
      <c r="AQ27" s="469"/>
      <c r="AR27" s="508"/>
      <c r="AS27" s="468">
        <v>3013</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t="s">
        <v>121</v>
      </c>
      <c r="BO27" s="587"/>
      <c r="BP27" s="587"/>
      <c r="BQ27" s="587"/>
      <c r="BR27" s="587"/>
      <c r="BS27" s="587"/>
      <c r="BT27" s="587"/>
      <c r="BU27" s="588"/>
      <c r="BV27" s="586" t="s">
        <v>121</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166</v>
      </c>
      <c r="F28" s="447"/>
      <c r="G28" s="447"/>
      <c r="H28" s="447"/>
      <c r="I28" s="447"/>
      <c r="J28" s="447"/>
      <c r="K28" s="448"/>
      <c r="L28" s="468">
        <v>1</v>
      </c>
      <c r="M28" s="469"/>
      <c r="N28" s="469"/>
      <c r="O28" s="469"/>
      <c r="P28" s="508"/>
      <c r="Q28" s="468">
        <v>4400</v>
      </c>
      <c r="R28" s="469"/>
      <c r="S28" s="469"/>
      <c r="T28" s="469"/>
      <c r="U28" s="469"/>
      <c r="V28" s="508"/>
      <c r="W28" s="563"/>
      <c r="X28" s="551"/>
      <c r="Y28" s="552"/>
      <c r="Z28" s="467" t="s">
        <v>167</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168</v>
      </c>
      <c r="AZ28" s="590"/>
      <c r="BA28" s="590"/>
      <c r="BB28" s="591"/>
      <c r="BC28" s="377" t="s">
        <v>169</v>
      </c>
      <c r="BD28" s="378"/>
      <c r="BE28" s="378"/>
      <c r="BF28" s="378"/>
      <c r="BG28" s="378"/>
      <c r="BH28" s="378"/>
      <c r="BI28" s="378"/>
      <c r="BJ28" s="378"/>
      <c r="BK28" s="378"/>
      <c r="BL28" s="378"/>
      <c r="BM28" s="379"/>
      <c r="BN28" s="380">
        <v>2364037</v>
      </c>
      <c r="BO28" s="381"/>
      <c r="BP28" s="381"/>
      <c r="BQ28" s="381"/>
      <c r="BR28" s="381"/>
      <c r="BS28" s="381"/>
      <c r="BT28" s="381"/>
      <c r="BU28" s="382"/>
      <c r="BV28" s="380">
        <v>2294441</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170</v>
      </c>
      <c r="F29" s="447"/>
      <c r="G29" s="447"/>
      <c r="H29" s="447"/>
      <c r="I29" s="447"/>
      <c r="J29" s="447"/>
      <c r="K29" s="448"/>
      <c r="L29" s="468">
        <v>24</v>
      </c>
      <c r="M29" s="469"/>
      <c r="N29" s="469"/>
      <c r="O29" s="469"/>
      <c r="P29" s="508"/>
      <c r="Q29" s="468">
        <v>4100</v>
      </c>
      <c r="R29" s="469"/>
      <c r="S29" s="469"/>
      <c r="T29" s="469"/>
      <c r="U29" s="469"/>
      <c r="V29" s="508"/>
      <c r="W29" s="564"/>
      <c r="X29" s="565"/>
      <c r="Y29" s="566"/>
      <c r="Z29" s="467" t="s">
        <v>171</v>
      </c>
      <c r="AA29" s="447"/>
      <c r="AB29" s="447"/>
      <c r="AC29" s="447"/>
      <c r="AD29" s="447"/>
      <c r="AE29" s="447"/>
      <c r="AF29" s="447"/>
      <c r="AG29" s="448"/>
      <c r="AH29" s="468">
        <v>698</v>
      </c>
      <c r="AI29" s="469"/>
      <c r="AJ29" s="469"/>
      <c r="AK29" s="469"/>
      <c r="AL29" s="508"/>
      <c r="AM29" s="468">
        <v>2263319</v>
      </c>
      <c r="AN29" s="469"/>
      <c r="AO29" s="469"/>
      <c r="AP29" s="469"/>
      <c r="AQ29" s="469"/>
      <c r="AR29" s="508"/>
      <c r="AS29" s="468">
        <v>3243</v>
      </c>
      <c r="AT29" s="469"/>
      <c r="AU29" s="469"/>
      <c r="AV29" s="469"/>
      <c r="AW29" s="469"/>
      <c r="AX29" s="470"/>
      <c r="AY29" s="592"/>
      <c r="AZ29" s="593"/>
      <c r="BA29" s="593"/>
      <c r="BB29" s="594"/>
      <c r="BC29" s="451" t="s">
        <v>172</v>
      </c>
      <c r="BD29" s="452"/>
      <c r="BE29" s="452"/>
      <c r="BF29" s="452"/>
      <c r="BG29" s="452"/>
      <c r="BH29" s="452"/>
      <c r="BI29" s="452"/>
      <c r="BJ29" s="452"/>
      <c r="BK29" s="452"/>
      <c r="BL29" s="452"/>
      <c r="BM29" s="453"/>
      <c r="BN29" s="417">
        <v>1524531</v>
      </c>
      <c r="BO29" s="418"/>
      <c r="BP29" s="418"/>
      <c r="BQ29" s="418"/>
      <c r="BR29" s="418"/>
      <c r="BS29" s="418"/>
      <c r="BT29" s="418"/>
      <c r="BU29" s="419"/>
      <c r="BV29" s="417">
        <v>1653172</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173</v>
      </c>
      <c r="X30" s="571"/>
      <c r="Y30" s="571"/>
      <c r="Z30" s="571"/>
      <c r="AA30" s="571"/>
      <c r="AB30" s="571"/>
      <c r="AC30" s="571"/>
      <c r="AD30" s="571"/>
      <c r="AE30" s="571"/>
      <c r="AF30" s="571"/>
      <c r="AG30" s="572"/>
      <c r="AH30" s="533">
        <v>100.5</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174</v>
      </c>
      <c r="BD30" s="584"/>
      <c r="BE30" s="584"/>
      <c r="BF30" s="584"/>
      <c r="BG30" s="584"/>
      <c r="BH30" s="584"/>
      <c r="BI30" s="584"/>
      <c r="BJ30" s="584"/>
      <c r="BK30" s="584"/>
      <c r="BL30" s="584"/>
      <c r="BM30" s="585"/>
      <c r="BN30" s="586">
        <v>7128917</v>
      </c>
      <c r="BO30" s="587"/>
      <c r="BP30" s="587"/>
      <c r="BQ30" s="587"/>
      <c r="BR30" s="587"/>
      <c r="BS30" s="587"/>
      <c r="BT30" s="587"/>
      <c r="BU30" s="588"/>
      <c r="BV30" s="586">
        <v>7088749</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181</v>
      </c>
      <c r="D33" s="441"/>
      <c r="E33" s="406" t="s">
        <v>182</v>
      </c>
      <c r="F33" s="406"/>
      <c r="G33" s="406"/>
      <c r="H33" s="406"/>
      <c r="I33" s="406"/>
      <c r="J33" s="406"/>
      <c r="K33" s="406"/>
      <c r="L33" s="406"/>
      <c r="M33" s="406"/>
      <c r="N33" s="406"/>
      <c r="O33" s="406"/>
      <c r="P33" s="406"/>
      <c r="Q33" s="406"/>
      <c r="R33" s="406"/>
      <c r="S33" s="406"/>
      <c r="T33" s="169"/>
      <c r="U33" s="441" t="s">
        <v>181</v>
      </c>
      <c r="V33" s="441"/>
      <c r="W33" s="406" t="s">
        <v>182</v>
      </c>
      <c r="X33" s="406"/>
      <c r="Y33" s="406"/>
      <c r="Z33" s="406"/>
      <c r="AA33" s="406"/>
      <c r="AB33" s="406"/>
      <c r="AC33" s="406"/>
      <c r="AD33" s="406"/>
      <c r="AE33" s="406"/>
      <c r="AF33" s="406"/>
      <c r="AG33" s="406"/>
      <c r="AH33" s="406"/>
      <c r="AI33" s="406"/>
      <c r="AJ33" s="406"/>
      <c r="AK33" s="406"/>
      <c r="AL33" s="169"/>
      <c r="AM33" s="441" t="s">
        <v>181</v>
      </c>
      <c r="AN33" s="441"/>
      <c r="AO33" s="406" t="s">
        <v>182</v>
      </c>
      <c r="AP33" s="406"/>
      <c r="AQ33" s="406"/>
      <c r="AR33" s="406"/>
      <c r="AS33" s="406"/>
      <c r="AT33" s="406"/>
      <c r="AU33" s="406"/>
      <c r="AV33" s="406"/>
      <c r="AW33" s="406"/>
      <c r="AX33" s="406"/>
      <c r="AY33" s="406"/>
      <c r="AZ33" s="406"/>
      <c r="BA33" s="406"/>
      <c r="BB33" s="406"/>
      <c r="BC33" s="406"/>
      <c r="BD33" s="170"/>
      <c r="BE33" s="406" t="s">
        <v>183</v>
      </c>
      <c r="BF33" s="406"/>
      <c r="BG33" s="406" t="s">
        <v>184</v>
      </c>
      <c r="BH33" s="406"/>
      <c r="BI33" s="406"/>
      <c r="BJ33" s="406"/>
      <c r="BK33" s="406"/>
      <c r="BL33" s="406"/>
      <c r="BM33" s="406"/>
      <c r="BN33" s="406"/>
      <c r="BO33" s="406"/>
      <c r="BP33" s="406"/>
      <c r="BQ33" s="406"/>
      <c r="BR33" s="406"/>
      <c r="BS33" s="406"/>
      <c r="BT33" s="406"/>
      <c r="BU33" s="406"/>
      <c r="BV33" s="170"/>
      <c r="BW33" s="441" t="s">
        <v>183</v>
      </c>
      <c r="BX33" s="441"/>
      <c r="BY33" s="406" t="s">
        <v>185</v>
      </c>
      <c r="BZ33" s="406"/>
      <c r="CA33" s="406"/>
      <c r="CB33" s="406"/>
      <c r="CC33" s="406"/>
      <c r="CD33" s="406"/>
      <c r="CE33" s="406"/>
      <c r="CF33" s="406"/>
      <c r="CG33" s="406"/>
      <c r="CH33" s="406"/>
      <c r="CI33" s="406"/>
      <c r="CJ33" s="406"/>
      <c r="CK33" s="406"/>
      <c r="CL33" s="406"/>
      <c r="CM33" s="406"/>
      <c r="CN33" s="169"/>
      <c r="CO33" s="441" t="s">
        <v>181</v>
      </c>
      <c r="CP33" s="441"/>
      <c r="CQ33" s="406" t="s">
        <v>186</v>
      </c>
      <c r="CR33" s="406"/>
      <c r="CS33" s="406"/>
      <c r="CT33" s="406"/>
      <c r="CU33" s="406"/>
      <c r="CV33" s="406"/>
      <c r="CW33" s="406"/>
      <c r="CX33" s="406"/>
      <c r="CY33" s="406"/>
      <c r="CZ33" s="406"/>
      <c r="DA33" s="406"/>
      <c r="DB33" s="406"/>
      <c r="DC33" s="406"/>
      <c r="DD33" s="406"/>
      <c r="DE33" s="406"/>
      <c r="DF33" s="169"/>
      <c r="DG33" s="406" t="s">
        <v>187</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4</v>
      </c>
      <c r="V34" s="598"/>
      <c r="W34" s="599" t="str">
        <f>IF('各会計、関係団体の財政状況及び健全化判断比率'!B28="","",'各会計、関係団体の財政状況及び健全化判断比率'!B28)</f>
        <v>国民健康保険事業特別会計</v>
      </c>
      <c r="X34" s="599"/>
      <c r="Y34" s="599"/>
      <c r="Z34" s="599"/>
      <c r="AA34" s="599"/>
      <c r="AB34" s="599"/>
      <c r="AC34" s="599"/>
      <c r="AD34" s="599"/>
      <c r="AE34" s="599"/>
      <c r="AF34" s="599"/>
      <c r="AG34" s="599"/>
      <c r="AH34" s="599"/>
      <c r="AI34" s="599"/>
      <c r="AJ34" s="599"/>
      <c r="AK34" s="599"/>
      <c r="AL34" s="167"/>
      <c r="AM34" s="598">
        <f>IF(AO34="","",MAX(C34:D43,U34:V43)+1)</f>
        <v>9</v>
      </c>
      <c r="AN34" s="598"/>
      <c r="AO34" s="599" t="str">
        <f>IF('各会計、関係団体の財政状況及び健全化判断比率'!B33="","",'各会計、関係団体の財政状況及び健全化判断比率'!B33)</f>
        <v>病院事業会計</v>
      </c>
      <c r="AP34" s="599"/>
      <c r="AQ34" s="599"/>
      <c r="AR34" s="599"/>
      <c r="AS34" s="599"/>
      <c r="AT34" s="599"/>
      <c r="AU34" s="599"/>
      <c r="AV34" s="599"/>
      <c r="AW34" s="599"/>
      <c r="AX34" s="599"/>
      <c r="AY34" s="599"/>
      <c r="AZ34" s="599"/>
      <c r="BA34" s="599"/>
      <c r="BB34" s="599"/>
      <c r="BC34" s="599"/>
      <c r="BD34" s="167"/>
      <c r="BE34" s="598">
        <f>IF(BG34="","",MAX(C34:D43,U34:V43,AM34:AN43)+1)</f>
        <v>12</v>
      </c>
      <c r="BF34" s="598"/>
      <c r="BG34" s="599" t="str">
        <f>IF('各会計、関係団体の財政状況及び健全化判断比率'!B36="","",'各会計、関係団体の財政状況及び健全化判断比率'!B36)</f>
        <v>と畜場費特別会計</v>
      </c>
      <c r="BH34" s="599"/>
      <c r="BI34" s="599"/>
      <c r="BJ34" s="599"/>
      <c r="BK34" s="599"/>
      <c r="BL34" s="599"/>
      <c r="BM34" s="599"/>
      <c r="BN34" s="599"/>
      <c r="BO34" s="599"/>
      <c r="BP34" s="599"/>
      <c r="BQ34" s="599"/>
      <c r="BR34" s="599"/>
      <c r="BS34" s="599"/>
      <c r="BT34" s="599"/>
      <c r="BU34" s="599"/>
      <c r="BV34" s="167"/>
      <c r="BW34" s="598">
        <f>IF(BY34="","",MAX(C34:D43,U34:V43,AM34:AN43,BE34:BF43)+1)</f>
        <v>20</v>
      </c>
      <c r="BX34" s="598"/>
      <c r="BY34" s="599" t="str">
        <f>IF('各会計、関係団体の財政状況及び健全化判断比率'!B68="","",'各会計、関係団体の財政状況及び健全化判断比率'!B68)</f>
        <v>京都府自治会館管理組合(一般会計)</v>
      </c>
      <c r="BZ34" s="599"/>
      <c r="CA34" s="599"/>
      <c r="CB34" s="599"/>
      <c r="CC34" s="599"/>
      <c r="CD34" s="599"/>
      <c r="CE34" s="599"/>
      <c r="CF34" s="599"/>
      <c r="CG34" s="599"/>
      <c r="CH34" s="599"/>
      <c r="CI34" s="599"/>
      <c r="CJ34" s="599"/>
      <c r="CK34" s="599"/>
      <c r="CL34" s="599"/>
      <c r="CM34" s="599"/>
      <c r="CN34" s="167"/>
      <c r="CO34" s="598">
        <f>IF(CQ34="","",MAX(C34:D43,U34:V43,AM34:AN43,BE34:BF43,BW34:BX43)+1)</f>
        <v>26</v>
      </c>
      <c r="CP34" s="598"/>
      <c r="CQ34" s="599" t="str">
        <f>IF('各会計、関係団体の財政状況及び健全化判断比率'!BS7="","",'各会計、関係団体の財政状況及び健全化判断比率'!BS7)</f>
        <v>福知山市体育協会</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休日急患診療所費特別会計</v>
      </c>
      <c r="F35" s="599"/>
      <c r="G35" s="599"/>
      <c r="H35" s="599"/>
      <c r="I35" s="599"/>
      <c r="J35" s="599"/>
      <c r="K35" s="599"/>
      <c r="L35" s="599"/>
      <c r="M35" s="599"/>
      <c r="N35" s="599"/>
      <c r="O35" s="599"/>
      <c r="P35" s="599"/>
      <c r="Q35" s="599"/>
      <c r="R35" s="599"/>
      <c r="S35" s="599"/>
      <c r="T35" s="167"/>
      <c r="U35" s="598">
        <f>IF(W35="","",U34+1)</f>
        <v>5</v>
      </c>
      <c r="V35" s="598"/>
      <c r="W35" s="599" t="str">
        <f>IF('各会計、関係団体の財政状況及び健全化判断比率'!B29="","",'各会計、関係団体の財政状況及び健全化判断比率'!B29)</f>
        <v>国民健康保険診療所費特別会計</v>
      </c>
      <c r="X35" s="599"/>
      <c r="Y35" s="599"/>
      <c r="Z35" s="599"/>
      <c r="AA35" s="599"/>
      <c r="AB35" s="599"/>
      <c r="AC35" s="599"/>
      <c r="AD35" s="599"/>
      <c r="AE35" s="599"/>
      <c r="AF35" s="599"/>
      <c r="AG35" s="599"/>
      <c r="AH35" s="599"/>
      <c r="AI35" s="599"/>
      <c r="AJ35" s="599"/>
      <c r="AK35" s="599"/>
      <c r="AL35" s="167"/>
      <c r="AM35" s="598">
        <f t="shared" ref="AM35:AM43" si="0">IF(AO35="","",AM34+1)</f>
        <v>10</v>
      </c>
      <c r="AN35" s="598"/>
      <c r="AO35" s="599" t="str">
        <f>IF('各会計、関係団体の財政状況及び健全化判断比率'!B34="","",'各会計、関係団体の財政状況及び健全化判断比率'!B34)</f>
        <v>水道事業会計</v>
      </c>
      <c r="AP35" s="599"/>
      <c r="AQ35" s="599"/>
      <c r="AR35" s="599"/>
      <c r="AS35" s="599"/>
      <c r="AT35" s="599"/>
      <c r="AU35" s="599"/>
      <c r="AV35" s="599"/>
      <c r="AW35" s="599"/>
      <c r="AX35" s="599"/>
      <c r="AY35" s="599"/>
      <c r="AZ35" s="599"/>
      <c r="BA35" s="599"/>
      <c r="BB35" s="599"/>
      <c r="BC35" s="599"/>
      <c r="BD35" s="167"/>
      <c r="BE35" s="598">
        <f t="shared" ref="BE35:BE43" si="1">IF(BG35="","",BE34+1)</f>
        <v>13</v>
      </c>
      <c r="BF35" s="598"/>
      <c r="BG35" s="599" t="str">
        <f>IF('各会計、関係団体の財政状況及び健全化判断比率'!B37="","",'各会計、関係団体の財政状況及び健全化判断比率'!B37)</f>
        <v>簡易水道事業特別会計</v>
      </c>
      <c r="BH35" s="599"/>
      <c r="BI35" s="599"/>
      <c r="BJ35" s="599"/>
      <c r="BK35" s="599"/>
      <c r="BL35" s="599"/>
      <c r="BM35" s="599"/>
      <c r="BN35" s="599"/>
      <c r="BO35" s="599"/>
      <c r="BP35" s="599"/>
      <c r="BQ35" s="599"/>
      <c r="BR35" s="599"/>
      <c r="BS35" s="599"/>
      <c r="BT35" s="599"/>
      <c r="BU35" s="599"/>
      <c r="BV35" s="167"/>
      <c r="BW35" s="598">
        <f t="shared" ref="BW35:BW43" si="2">IF(BY35="","",BW34+1)</f>
        <v>21</v>
      </c>
      <c r="BX35" s="598"/>
      <c r="BY35" s="599" t="str">
        <f>IF('各会計、関係団体の財政状況及び健全化判断比率'!B69="","",'各会計、関係団体の財政状況及び健全化判断比率'!B69)</f>
        <v>京都府住宅新築資金等貸付事業管理組合(一般会計)</v>
      </c>
      <c r="BZ35" s="599"/>
      <c r="CA35" s="599"/>
      <c r="CB35" s="599"/>
      <c r="CC35" s="599"/>
      <c r="CD35" s="599"/>
      <c r="CE35" s="599"/>
      <c r="CF35" s="599"/>
      <c r="CG35" s="599"/>
      <c r="CH35" s="599"/>
      <c r="CI35" s="599"/>
      <c r="CJ35" s="599"/>
      <c r="CK35" s="599"/>
      <c r="CL35" s="599"/>
      <c r="CM35" s="599"/>
      <c r="CN35" s="167"/>
      <c r="CO35" s="598">
        <f t="shared" ref="CO35:CO43" si="3">IF(CQ35="","",CO34+1)</f>
        <v>27</v>
      </c>
      <c r="CP35" s="598"/>
      <c r="CQ35" s="599" t="str">
        <f>IF('各会計、関係団体の財政状況及び健全化判断比率'!BS8="","",'各会計、関係団体の財政状況及び健全化判断比率'!BS8)</f>
        <v>福知山市都市緑化協会</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f>IF(E36="","",C35+1)</f>
        <v>3</v>
      </c>
      <c r="D36" s="598"/>
      <c r="E36" s="599" t="str">
        <f>IF('各会計、関係団体の財政状況及び健全化判断比率'!B9="","",'各会計、関係団体の財政状況及び健全化判断比率'!B9)</f>
        <v>地域情報通信ネットワーク事業特別会計</v>
      </c>
      <c r="F36" s="599"/>
      <c r="G36" s="599"/>
      <c r="H36" s="599"/>
      <c r="I36" s="599"/>
      <c r="J36" s="599"/>
      <c r="K36" s="599"/>
      <c r="L36" s="599"/>
      <c r="M36" s="599"/>
      <c r="N36" s="599"/>
      <c r="O36" s="599"/>
      <c r="P36" s="599"/>
      <c r="Q36" s="599"/>
      <c r="R36" s="599"/>
      <c r="S36" s="599"/>
      <c r="T36" s="167"/>
      <c r="U36" s="598">
        <f t="shared" ref="U36:U43" si="4">IF(W36="","",U35+1)</f>
        <v>6</v>
      </c>
      <c r="V36" s="598"/>
      <c r="W36" s="599" t="str">
        <f>IF('各会計、関係団体の財政状況及び健全化判断比率'!B30="","",'各会計、関係団体の財政状況及び健全化判断比率'!B30)</f>
        <v>介護保険事業特別会計（保険事業勘定）</v>
      </c>
      <c r="X36" s="599"/>
      <c r="Y36" s="599"/>
      <c r="Z36" s="599"/>
      <c r="AA36" s="599"/>
      <c r="AB36" s="599"/>
      <c r="AC36" s="599"/>
      <c r="AD36" s="599"/>
      <c r="AE36" s="599"/>
      <c r="AF36" s="599"/>
      <c r="AG36" s="599"/>
      <c r="AH36" s="599"/>
      <c r="AI36" s="599"/>
      <c r="AJ36" s="599"/>
      <c r="AK36" s="599"/>
      <c r="AL36" s="167"/>
      <c r="AM36" s="598">
        <f t="shared" si="0"/>
        <v>11</v>
      </c>
      <c r="AN36" s="598"/>
      <c r="AO36" s="599" t="str">
        <f>IF('各会計、関係団体の財政状況及び健全化判断比率'!B35="","",'各会計、関係団体の財政状況及び健全化判断比率'!B35)</f>
        <v>下水道事業会計</v>
      </c>
      <c r="AP36" s="599"/>
      <c r="AQ36" s="599"/>
      <c r="AR36" s="599"/>
      <c r="AS36" s="599"/>
      <c r="AT36" s="599"/>
      <c r="AU36" s="599"/>
      <c r="AV36" s="599"/>
      <c r="AW36" s="599"/>
      <c r="AX36" s="599"/>
      <c r="AY36" s="599"/>
      <c r="AZ36" s="599"/>
      <c r="BA36" s="599"/>
      <c r="BB36" s="599"/>
      <c r="BC36" s="599"/>
      <c r="BD36" s="167"/>
      <c r="BE36" s="598">
        <f t="shared" si="1"/>
        <v>14</v>
      </c>
      <c r="BF36" s="598"/>
      <c r="BG36" s="599" t="str">
        <f>IF('各会計、関係団体の財政状況及び健全化判断比率'!B38="","",'各会計、関係団体の財政状況及び健全化判断比率'!B38)</f>
        <v>公設地方卸売市場事業特別会計</v>
      </c>
      <c r="BH36" s="599"/>
      <c r="BI36" s="599"/>
      <c r="BJ36" s="599"/>
      <c r="BK36" s="599"/>
      <c r="BL36" s="599"/>
      <c r="BM36" s="599"/>
      <c r="BN36" s="599"/>
      <c r="BO36" s="599"/>
      <c r="BP36" s="599"/>
      <c r="BQ36" s="599"/>
      <c r="BR36" s="599"/>
      <c r="BS36" s="599"/>
      <c r="BT36" s="599"/>
      <c r="BU36" s="599"/>
      <c r="BV36" s="167"/>
      <c r="BW36" s="598">
        <f t="shared" si="2"/>
        <v>22</v>
      </c>
      <c r="BX36" s="598"/>
      <c r="BY36" s="599" t="str">
        <f>IF('各会計、関係団体の財政状況及び健全化判断比率'!B70="","",'各会計、関係団体の財政状況及び健全化判断比率'!B70)</f>
        <v>京都府住宅新築資金等貸付事業管理組合(特別会計)</v>
      </c>
      <c r="BZ36" s="599"/>
      <c r="CA36" s="599"/>
      <c r="CB36" s="599"/>
      <c r="CC36" s="599"/>
      <c r="CD36" s="599"/>
      <c r="CE36" s="599"/>
      <c r="CF36" s="599"/>
      <c r="CG36" s="599"/>
      <c r="CH36" s="599"/>
      <c r="CI36" s="599"/>
      <c r="CJ36" s="599"/>
      <c r="CK36" s="599"/>
      <c r="CL36" s="599"/>
      <c r="CM36" s="599"/>
      <c r="CN36" s="167"/>
      <c r="CO36" s="598">
        <f t="shared" si="3"/>
        <v>28</v>
      </c>
      <c r="CP36" s="598"/>
      <c r="CQ36" s="599" t="str">
        <f>IF('各会計、関係団体の財政状況及び健全化判断比率'!BS9="","",'各会計、関係団体の財政状況及び健全化判断比率'!BS9)</f>
        <v>福知山市文化協会</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7</v>
      </c>
      <c r="V37" s="598"/>
      <c r="W37" s="599" t="str">
        <f>IF('各会計、関係団体の財政状況及び健全化判断比率'!B31="","",'各会計、関係団体の財政状況及び健全化判断比率'!B31)</f>
        <v>介護保険事業特別会計（サービス事業勘定）</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f t="shared" si="1"/>
        <v>15</v>
      </c>
      <c r="BF37" s="598"/>
      <c r="BG37" s="599" t="str">
        <f>IF('各会計、関係団体の財政状況及び健全化判断比率'!B39="","",'各会計、関係団体の財政状況及び健全化判断比率'!B39)</f>
        <v>農業集落排水施設事業特別会計</v>
      </c>
      <c r="BH37" s="599"/>
      <c r="BI37" s="599"/>
      <c r="BJ37" s="599"/>
      <c r="BK37" s="599"/>
      <c r="BL37" s="599"/>
      <c r="BM37" s="599"/>
      <c r="BN37" s="599"/>
      <c r="BO37" s="599"/>
      <c r="BP37" s="599"/>
      <c r="BQ37" s="599"/>
      <c r="BR37" s="599"/>
      <c r="BS37" s="599"/>
      <c r="BT37" s="599"/>
      <c r="BU37" s="599"/>
      <c r="BV37" s="167"/>
      <c r="BW37" s="598">
        <f t="shared" si="2"/>
        <v>23</v>
      </c>
      <c r="BX37" s="598"/>
      <c r="BY37" s="599" t="str">
        <f>IF('各会計、関係団体の財政状況及び健全化判断比率'!B71="","",'各会計、関係団体の財政状況及び健全化判断比率'!B71)</f>
        <v>京都府後期高齢者医療広域連合(一般会計)</v>
      </c>
      <c r="BZ37" s="599"/>
      <c r="CA37" s="599"/>
      <c r="CB37" s="599"/>
      <c r="CC37" s="599"/>
      <c r="CD37" s="599"/>
      <c r="CE37" s="599"/>
      <c r="CF37" s="599"/>
      <c r="CG37" s="599"/>
      <c r="CH37" s="599"/>
      <c r="CI37" s="599"/>
      <c r="CJ37" s="599"/>
      <c r="CK37" s="599"/>
      <c r="CL37" s="599"/>
      <c r="CM37" s="599"/>
      <c r="CN37" s="167"/>
      <c r="CO37" s="598">
        <f t="shared" si="3"/>
        <v>29</v>
      </c>
      <c r="CP37" s="598"/>
      <c r="CQ37" s="599" t="str">
        <f>IF('各会計、関係団体の財政状況及び健全化判断比率'!BS10="","",'各会計、関係団体の財政状況及び健全化判断比率'!BS10)</f>
        <v>福知山まちづくり</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f t="shared" si="4"/>
        <v>8</v>
      </c>
      <c r="V38" s="598"/>
      <c r="W38" s="599" t="str">
        <f>IF('各会計、関係団体の財政状況及び健全化判断比率'!B32="","",'各会計、関係団体の財政状況及び健全化判断比率'!B32)</f>
        <v>後期高齢者医療事業特別会計</v>
      </c>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f t="shared" si="1"/>
        <v>16</v>
      </c>
      <c r="BF38" s="598"/>
      <c r="BG38" s="599" t="str">
        <f>IF('各会計、関係団体の財政状況及び健全化判断比率'!B40="","",'各会計、関係団体の財政状況及び健全化判断比率'!B40)</f>
        <v>石原土地区画整理事業特別会計</v>
      </c>
      <c r="BH38" s="599"/>
      <c r="BI38" s="599"/>
      <c r="BJ38" s="599"/>
      <c r="BK38" s="599"/>
      <c r="BL38" s="599"/>
      <c r="BM38" s="599"/>
      <c r="BN38" s="599"/>
      <c r="BO38" s="599"/>
      <c r="BP38" s="599"/>
      <c r="BQ38" s="599"/>
      <c r="BR38" s="599"/>
      <c r="BS38" s="599"/>
      <c r="BT38" s="599"/>
      <c r="BU38" s="599"/>
      <c r="BV38" s="167"/>
      <c r="BW38" s="598">
        <f t="shared" si="2"/>
        <v>24</v>
      </c>
      <c r="BX38" s="598"/>
      <c r="BY38" s="599" t="str">
        <f>IF('各会計、関係団体の財政状況及び健全化判断比率'!B72="","",'各会計、関係団体の財政状況及び健全化判断比率'!B72)</f>
        <v>京都府後期高齢者医療広域連合(後期高齢者医療特別会計)</v>
      </c>
      <c r="BZ38" s="599"/>
      <c r="CA38" s="599"/>
      <c r="CB38" s="599"/>
      <c r="CC38" s="599"/>
      <c r="CD38" s="599"/>
      <c r="CE38" s="599"/>
      <c r="CF38" s="599"/>
      <c r="CG38" s="599"/>
      <c r="CH38" s="599"/>
      <c r="CI38" s="599"/>
      <c r="CJ38" s="599"/>
      <c r="CK38" s="599"/>
      <c r="CL38" s="599"/>
      <c r="CM38" s="599"/>
      <c r="CN38" s="167"/>
      <c r="CO38" s="598">
        <f t="shared" si="3"/>
        <v>30</v>
      </c>
      <c r="CP38" s="598"/>
      <c r="CQ38" s="599" t="str">
        <f>IF('各会計、関係団体の財政状況及び健全化判断比率'!BS11="","",'各会計、関係団体の財政状況及び健全化判断比率'!BS11)</f>
        <v>福知山上下水道サービスセンター</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f t="shared" si="1"/>
        <v>17</v>
      </c>
      <c r="BF39" s="598"/>
      <c r="BG39" s="599" t="str">
        <f>IF('各会計、関係団体の財政状況及び健全化判断比率'!B41="","",'各会計、関係団体の財政状況及び健全化判断比率'!B41)</f>
        <v>福知山駅周辺土地区画整理事業特別会計</v>
      </c>
      <c r="BH39" s="599"/>
      <c r="BI39" s="599"/>
      <c r="BJ39" s="599"/>
      <c r="BK39" s="599"/>
      <c r="BL39" s="599"/>
      <c r="BM39" s="599"/>
      <c r="BN39" s="599"/>
      <c r="BO39" s="599"/>
      <c r="BP39" s="599"/>
      <c r="BQ39" s="599"/>
      <c r="BR39" s="599"/>
      <c r="BS39" s="599"/>
      <c r="BT39" s="599"/>
      <c r="BU39" s="599"/>
      <c r="BV39" s="167"/>
      <c r="BW39" s="598">
        <f t="shared" si="2"/>
        <v>25</v>
      </c>
      <c r="BX39" s="598"/>
      <c r="BY39" s="599" t="str">
        <f>IF('各会計、関係団体の財政状況及び健全化判断比率'!B73="","",'各会計、関係団体の財政状況及び健全化判断比率'!B73)</f>
        <v>京都地方税機構(一般会計)</v>
      </c>
      <c r="BZ39" s="599"/>
      <c r="CA39" s="599"/>
      <c r="CB39" s="599"/>
      <c r="CC39" s="599"/>
      <c r="CD39" s="599"/>
      <c r="CE39" s="599"/>
      <c r="CF39" s="599"/>
      <c r="CG39" s="599"/>
      <c r="CH39" s="599"/>
      <c r="CI39" s="599"/>
      <c r="CJ39" s="599"/>
      <c r="CK39" s="599"/>
      <c r="CL39" s="599"/>
      <c r="CM39" s="599"/>
      <c r="CN39" s="167"/>
      <c r="CO39" s="598">
        <f t="shared" si="3"/>
        <v>31</v>
      </c>
      <c r="CP39" s="598"/>
      <c r="CQ39" s="599" t="str">
        <f>IF('各会計、関係団体の財政状況及び健全化判断比率'!BS12="","",'各会計、関係団体の財政状況及び健全化判断比率'!BS12)</f>
        <v>大江観光</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f t="shared" si="1"/>
        <v>18</v>
      </c>
      <c r="BF40" s="598"/>
      <c r="BG40" s="599" t="str">
        <f>IF('各会計、関係団体の財政状況及び健全化判断比率'!B42="","",'各会計、関係団体の財政状況及び健全化判断比率'!B42)</f>
        <v>河守土地区画整理事業特別会計</v>
      </c>
      <c r="BH40" s="599"/>
      <c r="BI40" s="599"/>
      <c r="BJ40" s="599"/>
      <c r="BK40" s="599"/>
      <c r="BL40" s="599"/>
      <c r="BM40" s="599"/>
      <c r="BN40" s="599"/>
      <c r="BO40" s="599"/>
      <c r="BP40" s="599"/>
      <c r="BQ40" s="599"/>
      <c r="BR40" s="599"/>
      <c r="BS40" s="599"/>
      <c r="BT40" s="599"/>
      <c r="BU40" s="599"/>
      <c r="BV40" s="167"/>
      <c r="BW40" s="598" t="str">
        <f t="shared" si="2"/>
        <v/>
      </c>
      <c r="BX40" s="598"/>
      <c r="BY40" s="599" t="str">
        <f>IF('各会計、関係団体の財政状況及び健全化判断比率'!B74="","",'各会計、関係団体の財政状況及び健全化判断比率'!B74)</f>
        <v/>
      </c>
      <c r="BZ40" s="599"/>
      <c r="CA40" s="599"/>
      <c r="CB40" s="599"/>
      <c r="CC40" s="599"/>
      <c r="CD40" s="599"/>
      <c r="CE40" s="599"/>
      <c r="CF40" s="599"/>
      <c r="CG40" s="599"/>
      <c r="CH40" s="599"/>
      <c r="CI40" s="599"/>
      <c r="CJ40" s="599"/>
      <c r="CK40" s="599"/>
      <c r="CL40" s="599"/>
      <c r="CM40" s="599"/>
      <c r="CN40" s="167"/>
      <c r="CO40" s="598">
        <f t="shared" si="3"/>
        <v>32</v>
      </c>
      <c r="CP40" s="598"/>
      <c r="CQ40" s="599" t="str">
        <f>IF('各会計、関係団体の財政状況及び健全化判断比率'!BS13="","",'各会計、関係団体の財政状況及び健全化判断比率'!BS13)</f>
        <v>やくの農業振興団</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f t="shared" si="1"/>
        <v>19</v>
      </c>
      <c r="BF41" s="598"/>
      <c r="BG41" s="599" t="str">
        <f>IF('各会計、関係団体の財政状況及び健全化判断比率'!B43="","",'各会計、関係団体の財政状況及び健全化判断比率'!B43)</f>
        <v>宅地造成事業特別会計</v>
      </c>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f t="shared" si="3"/>
        <v>33</v>
      </c>
      <c r="CP41" s="598"/>
      <c r="CQ41" s="599" t="str">
        <f>IF('各会計、関係団体の財政状況及び健全化判断比率'!BS14="","",'各会計、関係団体の財政状況及び健全化判断比率'!BS14)</f>
        <v>公立大学法人福知山公立大学</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EM51"/>
  <sheetViews>
    <sheetView showGridLines="0" zoomScaleNormal="10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196</v>
      </c>
      <c r="DI1" s="602"/>
      <c r="DJ1" s="602"/>
      <c r="DK1" s="602"/>
      <c r="DL1" s="602"/>
      <c r="DM1" s="602"/>
      <c r="DN1" s="603"/>
      <c r="DP1" s="601" t="s">
        <v>197</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199</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200</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202</v>
      </c>
      <c r="S4" s="605"/>
      <c r="T4" s="605"/>
      <c r="U4" s="605"/>
      <c r="V4" s="605"/>
      <c r="W4" s="605"/>
      <c r="X4" s="605"/>
      <c r="Y4" s="606"/>
      <c r="Z4" s="604" t="s">
        <v>203</v>
      </c>
      <c r="AA4" s="605"/>
      <c r="AB4" s="605"/>
      <c r="AC4" s="606"/>
      <c r="AD4" s="604" t="s">
        <v>204</v>
      </c>
      <c r="AE4" s="605"/>
      <c r="AF4" s="605"/>
      <c r="AG4" s="605"/>
      <c r="AH4" s="605"/>
      <c r="AI4" s="605"/>
      <c r="AJ4" s="605"/>
      <c r="AK4" s="606"/>
      <c r="AL4" s="604" t="s">
        <v>203</v>
      </c>
      <c r="AM4" s="605"/>
      <c r="AN4" s="605"/>
      <c r="AO4" s="606"/>
      <c r="AP4" s="610" t="s">
        <v>205</v>
      </c>
      <c r="AQ4" s="610"/>
      <c r="AR4" s="610"/>
      <c r="AS4" s="610"/>
      <c r="AT4" s="610"/>
      <c r="AU4" s="610"/>
      <c r="AV4" s="610"/>
      <c r="AW4" s="610"/>
      <c r="AX4" s="610"/>
      <c r="AY4" s="610"/>
      <c r="AZ4" s="610"/>
      <c r="BA4" s="610"/>
      <c r="BB4" s="610"/>
      <c r="BC4" s="610"/>
      <c r="BD4" s="610"/>
      <c r="BE4" s="610"/>
      <c r="BF4" s="610"/>
      <c r="BG4" s="610" t="s">
        <v>206</v>
      </c>
      <c r="BH4" s="610"/>
      <c r="BI4" s="610"/>
      <c r="BJ4" s="610"/>
      <c r="BK4" s="610"/>
      <c r="BL4" s="610"/>
      <c r="BM4" s="610"/>
      <c r="BN4" s="610"/>
      <c r="BO4" s="610" t="s">
        <v>203</v>
      </c>
      <c r="BP4" s="610"/>
      <c r="BQ4" s="610"/>
      <c r="BR4" s="610"/>
      <c r="BS4" s="610" t="s">
        <v>207</v>
      </c>
      <c r="BT4" s="610"/>
      <c r="BU4" s="610"/>
      <c r="BV4" s="610"/>
      <c r="BW4" s="610"/>
      <c r="BX4" s="610"/>
      <c r="BY4" s="610"/>
      <c r="BZ4" s="610"/>
      <c r="CA4" s="610"/>
      <c r="CB4" s="610"/>
      <c r="CD4" s="607" t="s">
        <v>208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209</v>
      </c>
      <c r="C5" s="612"/>
      <c r="D5" s="612"/>
      <c r="E5" s="612"/>
      <c r="F5" s="612"/>
      <c r="G5" s="612"/>
      <c r="H5" s="612"/>
      <c r="I5" s="612"/>
      <c r="J5" s="612"/>
      <c r="K5" s="612"/>
      <c r="L5" s="612"/>
      <c r="M5" s="612"/>
      <c r="N5" s="612"/>
      <c r="O5" s="612"/>
      <c r="P5" s="612"/>
      <c r="Q5" s="613"/>
      <c r="R5" s="614">
        <v>11600347</v>
      </c>
      <c r="S5" s="615"/>
      <c r="T5" s="615"/>
      <c r="U5" s="615"/>
      <c r="V5" s="615"/>
      <c r="W5" s="615"/>
      <c r="X5" s="615"/>
      <c r="Y5" s="616"/>
      <c r="Z5" s="617">
        <v>27.3</v>
      </c>
      <c r="AA5" s="617"/>
      <c r="AB5" s="617"/>
      <c r="AC5" s="617"/>
      <c r="AD5" s="618">
        <v>11349538</v>
      </c>
      <c r="AE5" s="618"/>
      <c r="AF5" s="618"/>
      <c r="AG5" s="618"/>
      <c r="AH5" s="618"/>
      <c r="AI5" s="618"/>
      <c r="AJ5" s="618"/>
      <c r="AK5" s="618"/>
      <c r="AL5" s="619">
        <v>48</v>
      </c>
      <c r="AM5" s="620"/>
      <c r="AN5" s="620"/>
      <c r="AO5" s="621"/>
      <c r="AP5" s="611" t="s">
        <v>210</v>
      </c>
      <c r="AQ5" s="612"/>
      <c r="AR5" s="612"/>
      <c r="AS5" s="612"/>
      <c r="AT5" s="612"/>
      <c r="AU5" s="612"/>
      <c r="AV5" s="612"/>
      <c r="AW5" s="612"/>
      <c r="AX5" s="612"/>
      <c r="AY5" s="612"/>
      <c r="AZ5" s="612"/>
      <c r="BA5" s="612"/>
      <c r="BB5" s="612"/>
      <c r="BC5" s="612"/>
      <c r="BD5" s="612"/>
      <c r="BE5" s="612"/>
      <c r="BF5" s="613"/>
      <c r="BG5" s="625">
        <v>11329300</v>
      </c>
      <c r="BH5" s="626"/>
      <c r="BI5" s="626"/>
      <c r="BJ5" s="626"/>
      <c r="BK5" s="626"/>
      <c r="BL5" s="626"/>
      <c r="BM5" s="626"/>
      <c r="BN5" s="627"/>
      <c r="BO5" s="628">
        <v>97.7</v>
      </c>
      <c r="BP5" s="628"/>
      <c r="BQ5" s="628"/>
      <c r="BR5" s="628"/>
      <c r="BS5" s="629">
        <v>609603</v>
      </c>
      <c r="BT5" s="629"/>
      <c r="BU5" s="629"/>
      <c r="BV5" s="629"/>
      <c r="BW5" s="629"/>
      <c r="BX5" s="629"/>
      <c r="BY5" s="629"/>
      <c r="BZ5" s="629"/>
      <c r="CA5" s="629"/>
      <c r="CB5" s="633"/>
      <c r="CD5" s="607" t="s">
        <v>205</v>
      </c>
      <c r="CE5" s="608"/>
      <c r="CF5" s="608"/>
      <c r="CG5" s="608"/>
      <c r="CH5" s="608"/>
      <c r="CI5" s="608"/>
      <c r="CJ5" s="608"/>
      <c r="CK5" s="608"/>
      <c r="CL5" s="608"/>
      <c r="CM5" s="608"/>
      <c r="CN5" s="608"/>
      <c r="CO5" s="608"/>
      <c r="CP5" s="608"/>
      <c r="CQ5" s="609"/>
      <c r="CR5" s="607" t="s">
        <v>211</v>
      </c>
      <c r="CS5" s="608"/>
      <c r="CT5" s="608"/>
      <c r="CU5" s="608"/>
      <c r="CV5" s="608"/>
      <c r="CW5" s="608"/>
      <c r="CX5" s="608"/>
      <c r="CY5" s="609"/>
      <c r="CZ5" s="607" t="s">
        <v>203</v>
      </c>
      <c r="DA5" s="608"/>
      <c r="DB5" s="608"/>
      <c r="DC5" s="609"/>
      <c r="DD5" s="607" t="s">
        <v>212</v>
      </c>
      <c r="DE5" s="608"/>
      <c r="DF5" s="608"/>
      <c r="DG5" s="608"/>
      <c r="DH5" s="608"/>
      <c r="DI5" s="608"/>
      <c r="DJ5" s="608"/>
      <c r="DK5" s="608"/>
      <c r="DL5" s="608"/>
      <c r="DM5" s="608"/>
      <c r="DN5" s="608"/>
      <c r="DO5" s="608"/>
      <c r="DP5" s="609"/>
      <c r="DQ5" s="607" t="s">
        <v>213</v>
      </c>
      <c r="DR5" s="608"/>
      <c r="DS5" s="608"/>
      <c r="DT5" s="608"/>
      <c r="DU5" s="608"/>
      <c r="DV5" s="608"/>
      <c r="DW5" s="608"/>
      <c r="DX5" s="608"/>
      <c r="DY5" s="608"/>
      <c r="DZ5" s="608"/>
      <c r="EA5" s="608"/>
      <c r="EB5" s="608"/>
      <c r="EC5" s="609"/>
    </row>
    <row r="6" spans="2:143" ht="11.25" customHeight="1" x14ac:dyDescent="0.15">
      <c r="B6" s="622" t="s">
        <v>214</v>
      </c>
      <c r="C6" s="623"/>
      <c r="D6" s="623"/>
      <c r="E6" s="623"/>
      <c r="F6" s="623"/>
      <c r="G6" s="623"/>
      <c r="H6" s="623"/>
      <c r="I6" s="623"/>
      <c r="J6" s="623"/>
      <c r="K6" s="623"/>
      <c r="L6" s="623"/>
      <c r="M6" s="623"/>
      <c r="N6" s="623"/>
      <c r="O6" s="623"/>
      <c r="P6" s="623"/>
      <c r="Q6" s="624"/>
      <c r="R6" s="625">
        <v>398567</v>
      </c>
      <c r="S6" s="626"/>
      <c r="T6" s="626"/>
      <c r="U6" s="626"/>
      <c r="V6" s="626"/>
      <c r="W6" s="626"/>
      <c r="X6" s="626"/>
      <c r="Y6" s="627"/>
      <c r="Z6" s="628">
        <v>0.9</v>
      </c>
      <c r="AA6" s="628"/>
      <c r="AB6" s="628"/>
      <c r="AC6" s="628"/>
      <c r="AD6" s="629">
        <v>398567</v>
      </c>
      <c r="AE6" s="629"/>
      <c r="AF6" s="629"/>
      <c r="AG6" s="629"/>
      <c r="AH6" s="629"/>
      <c r="AI6" s="629"/>
      <c r="AJ6" s="629"/>
      <c r="AK6" s="629"/>
      <c r="AL6" s="630">
        <v>1.7</v>
      </c>
      <c r="AM6" s="631"/>
      <c r="AN6" s="631"/>
      <c r="AO6" s="632"/>
      <c r="AP6" s="622" t="s">
        <v>215</v>
      </c>
      <c r="AQ6" s="623"/>
      <c r="AR6" s="623"/>
      <c r="AS6" s="623"/>
      <c r="AT6" s="623"/>
      <c r="AU6" s="623"/>
      <c r="AV6" s="623"/>
      <c r="AW6" s="623"/>
      <c r="AX6" s="623"/>
      <c r="AY6" s="623"/>
      <c r="AZ6" s="623"/>
      <c r="BA6" s="623"/>
      <c r="BB6" s="623"/>
      <c r="BC6" s="623"/>
      <c r="BD6" s="623"/>
      <c r="BE6" s="623"/>
      <c r="BF6" s="624"/>
      <c r="BG6" s="625">
        <v>11329300</v>
      </c>
      <c r="BH6" s="626"/>
      <c r="BI6" s="626"/>
      <c r="BJ6" s="626"/>
      <c r="BK6" s="626"/>
      <c r="BL6" s="626"/>
      <c r="BM6" s="626"/>
      <c r="BN6" s="627"/>
      <c r="BO6" s="628">
        <v>97.7</v>
      </c>
      <c r="BP6" s="628"/>
      <c r="BQ6" s="628"/>
      <c r="BR6" s="628"/>
      <c r="BS6" s="629">
        <v>609603</v>
      </c>
      <c r="BT6" s="629"/>
      <c r="BU6" s="629"/>
      <c r="BV6" s="629"/>
      <c r="BW6" s="629"/>
      <c r="BX6" s="629"/>
      <c r="BY6" s="629"/>
      <c r="BZ6" s="629"/>
      <c r="CA6" s="629"/>
      <c r="CB6" s="633"/>
      <c r="CD6" s="636" t="s">
        <v>216</v>
      </c>
      <c r="CE6" s="637"/>
      <c r="CF6" s="637"/>
      <c r="CG6" s="637"/>
      <c r="CH6" s="637"/>
      <c r="CI6" s="637"/>
      <c r="CJ6" s="637"/>
      <c r="CK6" s="637"/>
      <c r="CL6" s="637"/>
      <c r="CM6" s="637"/>
      <c r="CN6" s="637"/>
      <c r="CO6" s="637"/>
      <c r="CP6" s="637"/>
      <c r="CQ6" s="638"/>
      <c r="CR6" s="625">
        <v>299757</v>
      </c>
      <c r="CS6" s="626"/>
      <c r="CT6" s="626"/>
      <c r="CU6" s="626"/>
      <c r="CV6" s="626"/>
      <c r="CW6" s="626"/>
      <c r="CX6" s="626"/>
      <c r="CY6" s="627"/>
      <c r="CZ6" s="628">
        <v>0.7</v>
      </c>
      <c r="DA6" s="628"/>
      <c r="DB6" s="628"/>
      <c r="DC6" s="628"/>
      <c r="DD6" s="634" t="s">
        <v>217</v>
      </c>
      <c r="DE6" s="626"/>
      <c r="DF6" s="626"/>
      <c r="DG6" s="626"/>
      <c r="DH6" s="626"/>
      <c r="DI6" s="626"/>
      <c r="DJ6" s="626"/>
      <c r="DK6" s="626"/>
      <c r="DL6" s="626"/>
      <c r="DM6" s="626"/>
      <c r="DN6" s="626"/>
      <c r="DO6" s="626"/>
      <c r="DP6" s="627"/>
      <c r="DQ6" s="634">
        <v>299722</v>
      </c>
      <c r="DR6" s="626"/>
      <c r="DS6" s="626"/>
      <c r="DT6" s="626"/>
      <c r="DU6" s="626"/>
      <c r="DV6" s="626"/>
      <c r="DW6" s="626"/>
      <c r="DX6" s="626"/>
      <c r="DY6" s="626"/>
      <c r="DZ6" s="626"/>
      <c r="EA6" s="626"/>
      <c r="EB6" s="626"/>
      <c r="EC6" s="635"/>
    </row>
    <row r="7" spans="2:143" ht="11.25" customHeight="1" x14ac:dyDescent="0.15">
      <c r="B7" s="622" t="s">
        <v>218</v>
      </c>
      <c r="C7" s="623"/>
      <c r="D7" s="623"/>
      <c r="E7" s="623"/>
      <c r="F7" s="623"/>
      <c r="G7" s="623"/>
      <c r="H7" s="623"/>
      <c r="I7" s="623"/>
      <c r="J7" s="623"/>
      <c r="K7" s="623"/>
      <c r="L7" s="623"/>
      <c r="M7" s="623"/>
      <c r="N7" s="623"/>
      <c r="O7" s="623"/>
      <c r="P7" s="623"/>
      <c r="Q7" s="624"/>
      <c r="R7" s="625">
        <v>14756</v>
      </c>
      <c r="S7" s="626"/>
      <c r="T7" s="626"/>
      <c r="U7" s="626"/>
      <c r="V7" s="626"/>
      <c r="W7" s="626"/>
      <c r="X7" s="626"/>
      <c r="Y7" s="627"/>
      <c r="Z7" s="628">
        <v>0</v>
      </c>
      <c r="AA7" s="628"/>
      <c r="AB7" s="628"/>
      <c r="AC7" s="628"/>
      <c r="AD7" s="629">
        <v>14756</v>
      </c>
      <c r="AE7" s="629"/>
      <c r="AF7" s="629"/>
      <c r="AG7" s="629"/>
      <c r="AH7" s="629"/>
      <c r="AI7" s="629"/>
      <c r="AJ7" s="629"/>
      <c r="AK7" s="629"/>
      <c r="AL7" s="630">
        <v>0.1</v>
      </c>
      <c r="AM7" s="631"/>
      <c r="AN7" s="631"/>
      <c r="AO7" s="632"/>
      <c r="AP7" s="622" t="s">
        <v>219</v>
      </c>
      <c r="AQ7" s="623"/>
      <c r="AR7" s="623"/>
      <c r="AS7" s="623"/>
      <c r="AT7" s="623"/>
      <c r="AU7" s="623"/>
      <c r="AV7" s="623"/>
      <c r="AW7" s="623"/>
      <c r="AX7" s="623"/>
      <c r="AY7" s="623"/>
      <c r="AZ7" s="623"/>
      <c r="BA7" s="623"/>
      <c r="BB7" s="623"/>
      <c r="BC7" s="623"/>
      <c r="BD7" s="623"/>
      <c r="BE7" s="623"/>
      <c r="BF7" s="624"/>
      <c r="BG7" s="625">
        <v>4798691</v>
      </c>
      <c r="BH7" s="626"/>
      <c r="BI7" s="626"/>
      <c r="BJ7" s="626"/>
      <c r="BK7" s="626"/>
      <c r="BL7" s="626"/>
      <c r="BM7" s="626"/>
      <c r="BN7" s="627"/>
      <c r="BO7" s="628">
        <v>41.4</v>
      </c>
      <c r="BP7" s="628"/>
      <c r="BQ7" s="628"/>
      <c r="BR7" s="628"/>
      <c r="BS7" s="629">
        <v>235280</v>
      </c>
      <c r="BT7" s="629"/>
      <c r="BU7" s="629"/>
      <c r="BV7" s="629"/>
      <c r="BW7" s="629"/>
      <c r="BX7" s="629"/>
      <c r="BY7" s="629"/>
      <c r="BZ7" s="629"/>
      <c r="CA7" s="629"/>
      <c r="CB7" s="633"/>
      <c r="CD7" s="639" t="s">
        <v>220</v>
      </c>
      <c r="CE7" s="640"/>
      <c r="CF7" s="640"/>
      <c r="CG7" s="640"/>
      <c r="CH7" s="640"/>
      <c r="CI7" s="640"/>
      <c r="CJ7" s="640"/>
      <c r="CK7" s="640"/>
      <c r="CL7" s="640"/>
      <c r="CM7" s="640"/>
      <c r="CN7" s="640"/>
      <c r="CO7" s="640"/>
      <c r="CP7" s="640"/>
      <c r="CQ7" s="641"/>
      <c r="CR7" s="625">
        <v>5047436</v>
      </c>
      <c r="CS7" s="626"/>
      <c r="CT7" s="626"/>
      <c r="CU7" s="626"/>
      <c r="CV7" s="626"/>
      <c r="CW7" s="626"/>
      <c r="CX7" s="626"/>
      <c r="CY7" s="627"/>
      <c r="CZ7" s="628">
        <v>12.2</v>
      </c>
      <c r="DA7" s="628"/>
      <c r="DB7" s="628"/>
      <c r="DC7" s="628"/>
      <c r="DD7" s="634">
        <v>627720</v>
      </c>
      <c r="DE7" s="626"/>
      <c r="DF7" s="626"/>
      <c r="DG7" s="626"/>
      <c r="DH7" s="626"/>
      <c r="DI7" s="626"/>
      <c r="DJ7" s="626"/>
      <c r="DK7" s="626"/>
      <c r="DL7" s="626"/>
      <c r="DM7" s="626"/>
      <c r="DN7" s="626"/>
      <c r="DO7" s="626"/>
      <c r="DP7" s="627"/>
      <c r="DQ7" s="634">
        <v>3503372</v>
      </c>
      <c r="DR7" s="626"/>
      <c r="DS7" s="626"/>
      <c r="DT7" s="626"/>
      <c r="DU7" s="626"/>
      <c r="DV7" s="626"/>
      <c r="DW7" s="626"/>
      <c r="DX7" s="626"/>
      <c r="DY7" s="626"/>
      <c r="DZ7" s="626"/>
      <c r="EA7" s="626"/>
      <c r="EB7" s="626"/>
      <c r="EC7" s="635"/>
    </row>
    <row r="8" spans="2:143" ht="11.25" customHeight="1" x14ac:dyDescent="0.15">
      <c r="B8" s="622" t="s">
        <v>221</v>
      </c>
      <c r="C8" s="623"/>
      <c r="D8" s="623"/>
      <c r="E8" s="623"/>
      <c r="F8" s="623"/>
      <c r="G8" s="623"/>
      <c r="H8" s="623"/>
      <c r="I8" s="623"/>
      <c r="J8" s="623"/>
      <c r="K8" s="623"/>
      <c r="L8" s="623"/>
      <c r="M8" s="623"/>
      <c r="N8" s="623"/>
      <c r="O8" s="623"/>
      <c r="P8" s="623"/>
      <c r="Q8" s="624"/>
      <c r="R8" s="625">
        <v>47981</v>
      </c>
      <c r="S8" s="626"/>
      <c r="T8" s="626"/>
      <c r="U8" s="626"/>
      <c r="V8" s="626"/>
      <c r="W8" s="626"/>
      <c r="X8" s="626"/>
      <c r="Y8" s="627"/>
      <c r="Z8" s="628">
        <v>0.1</v>
      </c>
      <c r="AA8" s="628"/>
      <c r="AB8" s="628"/>
      <c r="AC8" s="628"/>
      <c r="AD8" s="629">
        <v>47981</v>
      </c>
      <c r="AE8" s="629"/>
      <c r="AF8" s="629"/>
      <c r="AG8" s="629"/>
      <c r="AH8" s="629"/>
      <c r="AI8" s="629"/>
      <c r="AJ8" s="629"/>
      <c r="AK8" s="629"/>
      <c r="AL8" s="630">
        <v>0.2</v>
      </c>
      <c r="AM8" s="631"/>
      <c r="AN8" s="631"/>
      <c r="AO8" s="632"/>
      <c r="AP8" s="622" t="s">
        <v>222</v>
      </c>
      <c r="AQ8" s="623"/>
      <c r="AR8" s="623"/>
      <c r="AS8" s="623"/>
      <c r="AT8" s="623"/>
      <c r="AU8" s="623"/>
      <c r="AV8" s="623"/>
      <c r="AW8" s="623"/>
      <c r="AX8" s="623"/>
      <c r="AY8" s="623"/>
      <c r="AZ8" s="623"/>
      <c r="BA8" s="623"/>
      <c r="BB8" s="623"/>
      <c r="BC8" s="623"/>
      <c r="BD8" s="623"/>
      <c r="BE8" s="623"/>
      <c r="BF8" s="624"/>
      <c r="BG8" s="625">
        <v>137989</v>
      </c>
      <c r="BH8" s="626"/>
      <c r="BI8" s="626"/>
      <c r="BJ8" s="626"/>
      <c r="BK8" s="626"/>
      <c r="BL8" s="626"/>
      <c r="BM8" s="626"/>
      <c r="BN8" s="627"/>
      <c r="BO8" s="628">
        <v>1.2</v>
      </c>
      <c r="BP8" s="628"/>
      <c r="BQ8" s="628"/>
      <c r="BR8" s="628"/>
      <c r="BS8" s="634" t="s">
        <v>113</v>
      </c>
      <c r="BT8" s="626"/>
      <c r="BU8" s="626"/>
      <c r="BV8" s="626"/>
      <c r="BW8" s="626"/>
      <c r="BX8" s="626"/>
      <c r="BY8" s="626"/>
      <c r="BZ8" s="626"/>
      <c r="CA8" s="626"/>
      <c r="CB8" s="635"/>
      <c r="CD8" s="639" t="s">
        <v>223</v>
      </c>
      <c r="CE8" s="640"/>
      <c r="CF8" s="640"/>
      <c r="CG8" s="640"/>
      <c r="CH8" s="640"/>
      <c r="CI8" s="640"/>
      <c r="CJ8" s="640"/>
      <c r="CK8" s="640"/>
      <c r="CL8" s="640"/>
      <c r="CM8" s="640"/>
      <c r="CN8" s="640"/>
      <c r="CO8" s="640"/>
      <c r="CP8" s="640"/>
      <c r="CQ8" s="641"/>
      <c r="CR8" s="625">
        <v>13817285</v>
      </c>
      <c r="CS8" s="626"/>
      <c r="CT8" s="626"/>
      <c r="CU8" s="626"/>
      <c r="CV8" s="626"/>
      <c r="CW8" s="626"/>
      <c r="CX8" s="626"/>
      <c r="CY8" s="627"/>
      <c r="CZ8" s="628">
        <v>33.4</v>
      </c>
      <c r="DA8" s="628"/>
      <c r="DB8" s="628"/>
      <c r="DC8" s="628"/>
      <c r="DD8" s="634">
        <v>423041</v>
      </c>
      <c r="DE8" s="626"/>
      <c r="DF8" s="626"/>
      <c r="DG8" s="626"/>
      <c r="DH8" s="626"/>
      <c r="DI8" s="626"/>
      <c r="DJ8" s="626"/>
      <c r="DK8" s="626"/>
      <c r="DL8" s="626"/>
      <c r="DM8" s="626"/>
      <c r="DN8" s="626"/>
      <c r="DO8" s="626"/>
      <c r="DP8" s="627"/>
      <c r="DQ8" s="634">
        <v>6632298</v>
      </c>
      <c r="DR8" s="626"/>
      <c r="DS8" s="626"/>
      <c r="DT8" s="626"/>
      <c r="DU8" s="626"/>
      <c r="DV8" s="626"/>
      <c r="DW8" s="626"/>
      <c r="DX8" s="626"/>
      <c r="DY8" s="626"/>
      <c r="DZ8" s="626"/>
      <c r="EA8" s="626"/>
      <c r="EB8" s="626"/>
      <c r="EC8" s="635"/>
    </row>
    <row r="9" spans="2:143" ht="11.25" customHeight="1" x14ac:dyDescent="0.15">
      <c r="B9" s="622" t="s">
        <v>224</v>
      </c>
      <c r="C9" s="623"/>
      <c r="D9" s="623"/>
      <c r="E9" s="623"/>
      <c r="F9" s="623"/>
      <c r="G9" s="623"/>
      <c r="H9" s="623"/>
      <c r="I9" s="623"/>
      <c r="J9" s="623"/>
      <c r="K9" s="623"/>
      <c r="L9" s="623"/>
      <c r="M9" s="623"/>
      <c r="N9" s="623"/>
      <c r="O9" s="623"/>
      <c r="P9" s="623"/>
      <c r="Q9" s="624"/>
      <c r="R9" s="625">
        <v>28207</v>
      </c>
      <c r="S9" s="626"/>
      <c r="T9" s="626"/>
      <c r="U9" s="626"/>
      <c r="V9" s="626"/>
      <c r="W9" s="626"/>
      <c r="X9" s="626"/>
      <c r="Y9" s="627"/>
      <c r="Z9" s="628">
        <v>0.1</v>
      </c>
      <c r="AA9" s="628"/>
      <c r="AB9" s="628"/>
      <c r="AC9" s="628"/>
      <c r="AD9" s="629">
        <v>28207</v>
      </c>
      <c r="AE9" s="629"/>
      <c r="AF9" s="629"/>
      <c r="AG9" s="629"/>
      <c r="AH9" s="629"/>
      <c r="AI9" s="629"/>
      <c r="AJ9" s="629"/>
      <c r="AK9" s="629"/>
      <c r="AL9" s="630">
        <v>0.1</v>
      </c>
      <c r="AM9" s="631"/>
      <c r="AN9" s="631"/>
      <c r="AO9" s="632"/>
      <c r="AP9" s="622" t="s">
        <v>225</v>
      </c>
      <c r="AQ9" s="623"/>
      <c r="AR9" s="623"/>
      <c r="AS9" s="623"/>
      <c r="AT9" s="623"/>
      <c r="AU9" s="623"/>
      <c r="AV9" s="623"/>
      <c r="AW9" s="623"/>
      <c r="AX9" s="623"/>
      <c r="AY9" s="623"/>
      <c r="AZ9" s="623"/>
      <c r="BA9" s="623"/>
      <c r="BB9" s="623"/>
      <c r="BC9" s="623"/>
      <c r="BD9" s="623"/>
      <c r="BE9" s="623"/>
      <c r="BF9" s="624"/>
      <c r="BG9" s="625">
        <v>3421160</v>
      </c>
      <c r="BH9" s="626"/>
      <c r="BI9" s="626"/>
      <c r="BJ9" s="626"/>
      <c r="BK9" s="626"/>
      <c r="BL9" s="626"/>
      <c r="BM9" s="626"/>
      <c r="BN9" s="627"/>
      <c r="BO9" s="628">
        <v>29.5</v>
      </c>
      <c r="BP9" s="628"/>
      <c r="BQ9" s="628"/>
      <c r="BR9" s="628"/>
      <c r="BS9" s="634" t="s">
        <v>113</v>
      </c>
      <c r="BT9" s="626"/>
      <c r="BU9" s="626"/>
      <c r="BV9" s="626"/>
      <c r="BW9" s="626"/>
      <c r="BX9" s="626"/>
      <c r="BY9" s="626"/>
      <c r="BZ9" s="626"/>
      <c r="CA9" s="626"/>
      <c r="CB9" s="635"/>
      <c r="CD9" s="639" t="s">
        <v>226</v>
      </c>
      <c r="CE9" s="640"/>
      <c r="CF9" s="640"/>
      <c r="CG9" s="640"/>
      <c r="CH9" s="640"/>
      <c r="CI9" s="640"/>
      <c r="CJ9" s="640"/>
      <c r="CK9" s="640"/>
      <c r="CL9" s="640"/>
      <c r="CM9" s="640"/>
      <c r="CN9" s="640"/>
      <c r="CO9" s="640"/>
      <c r="CP9" s="640"/>
      <c r="CQ9" s="641"/>
      <c r="CR9" s="625">
        <v>4328090</v>
      </c>
      <c r="CS9" s="626"/>
      <c r="CT9" s="626"/>
      <c r="CU9" s="626"/>
      <c r="CV9" s="626"/>
      <c r="CW9" s="626"/>
      <c r="CX9" s="626"/>
      <c r="CY9" s="627"/>
      <c r="CZ9" s="628">
        <v>10.5</v>
      </c>
      <c r="DA9" s="628"/>
      <c r="DB9" s="628"/>
      <c r="DC9" s="628"/>
      <c r="DD9" s="634">
        <v>688389</v>
      </c>
      <c r="DE9" s="626"/>
      <c r="DF9" s="626"/>
      <c r="DG9" s="626"/>
      <c r="DH9" s="626"/>
      <c r="DI9" s="626"/>
      <c r="DJ9" s="626"/>
      <c r="DK9" s="626"/>
      <c r="DL9" s="626"/>
      <c r="DM9" s="626"/>
      <c r="DN9" s="626"/>
      <c r="DO9" s="626"/>
      <c r="DP9" s="627"/>
      <c r="DQ9" s="634">
        <v>3155345</v>
      </c>
      <c r="DR9" s="626"/>
      <c r="DS9" s="626"/>
      <c r="DT9" s="626"/>
      <c r="DU9" s="626"/>
      <c r="DV9" s="626"/>
      <c r="DW9" s="626"/>
      <c r="DX9" s="626"/>
      <c r="DY9" s="626"/>
      <c r="DZ9" s="626"/>
      <c r="EA9" s="626"/>
      <c r="EB9" s="626"/>
      <c r="EC9" s="635"/>
    </row>
    <row r="10" spans="2:143" ht="11.25" customHeight="1" x14ac:dyDescent="0.15">
      <c r="B10" s="622" t="s">
        <v>227</v>
      </c>
      <c r="C10" s="623"/>
      <c r="D10" s="623"/>
      <c r="E10" s="623"/>
      <c r="F10" s="623"/>
      <c r="G10" s="623"/>
      <c r="H10" s="623"/>
      <c r="I10" s="623"/>
      <c r="J10" s="623"/>
      <c r="K10" s="623"/>
      <c r="L10" s="623"/>
      <c r="M10" s="623"/>
      <c r="N10" s="623"/>
      <c r="O10" s="623"/>
      <c r="P10" s="623"/>
      <c r="Q10" s="624"/>
      <c r="R10" s="625">
        <v>1490626</v>
      </c>
      <c r="S10" s="626"/>
      <c r="T10" s="626"/>
      <c r="U10" s="626"/>
      <c r="V10" s="626"/>
      <c r="W10" s="626"/>
      <c r="X10" s="626"/>
      <c r="Y10" s="627"/>
      <c r="Z10" s="628">
        <v>3.5</v>
      </c>
      <c r="AA10" s="628"/>
      <c r="AB10" s="628"/>
      <c r="AC10" s="628"/>
      <c r="AD10" s="629">
        <v>1490626</v>
      </c>
      <c r="AE10" s="629"/>
      <c r="AF10" s="629"/>
      <c r="AG10" s="629"/>
      <c r="AH10" s="629"/>
      <c r="AI10" s="629"/>
      <c r="AJ10" s="629"/>
      <c r="AK10" s="629"/>
      <c r="AL10" s="630">
        <v>6.3</v>
      </c>
      <c r="AM10" s="631"/>
      <c r="AN10" s="631"/>
      <c r="AO10" s="632"/>
      <c r="AP10" s="622" t="s">
        <v>228</v>
      </c>
      <c r="AQ10" s="623"/>
      <c r="AR10" s="623"/>
      <c r="AS10" s="623"/>
      <c r="AT10" s="623"/>
      <c r="AU10" s="623"/>
      <c r="AV10" s="623"/>
      <c r="AW10" s="623"/>
      <c r="AX10" s="623"/>
      <c r="AY10" s="623"/>
      <c r="AZ10" s="623"/>
      <c r="BA10" s="623"/>
      <c r="BB10" s="623"/>
      <c r="BC10" s="623"/>
      <c r="BD10" s="623"/>
      <c r="BE10" s="623"/>
      <c r="BF10" s="624"/>
      <c r="BG10" s="625">
        <v>362701</v>
      </c>
      <c r="BH10" s="626"/>
      <c r="BI10" s="626"/>
      <c r="BJ10" s="626"/>
      <c r="BK10" s="626"/>
      <c r="BL10" s="626"/>
      <c r="BM10" s="626"/>
      <c r="BN10" s="627"/>
      <c r="BO10" s="628">
        <v>3.1</v>
      </c>
      <c r="BP10" s="628"/>
      <c r="BQ10" s="628"/>
      <c r="BR10" s="628"/>
      <c r="BS10" s="634">
        <v>61584</v>
      </c>
      <c r="BT10" s="626"/>
      <c r="BU10" s="626"/>
      <c r="BV10" s="626"/>
      <c r="BW10" s="626"/>
      <c r="BX10" s="626"/>
      <c r="BY10" s="626"/>
      <c r="BZ10" s="626"/>
      <c r="CA10" s="626"/>
      <c r="CB10" s="635"/>
      <c r="CD10" s="639" t="s">
        <v>229</v>
      </c>
      <c r="CE10" s="640"/>
      <c r="CF10" s="640"/>
      <c r="CG10" s="640"/>
      <c r="CH10" s="640"/>
      <c r="CI10" s="640"/>
      <c r="CJ10" s="640"/>
      <c r="CK10" s="640"/>
      <c r="CL10" s="640"/>
      <c r="CM10" s="640"/>
      <c r="CN10" s="640"/>
      <c r="CO10" s="640"/>
      <c r="CP10" s="640"/>
      <c r="CQ10" s="641"/>
      <c r="CR10" s="625">
        <v>28664</v>
      </c>
      <c r="CS10" s="626"/>
      <c r="CT10" s="626"/>
      <c r="CU10" s="626"/>
      <c r="CV10" s="626"/>
      <c r="CW10" s="626"/>
      <c r="CX10" s="626"/>
      <c r="CY10" s="627"/>
      <c r="CZ10" s="628">
        <v>0.1</v>
      </c>
      <c r="DA10" s="628"/>
      <c r="DB10" s="628"/>
      <c r="DC10" s="628"/>
      <c r="DD10" s="634" t="s">
        <v>113</v>
      </c>
      <c r="DE10" s="626"/>
      <c r="DF10" s="626"/>
      <c r="DG10" s="626"/>
      <c r="DH10" s="626"/>
      <c r="DI10" s="626"/>
      <c r="DJ10" s="626"/>
      <c r="DK10" s="626"/>
      <c r="DL10" s="626"/>
      <c r="DM10" s="626"/>
      <c r="DN10" s="626"/>
      <c r="DO10" s="626"/>
      <c r="DP10" s="627"/>
      <c r="DQ10" s="634">
        <v>22414</v>
      </c>
      <c r="DR10" s="626"/>
      <c r="DS10" s="626"/>
      <c r="DT10" s="626"/>
      <c r="DU10" s="626"/>
      <c r="DV10" s="626"/>
      <c r="DW10" s="626"/>
      <c r="DX10" s="626"/>
      <c r="DY10" s="626"/>
      <c r="DZ10" s="626"/>
      <c r="EA10" s="626"/>
      <c r="EB10" s="626"/>
      <c r="EC10" s="635"/>
    </row>
    <row r="11" spans="2:143" ht="11.25" customHeight="1" x14ac:dyDescent="0.15">
      <c r="B11" s="622" t="s">
        <v>230</v>
      </c>
      <c r="C11" s="623"/>
      <c r="D11" s="623"/>
      <c r="E11" s="623"/>
      <c r="F11" s="623"/>
      <c r="G11" s="623"/>
      <c r="H11" s="623"/>
      <c r="I11" s="623"/>
      <c r="J11" s="623"/>
      <c r="K11" s="623"/>
      <c r="L11" s="623"/>
      <c r="M11" s="623"/>
      <c r="N11" s="623"/>
      <c r="O11" s="623"/>
      <c r="P11" s="623"/>
      <c r="Q11" s="624"/>
      <c r="R11" s="625">
        <v>6309</v>
      </c>
      <c r="S11" s="626"/>
      <c r="T11" s="626"/>
      <c r="U11" s="626"/>
      <c r="V11" s="626"/>
      <c r="W11" s="626"/>
      <c r="X11" s="626"/>
      <c r="Y11" s="627"/>
      <c r="Z11" s="628">
        <v>0</v>
      </c>
      <c r="AA11" s="628"/>
      <c r="AB11" s="628"/>
      <c r="AC11" s="628"/>
      <c r="AD11" s="629">
        <v>6309</v>
      </c>
      <c r="AE11" s="629"/>
      <c r="AF11" s="629"/>
      <c r="AG11" s="629"/>
      <c r="AH11" s="629"/>
      <c r="AI11" s="629"/>
      <c r="AJ11" s="629"/>
      <c r="AK11" s="629"/>
      <c r="AL11" s="630">
        <v>0</v>
      </c>
      <c r="AM11" s="631"/>
      <c r="AN11" s="631"/>
      <c r="AO11" s="632"/>
      <c r="AP11" s="622" t="s">
        <v>231</v>
      </c>
      <c r="AQ11" s="623"/>
      <c r="AR11" s="623"/>
      <c r="AS11" s="623"/>
      <c r="AT11" s="623"/>
      <c r="AU11" s="623"/>
      <c r="AV11" s="623"/>
      <c r="AW11" s="623"/>
      <c r="AX11" s="623"/>
      <c r="AY11" s="623"/>
      <c r="AZ11" s="623"/>
      <c r="BA11" s="623"/>
      <c r="BB11" s="623"/>
      <c r="BC11" s="623"/>
      <c r="BD11" s="623"/>
      <c r="BE11" s="623"/>
      <c r="BF11" s="624"/>
      <c r="BG11" s="625">
        <v>876841</v>
      </c>
      <c r="BH11" s="626"/>
      <c r="BI11" s="626"/>
      <c r="BJ11" s="626"/>
      <c r="BK11" s="626"/>
      <c r="BL11" s="626"/>
      <c r="BM11" s="626"/>
      <c r="BN11" s="627"/>
      <c r="BO11" s="628">
        <v>7.6</v>
      </c>
      <c r="BP11" s="628"/>
      <c r="BQ11" s="628"/>
      <c r="BR11" s="628"/>
      <c r="BS11" s="634">
        <v>173696</v>
      </c>
      <c r="BT11" s="626"/>
      <c r="BU11" s="626"/>
      <c r="BV11" s="626"/>
      <c r="BW11" s="626"/>
      <c r="BX11" s="626"/>
      <c r="BY11" s="626"/>
      <c r="BZ11" s="626"/>
      <c r="CA11" s="626"/>
      <c r="CB11" s="635"/>
      <c r="CD11" s="639" t="s">
        <v>232</v>
      </c>
      <c r="CE11" s="640"/>
      <c r="CF11" s="640"/>
      <c r="CG11" s="640"/>
      <c r="CH11" s="640"/>
      <c r="CI11" s="640"/>
      <c r="CJ11" s="640"/>
      <c r="CK11" s="640"/>
      <c r="CL11" s="640"/>
      <c r="CM11" s="640"/>
      <c r="CN11" s="640"/>
      <c r="CO11" s="640"/>
      <c r="CP11" s="640"/>
      <c r="CQ11" s="641"/>
      <c r="CR11" s="625">
        <v>1890030</v>
      </c>
      <c r="CS11" s="626"/>
      <c r="CT11" s="626"/>
      <c r="CU11" s="626"/>
      <c r="CV11" s="626"/>
      <c r="CW11" s="626"/>
      <c r="CX11" s="626"/>
      <c r="CY11" s="627"/>
      <c r="CZ11" s="628">
        <v>4.5999999999999996</v>
      </c>
      <c r="DA11" s="628"/>
      <c r="DB11" s="628"/>
      <c r="DC11" s="628"/>
      <c r="DD11" s="634">
        <v>282597</v>
      </c>
      <c r="DE11" s="626"/>
      <c r="DF11" s="626"/>
      <c r="DG11" s="626"/>
      <c r="DH11" s="626"/>
      <c r="DI11" s="626"/>
      <c r="DJ11" s="626"/>
      <c r="DK11" s="626"/>
      <c r="DL11" s="626"/>
      <c r="DM11" s="626"/>
      <c r="DN11" s="626"/>
      <c r="DO11" s="626"/>
      <c r="DP11" s="627"/>
      <c r="DQ11" s="634">
        <v>1174542</v>
      </c>
      <c r="DR11" s="626"/>
      <c r="DS11" s="626"/>
      <c r="DT11" s="626"/>
      <c r="DU11" s="626"/>
      <c r="DV11" s="626"/>
      <c r="DW11" s="626"/>
      <c r="DX11" s="626"/>
      <c r="DY11" s="626"/>
      <c r="DZ11" s="626"/>
      <c r="EA11" s="626"/>
      <c r="EB11" s="626"/>
      <c r="EC11" s="635"/>
    </row>
    <row r="12" spans="2:143" ht="11.25" customHeight="1" x14ac:dyDescent="0.15">
      <c r="B12" s="622" t="s">
        <v>233</v>
      </c>
      <c r="C12" s="623"/>
      <c r="D12" s="623"/>
      <c r="E12" s="623"/>
      <c r="F12" s="623"/>
      <c r="G12" s="623"/>
      <c r="H12" s="623"/>
      <c r="I12" s="623"/>
      <c r="J12" s="623"/>
      <c r="K12" s="623"/>
      <c r="L12" s="623"/>
      <c r="M12" s="623"/>
      <c r="N12" s="623"/>
      <c r="O12" s="623"/>
      <c r="P12" s="623"/>
      <c r="Q12" s="624"/>
      <c r="R12" s="625" t="s">
        <v>113</v>
      </c>
      <c r="S12" s="626"/>
      <c r="T12" s="626"/>
      <c r="U12" s="626"/>
      <c r="V12" s="626"/>
      <c r="W12" s="626"/>
      <c r="X12" s="626"/>
      <c r="Y12" s="627"/>
      <c r="Z12" s="628" t="s">
        <v>113</v>
      </c>
      <c r="AA12" s="628"/>
      <c r="AB12" s="628"/>
      <c r="AC12" s="628"/>
      <c r="AD12" s="629" t="s">
        <v>113</v>
      </c>
      <c r="AE12" s="629"/>
      <c r="AF12" s="629"/>
      <c r="AG12" s="629"/>
      <c r="AH12" s="629"/>
      <c r="AI12" s="629"/>
      <c r="AJ12" s="629"/>
      <c r="AK12" s="629"/>
      <c r="AL12" s="630" t="s">
        <v>113</v>
      </c>
      <c r="AM12" s="631"/>
      <c r="AN12" s="631"/>
      <c r="AO12" s="632"/>
      <c r="AP12" s="622" t="s">
        <v>234</v>
      </c>
      <c r="AQ12" s="623"/>
      <c r="AR12" s="623"/>
      <c r="AS12" s="623"/>
      <c r="AT12" s="623"/>
      <c r="AU12" s="623"/>
      <c r="AV12" s="623"/>
      <c r="AW12" s="623"/>
      <c r="AX12" s="623"/>
      <c r="AY12" s="623"/>
      <c r="AZ12" s="623"/>
      <c r="BA12" s="623"/>
      <c r="BB12" s="623"/>
      <c r="BC12" s="623"/>
      <c r="BD12" s="623"/>
      <c r="BE12" s="623"/>
      <c r="BF12" s="624"/>
      <c r="BG12" s="625">
        <v>5641704</v>
      </c>
      <c r="BH12" s="626"/>
      <c r="BI12" s="626"/>
      <c r="BJ12" s="626"/>
      <c r="BK12" s="626"/>
      <c r="BL12" s="626"/>
      <c r="BM12" s="626"/>
      <c r="BN12" s="627"/>
      <c r="BO12" s="628">
        <v>48.6</v>
      </c>
      <c r="BP12" s="628"/>
      <c r="BQ12" s="628"/>
      <c r="BR12" s="628"/>
      <c r="BS12" s="634">
        <v>374323</v>
      </c>
      <c r="BT12" s="626"/>
      <c r="BU12" s="626"/>
      <c r="BV12" s="626"/>
      <c r="BW12" s="626"/>
      <c r="BX12" s="626"/>
      <c r="BY12" s="626"/>
      <c r="BZ12" s="626"/>
      <c r="CA12" s="626"/>
      <c r="CB12" s="635"/>
      <c r="CD12" s="639" t="s">
        <v>235</v>
      </c>
      <c r="CE12" s="640"/>
      <c r="CF12" s="640"/>
      <c r="CG12" s="640"/>
      <c r="CH12" s="640"/>
      <c r="CI12" s="640"/>
      <c r="CJ12" s="640"/>
      <c r="CK12" s="640"/>
      <c r="CL12" s="640"/>
      <c r="CM12" s="640"/>
      <c r="CN12" s="640"/>
      <c r="CO12" s="640"/>
      <c r="CP12" s="640"/>
      <c r="CQ12" s="641"/>
      <c r="CR12" s="625">
        <v>359948</v>
      </c>
      <c r="CS12" s="626"/>
      <c r="CT12" s="626"/>
      <c r="CU12" s="626"/>
      <c r="CV12" s="626"/>
      <c r="CW12" s="626"/>
      <c r="CX12" s="626"/>
      <c r="CY12" s="627"/>
      <c r="CZ12" s="628">
        <v>0.9</v>
      </c>
      <c r="DA12" s="628"/>
      <c r="DB12" s="628"/>
      <c r="DC12" s="628"/>
      <c r="DD12" s="634">
        <v>3090</v>
      </c>
      <c r="DE12" s="626"/>
      <c r="DF12" s="626"/>
      <c r="DG12" s="626"/>
      <c r="DH12" s="626"/>
      <c r="DI12" s="626"/>
      <c r="DJ12" s="626"/>
      <c r="DK12" s="626"/>
      <c r="DL12" s="626"/>
      <c r="DM12" s="626"/>
      <c r="DN12" s="626"/>
      <c r="DO12" s="626"/>
      <c r="DP12" s="627"/>
      <c r="DQ12" s="634">
        <v>242822</v>
      </c>
      <c r="DR12" s="626"/>
      <c r="DS12" s="626"/>
      <c r="DT12" s="626"/>
      <c r="DU12" s="626"/>
      <c r="DV12" s="626"/>
      <c r="DW12" s="626"/>
      <c r="DX12" s="626"/>
      <c r="DY12" s="626"/>
      <c r="DZ12" s="626"/>
      <c r="EA12" s="626"/>
      <c r="EB12" s="626"/>
      <c r="EC12" s="635"/>
    </row>
    <row r="13" spans="2:143" ht="11.25" customHeight="1" x14ac:dyDescent="0.15">
      <c r="B13" s="622" t="s">
        <v>236</v>
      </c>
      <c r="C13" s="623"/>
      <c r="D13" s="623"/>
      <c r="E13" s="623"/>
      <c r="F13" s="623"/>
      <c r="G13" s="623"/>
      <c r="H13" s="623"/>
      <c r="I13" s="623"/>
      <c r="J13" s="623"/>
      <c r="K13" s="623"/>
      <c r="L13" s="623"/>
      <c r="M13" s="623"/>
      <c r="N13" s="623"/>
      <c r="O13" s="623"/>
      <c r="P13" s="623"/>
      <c r="Q13" s="624"/>
      <c r="R13" s="625">
        <v>128635</v>
      </c>
      <c r="S13" s="626"/>
      <c r="T13" s="626"/>
      <c r="U13" s="626"/>
      <c r="V13" s="626"/>
      <c r="W13" s="626"/>
      <c r="X13" s="626"/>
      <c r="Y13" s="627"/>
      <c r="Z13" s="628">
        <v>0.3</v>
      </c>
      <c r="AA13" s="628"/>
      <c r="AB13" s="628"/>
      <c r="AC13" s="628"/>
      <c r="AD13" s="629">
        <v>128635</v>
      </c>
      <c r="AE13" s="629"/>
      <c r="AF13" s="629"/>
      <c r="AG13" s="629"/>
      <c r="AH13" s="629"/>
      <c r="AI13" s="629"/>
      <c r="AJ13" s="629"/>
      <c r="AK13" s="629"/>
      <c r="AL13" s="630">
        <v>0.5</v>
      </c>
      <c r="AM13" s="631"/>
      <c r="AN13" s="631"/>
      <c r="AO13" s="632"/>
      <c r="AP13" s="622" t="s">
        <v>237</v>
      </c>
      <c r="AQ13" s="623"/>
      <c r="AR13" s="623"/>
      <c r="AS13" s="623"/>
      <c r="AT13" s="623"/>
      <c r="AU13" s="623"/>
      <c r="AV13" s="623"/>
      <c r="AW13" s="623"/>
      <c r="AX13" s="623"/>
      <c r="AY13" s="623"/>
      <c r="AZ13" s="623"/>
      <c r="BA13" s="623"/>
      <c r="BB13" s="623"/>
      <c r="BC13" s="623"/>
      <c r="BD13" s="623"/>
      <c r="BE13" s="623"/>
      <c r="BF13" s="624"/>
      <c r="BG13" s="625">
        <v>5610271</v>
      </c>
      <c r="BH13" s="626"/>
      <c r="BI13" s="626"/>
      <c r="BJ13" s="626"/>
      <c r="BK13" s="626"/>
      <c r="BL13" s="626"/>
      <c r="BM13" s="626"/>
      <c r="BN13" s="627"/>
      <c r="BO13" s="628">
        <v>48.4</v>
      </c>
      <c r="BP13" s="628"/>
      <c r="BQ13" s="628"/>
      <c r="BR13" s="628"/>
      <c r="BS13" s="634">
        <v>374323</v>
      </c>
      <c r="BT13" s="626"/>
      <c r="BU13" s="626"/>
      <c r="BV13" s="626"/>
      <c r="BW13" s="626"/>
      <c r="BX13" s="626"/>
      <c r="BY13" s="626"/>
      <c r="BZ13" s="626"/>
      <c r="CA13" s="626"/>
      <c r="CB13" s="635"/>
      <c r="CD13" s="639" t="s">
        <v>238</v>
      </c>
      <c r="CE13" s="640"/>
      <c r="CF13" s="640"/>
      <c r="CG13" s="640"/>
      <c r="CH13" s="640"/>
      <c r="CI13" s="640"/>
      <c r="CJ13" s="640"/>
      <c r="CK13" s="640"/>
      <c r="CL13" s="640"/>
      <c r="CM13" s="640"/>
      <c r="CN13" s="640"/>
      <c r="CO13" s="640"/>
      <c r="CP13" s="640"/>
      <c r="CQ13" s="641"/>
      <c r="CR13" s="625">
        <v>3713142</v>
      </c>
      <c r="CS13" s="626"/>
      <c r="CT13" s="626"/>
      <c r="CU13" s="626"/>
      <c r="CV13" s="626"/>
      <c r="CW13" s="626"/>
      <c r="CX13" s="626"/>
      <c r="CY13" s="627"/>
      <c r="CZ13" s="628">
        <v>9</v>
      </c>
      <c r="DA13" s="628"/>
      <c r="DB13" s="628"/>
      <c r="DC13" s="628"/>
      <c r="DD13" s="634">
        <v>1551206</v>
      </c>
      <c r="DE13" s="626"/>
      <c r="DF13" s="626"/>
      <c r="DG13" s="626"/>
      <c r="DH13" s="626"/>
      <c r="DI13" s="626"/>
      <c r="DJ13" s="626"/>
      <c r="DK13" s="626"/>
      <c r="DL13" s="626"/>
      <c r="DM13" s="626"/>
      <c r="DN13" s="626"/>
      <c r="DO13" s="626"/>
      <c r="DP13" s="627"/>
      <c r="DQ13" s="634">
        <v>2220738</v>
      </c>
      <c r="DR13" s="626"/>
      <c r="DS13" s="626"/>
      <c r="DT13" s="626"/>
      <c r="DU13" s="626"/>
      <c r="DV13" s="626"/>
      <c r="DW13" s="626"/>
      <c r="DX13" s="626"/>
      <c r="DY13" s="626"/>
      <c r="DZ13" s="626"/>
      <c r="EA13" s="626"/>
      <c r="EB13" s="626"/>
      <c r="EC13" s="635"/>
    </row>
    <row r="14" spans="2:143" ht="11.25" customHeight="1" x14ac:dyDescent="0.15">
      <c r="B14" s="622" t="s">
        <v>239</v>
      </c>
      <c r="C14" s="623"/>
      <c r="D14" s="623"/>
      <c r="E14" s="623"/>
      <c r="F14" s="623"/>
      <c r="G14" s="623"/>
      <c r="H14" s="623"/>
      <c r="I14" s="623"/>
      <c r="J14" s="623"/>
      <c r="K14" s="623"/>
      <c r="L14" s="623"/>
      <c r="M14" s="623"/>
      <c r="N14" s="623"/>
      <c r="O14" s="623"/>
      <c r="P14" s="623"/>
      <c r="Q14" s="624"/>
      <c r="R14" s="625" t="s">
        <v>113</v>
      </c>
      <c r="S14" s="626"/>
      <c r="T14" s="626"/>
      <c r="U14" s="626"/>
      <c r="V14" s="626"/>
      <c r="W14" s="626"/>
      <c r="X14" s="626"/>
      <c r="Y14" s="627"/>
      <c r="Z14" s="628" t="s">
        <v>113</v>
      </c>
      <c r="AA14" s="628"/>
      <c r="AB14" s="628"/>
      <c r="AC14" s="628"/>
      <c r="AD14" s="629" t="s">
        <v>113</v>
      </c>
      <c r="AE14" s="629"/>
      <c r="AF14" s="629"/>
      <c r="AG14" s="629"/>
      <c r="AH14" s="629"/>
      <c r="AI14" s="629"/>
      <c r="AJ14" s="629"/>
      <c r="AK14" s="629"/>
      <c r="AL14" s="630" t="s">
        <v>113</v>
      </c>
      <c r="AM14" s="631"/>
      <c r="AN14" s="631"/>
      <c r="AO14" s="632"/>
      <c r="AP14" s="622" t="s">
        <v>240</v>
      </c>
      <c r="AQ14" s="623"/>
      <c r="AR14" s="623"/>
      <c r="AS14" s="623"/>
      <c r="AT14" s="623"/>
      <c r="AU14" s="623"/>
      <c r="AV14" s="623"/>
      <c r="AW14" s="623"/>
      <c r="AX14" s="623"/>
      <c r="AY14" s="623"/>
      <c r="AZ14" s="623"/>
      <c r="BA14" s="623"/>
      <c r="BB14" s="623"/>
      <c r="BC14" s="623"/>
      <c r="BD14" s="623"/>
      <c r="BE14" s="623"/>
      <c r="BF14" s="624"/>
      <c r="BG14" s="625">
        <v>236736</v>
      </c>
      <c r="BH14" s="626"/>
      <c r="BI14" s="626"/>
      <c r="BJ14" s="626"/>
      <c r="BK14" s="626"/>
      <c r="BL14" s="626"/>
      <c r="BM14" s="626"/>
      <c r="BN14" s="627"/>
      <c r="BO14" s="628">
        <v>2</v>
      </c>
      <c r="BP14" s="628"/>
      <c r="BQ14" s="628"/>
      <c r="BR14" s="628"/>
      <c r="BS14" s="634" t="s">
        <v>113</v>
      </c>
      <c r="BT14" s="626"/>
      <c r="BU14" s="626"/>
      <c r="BV14" s="626"/>
      <c r="BW14" s="626"/>
      <c r="BX14" s="626"/>
      <c r="BY14" s="626"/>
      <c r="BZ14" s="626"/>
      <c r="CA14" s="626"/>
      <c r="CB14" s="635"/>
      <c r="CD14" s="639" t="s">
        <v>241</v>
      </c>
      <c r="CE14" s="640"/>
      <c r="CF14" s="640"/>
      <c r="CG14" s="640"/>
      <c r="CH14" s="640"/>
      <c r="CI14" s="640"/>
      <c r="CJ14" s="640"/>
      <c r="CK14" s="640"/>
      <c r="CL14" s="640"/>
      <c r="CM14" s="640"/>
      <c r="CN14" s="640"/>
      <c r="CO14" s="640"/>
      <c r="CP14" s="640"/>
      <c r="CQ14" s="641"/>
      <c r="CR14" s="625">
        <v>1523056</v>
      </c>
      <c r="CS14" s="626"/>
      <c r="CT14" s="626"/>
      <c r="CU14" s="626"/>
      <c r="CV14" s="626"/>
      <c r="CW14" s="626"/>
      <c r="CX14" s="626"/>
      <c r="CY14" s="627"/>
      <c r="CZ14" s="628">
        <v>3.7</v>
      </c>
      <c r="DA14" s="628"/>
      <c r="DB14" s="628"/>
      <c r="DC14" s="628"/>
      <c r="DD14" s="634">
        <v>219466</v>
      </c>
      <c r="DE14" s="626"/>
      <c r="DF14" s="626"/>
      <c r="DG14" s="626"/>
      <c r="DH14" s="626"/>
      <c r="DI14" s="626"/>
      <c r="DJ14" s="626"/>
      <c r="DK14" s="626"/>
      <c r="DL14" s="626"/>
      <c r="DM14" s="626"/>
      <c r="DN14" s="626"/>
      <c r="DO14" s="626"/>
      <c r="DP14" s="627"/>
      <c r="DQ14" s="634">
        <v>1234811</v>
      </c>
      <c r="DR14" s="626"/>
      <c r="DS14" s="626"/>
      <c r="DT14" s="626"/>
      <c r="DU14" s="626"/>
      <c r="DV14" s="626"/>
      <c r="DW14" s="626"/>
      <c r="DX14" s="626"/>
      <c r="DY14" s="626"/>
      <c r="DZ14" s="626"/>
      <c r="EA14" s="626"/>
      <c r="EB14" s="626"/>
      <c r="EC14" s="635"/>
    </row>
    <row r="15" spans="2:143" ht="11.25" customHeight="1" x14ac:dyDescent="0.15">
      <c r="B15" s="622" t="s">
        <v>242</v>
      </c>
      <c r="C15" s="623"/>
      <c r="D15" s="623"/>
      <c r="E15" s="623"/>
      <c r="F15" s="623"/>
      <c r="G15" s="623"/>
      <c r="H15" s="623"/>
      <c r="I15" s="623"/>
      <c r="J15" s="623"/>
      <c r="K15" s="623"/>
      <c r="L15" s="623"/>
      <c r="M15" s="623"/>
      <c r="N15" s="623"/>
      <c r="O15" s="623"/>
      <c r="P15" s="623"/>
      <c r="Q15" s="624"/>
      <c r="R15" s="625">
        <v>53021</v>
      </c>
      <c r="S15" s="626"/>
      <c r="T15" s="626"/>
      <c r="U15" s="626"/>
      <c r="V15" s="626"/>
      <c r="W15" s="626"/>
      <c r="X15" s="626"/>
      <c r="Y15" s="627"/>
      <c r="Z15" s="628">
        <v>0.1</v>
      </c>
      <c r="AA15" s="628"/>
      <c r="AB15" s="628"/>
      <c r="AC15" s="628"/>
      <c r="AD15" s="629">
        <v>53021</v>
      </c>
      <c r="AE15" s="629"/>
      <c r="AF15" s="629"/>
      <c r="AG15" s="629"/>
      <c r="AH15" s="629"/>
      <c r="AI15" s="629"/>
      <c r="AJ15" s="629"/>
      <c r="AK15" s="629"/>
      <c r="AL15" s="630">
        <v>0.2</v>
      </c>
      <c r="AM15" s="631"/>
      <c r="AN15" s="631"/>
      <c r="AO15" s="632"/>
      <c r="AP15" s="622" t="s">
        <v>243</v>
      </c>
      <c r="AQ15" s="623"/>
      <c r="AR15" s="623"/>
      <c r="AS15" s="623"/>
      <c r="AT15" s="623"/>
      <c r="AU15" s="623"/>
      <c r="AV15" s="623"/>
      <c r="AW15" s="623"/>
      <c r="AX15" s="623"/>
      <c r="AY15" s="623"/>
      <c r="AZ15" s="623"/>
      <c r="BA15" s="623"/>
      <c r="BB15" s="623"/>
      <c r="BC15" s="623"/>
      <c r="BD15" s="623"/>
      <c r="BE15" s="623"/>
      <c r="BF15" s="624"/>
      <c r="BG15" s="625">
        <v>652169</v>
      </c>
      <c r="BH15" s="626"/>
      <c r="BI15" s="626"/>
      <c r="BJ15" s="626"/>
      <c r="BK15" s="626"/>
      <c r="BL15" s="626"/>
      <c r="BM15" s="626"/>
      <c r="BN15" s="627"/>
      <c r="BO15" s="628">
        <v>5.6</v>
      </c>
      <c r="BP15" s="628"/>
      <c r="BQ15" s="628"/>
      <c r="BR15" s="628"/>
      <c r="BS15" s="634" t="s">
        <v>113</v>
      </c>
      <c r="BT15" s="626"/>
      <c r="BU15" s="626"/>
      <c r="BV15" s="626"/>
      <c r="BW15" s="626"/>
      <c r="BX15" s="626"/>
      <c r="BY15" s="626"/>
      <c r="BZ15" s="626"/>
      <c r="CA15" s="626"/>
      <c r="CB15" s="635"/>
      <c r="CD15" s="639" t="s">
        <v>244</v>
      </c>
      <c r="CE15" s="640"/>
      <c r="CF15" s="640"/>
      <c r="CG15" s="640"/>
      <c r="CH15" s="640"/>
      <c r="CI15" s="640"/>
      <c r="CJ15" s="640"/>
      <c r="CK15" s="640"/>
      <c r="CL15" s="640"/>
      <c r="CM15" s="640"/>
      <c r="CN15" s="640"/>
      <c r="CO15" s="640"/>
      <c r="CP15" s="640"/>
      <c r="CQ15" s="641"/>
      <c r="CR15" s="625">
        <v>3644340</v>
      </c>
      <c r="CS15" s="626"/>
      <c r="CT15" s="626"/>
      <c r="CU15" s="626"/>
      <c r="CV15" s="626"/>
      <c r="CW15" s="626"/>
      <c r="CX15" s="626"/>
      <c r="CY15" s="627"/>
      <c r="CZ15" s="628">
        <v>8.8000000000000007</v>
      </c>
      <c r="DA15" s="628"/>
      <c r="DB15" s="628"/>
      <c r="DC15" s="628"/>
      <c r="DD15" s="634">
        <v>980987</v>
      </c>
      <c r="DE15" s="626"/>
      <c r="DF15" s="626"/>
      <c r="DG15" s="626"/>
      <c r="DH15" s="626"/>
      <c r="DI15" s="626"/>
      <c r="DJ15" s="626"/>
      <c r="DK15" s="626"/>
      <c r="DL15" s="626"/>
      <c r="DM15" s="626"/>
      <c r="DN15" s="626"/>
      <c r="DO15" s="626"/>
      <c r="DP15" s="627"/>
      <c r="DQ15" s="634">
        <v>2539002</v>
      </c>
      <c r="DR15" s="626"/>
      <c r="DS15" s="626"/>
      <c r="DT15" s="626"/>
      <c r="DU15" s="626"/>
      <c r="DV15" s="626"/>
      <c r="DW15" s="626"/>
      <c r="DX15" s="626"/>
      <c r="DY15" s="626"/>
      <c r="DZ15" s="626"/>
      <c r="EA15" s="626"/>
      <c r="EB15" s="626"/>
      <c r="EC15" s="635"/>
    </row>
    <row r="16" spans="2:143" ht="11.25" customHeight="1" x14ac:dyDescent="0.15">
      <c r="B16" s="622" t="s">
        <v>245</v>
      </c>
      <c r="C16" s="623"/>
      <c r="D16" s="623"/>
      <c r="E16" s="623"/>
      <c r="F16" s="623"/>
      <c r="G16" s="623"/>
      <c r="H16" s="623"/>
      <c r="I16" s="623"/>
      <c r="J16" s="623"/>
      <c r="K16" s="623"/>
      <c r="L16" s="623"/>
      <c r="M16" s="623"/>
      <c r="N16" s="623"/>
      <c r="O16" s="623"/>
      <c r="P16" s="623"/>
      <c r="Q16" s="624"/>
      <c r="R16" s="625">
        <v>11077967</v>
      </c>
      <c r="S16" s="626"/>
      <c r="T16" s="626"/>
      <c r="U16" s="626"/>
      <c r="V16" s="626"/>
      <c r="W16" s="626"/>
      <c r="X16" s="626"/>
      <c r="Y16" s="627"/>
      <c r="Z16" s="628">
        <v>26</v>
      </c>
      <c r="AA16" s="628"/>
      <c r="AB16" s="628"/>
      <c r="AC16" s="628"/>
      <c r="AD16" s="629">
        <v>9675469</v>
      </c>
      <c r="AE16" s="629"/>
      <c r="AF16" s="629"/>
      <c r="AG16" s="629"/>
      <c r="AH16" s="629"/>
      <c r="AI16" s="629"/>
      <c r="AJ16" s="629"/>
      <c r="AK16" s="629"/>
      <c r="AL16" s="630">
        <v>40.9</v>
      </c>
      <c r="AM16" s="631"/>
      <c r="AN16" s="631"/>
      <c r="AO16" s="632"/>
      <c r="AP16" s="622" t="s">
        <v>246</v>
      </c>
      <c r="AQ16" s="623"/>
      <c r="AR16" s="623"/>
      <c r="AS16" s="623"/>
      <c r="AT16" s="623"/>
      <c r="AU16" s="623"/>
      <c r="AV16" s="623"/>
      <c r="AW16" s="623"/>
      <c r="AX16" s="623"/>
      <c r="AY16" s="623"/>
      <c r="AZ16" s="623"/>
      <c r="BA16" s="623"/>
      <c r="BB16" s="623"/>
      <c r="BC16" s="623"/>
      <c r="BD16" s="623"/>
      <c r="BE16" s="623"/>
      <c r="BF16" s="624"/>
      <c r="BG16" s="625" t="s">
        <v>113</v>
      </c>
      <c r="BH16" s="626"/>
      <c r="BI16" s="626"/>
      <c r="BJ16" s="626"/>
      <c r="BK16" s="626"/>
      <c r="BL16" s="626"/>
      <c r="BM16" s="626"/>
      <c r="BN16" s="627"/>
      <c r="BO16" s="628" t="s">
        <v>113</v>
      </c>
      <c r="BP16" s="628"/>
      <c r="BQ16" s="628"/>
      <c r="BR16" s="628"/>
      <c r="BS16" s="634" t="s">
        <v>113</v>
      </c>
      <c r="BT16" s="626"/>
      <c r="BU16" s="626"/>
      <c r="BV16" s="626"/>
      <c r="BW16" s="626"/>
      <c r="BX16" s="626"/>
      <c r="BY16" s="626"/>
      <c r="BZ16" s="626"/>
      <c r="CA16" s="626"/>
      <c r="CB16" s="635"/>
      <c r="CD16" s="639" t="s">
        <v>247</v>
      </c>
      <c r="CE16" s="640"/>
      <c r="CF16" s="640"/>
      <c r="CG16" s="640"/>
      <c r="CH16" s="640"/>
      <c r="CI16" s="640"/>
      <c r="CJ16" s="640"/>
      <c r="CK16" s="640"/>
      <c r="CL16" s="640"/>
      <c r="CM16" s="640"/>
      <c r="CN16" s="640"/>
      <c r="CO16" s="640"/>
      <c r="CP16" s="640"/>
      <c r="CQ16" s="641"/>
      <c r="CR16" s="625">
        <v>474752</v>
      </c>
      <c r="CS16" s="626"/>
      <c r="CT16" s="626"/>
      <c r="CU16" s="626"/>
      <c r="CV16" s="626"/>
      <c r="CW16" s="626"/>
      <c r="CX16" s="626"/>
      <c r="CY16" s="627"/>
      <c r="CZ16" s="628">
        <v>1.1000000000000001</v>
      </c>
      <c r="DA16" s="628"/>
      <c r="DB16" s="628"/>
      <c r="DC16" s="628"/>
      <c r="DD16" s="634" t="s">
        <v>113</v>
      </c>
      <c r="DE16" s="626"/>
      <c r="DF16" s="626"/>
      <c r="DG16" s="626"/>
      <c r="DH16" s="626"/>
      <c r="DI16" s="626"/>
      <c r="DJ16" s="626"/>
      <c r="DK16" s="626"/>
      <c r="DL16" s="626"/>
      <c r="DM16" s="626"/>
      <c r="DN16" s="626"/>
      <c r="DO16" s="626"/>
      <c r="DP16" s="627"/>
      <c r="DQ16" s="634">
        <v>288107</v>
      </c>
      <c r="DR16" s="626"/>
      <c r="DS16" s="626"/>
      <c r="DT16" s="626"/>
      <c r="DU16" s="626"/>
      <c r="DV16" s="626"/>
      <c r="DW16" s="626"/>
      <c r="DX16" s="626"/>
      <c r="DY16" s="626"/>
      <c r="DZ16" s="626"/>
      <c r="EA16" s="626"/>
      <c r="EB16" s="626"/>
      <c r="EC16" s="635"/>
    </row>
    <row r="17" spans="2:133" ht="11.25" customHeight="1" x14ac:dyDescent="0.15">
      <c r="B17" s="622" t="s">
        <v>248</v>
      </c>
      <c r="C17" s="623"/>
      <c r="D17" s="623"/>
      <c r="E17" s="623"/>
      <c r="F17" s="623"/>
      <c r="G17" s="623"/>
      <c r="H17" s="623"/>
      <c r="I17" s="623"/>
      <c r="J17" s="623"/>
      <c r="K17" s="623"/>
      <c r="L17" s="623"/>
      <c r="M17" s="623"/>
      <c r="N17" s="623"/>
      <c r="O17" s="623"/>
      <c r="P17" s="623"/>
      <c r="Q17" s="624"/>
      <c r="R17" s="625">
        <v>9675469</v>
      </c>
      <c r="S17" s="626"/>
      <c r="T17" s="626"/>
      <c r="U17" s="626"/>
      <c r="V17" s="626"/>
      <c r="W17" s="626"/>
      <c r="X17" s="626"/>
      <c r="Y17" s="627"/>
      <c r="Z17" s="628">
        <v>22.7</v>
      </c>
      <c r="AA17" s="628"/>
      <c r="AB17" s="628"/>
      <c r="AC17" s="628"/>
      <c r="AD17" s="629">
        <v>9675469</v>
      </c>
      <c r="AE17" s="629"/>
      <c r="AF17" s="629"/>
      <c r="AG17" s="629"/>
      <c r="AH17" s="629"/>
      <c r="AI17" s="629"/>
      <c r="AJ17" s="629"/>
      <c r="AK17" s="629"/>
      <c r="AL17" s="630">
        <v>40.9</v>
      </c>
      <c r="AM17" s="631"/>
      <c r="AN17" s="631"/>
      <c r="AO17" s="632"/>
      <c r="AP17" s="622" t="s">
        <v>249</v>
      </c>
      <c r="AQ17" s="623"/>
      <c r="AR17" s="623"/>
      <c r="AS17" s="623"/>
      <c r="AT17" s="623"/>
      <c r="AU17" s="623"/>
      <c r="AV17" s="623"/>
      <c r="AW17" s="623"/>
      <c r="AX17" s="623"/>
      <c r="AY17" s="623"/>
      <c r="AZ17" s="623"/>
      <c r="BA17" s="623"/>
      <c r="BB17" s="623"/>
      <c r="BC17" s="623"/>
      <c r="BD17" s="623"/>
      <c r="BE17" s="623"/>
      <c r="BF17" s="624"/>
      <c r="BG17" s="625" t="s">
        <v>113</v>
      </c>
      <c r="BH17" s="626"/>
      <c r="BI17" s="626"/>
      <c r="BJ17" s="626"/>
      <c r="BK17" s="626"/>
      <c r="BL17" s="626"/>
      <c r="BM17" s="626"/>
      <c r="BN17" s="627"/>
      <c r="BO17" s="628" t="s">
        <v>113</v>
      </c>
      <c r="BP17" s="628"/>
      <c r="BQ17" s="628"/>
      <c r="BR17" s="628"/>
      <c r="BS17" s="634" t="s">
        <v>113</v>
      </c>
      <c r="BT17" s="626"/>
      <c r="BU17" s="626"/>
      <c r="BV17" s="626"/>
      <c r="BW17" s="626"/>
      <c r="BX17" s="626"/>
      <c r="BY17" s="626"/>
      <c r="BZ17" s="626"/>
      <c r="CA17" s="626"/>
      <c r="CB17" s="635"/>
      <c r="CD17" s="639" t="s">
        <v>250</v>
      </c>
      <c r="CE17" s="640"/>
      <c r="CF17" s="640"/>
      <c r="CG17" s="640"/>
      <c r="CH17" s="640"/>
      <c r="CI17" s="640"/>
      <c r="CJ17" s="640"/>
      <c r="CK17" s="640"/>
      <c r="CL17" s="640"/>
      <c r="CM17" s="640"/>
      <c r="CN17" s="640"/>
      <c r="CO17" s="640"/>
      <c r="CP17" s="640"/>
      <c r="CQ17" s="641"/>
      <c r="CR17" s="625">
        <v>6130277</v>
      </c>
      <c r="CS17" s="626"/>
      <c r="CT17" s="626"/>
      <c r="CU17" s="626"/>
      <c r="CV17" s="626"/>
      <c r="CW17" s="626"/>
      <c r="CX17" s="626"/>
      <c r="CY17" s="627"/>
      <c r="CZ17" s="628">
        <v>14.8</v>
      </c>
      <c r="DA17" s="628"/>
      <c r="DB17" s="628"/>
      <c r="DC17" s="628"/>
      <c r="DD17" s="634" t="s">
        <v>113</v>
      </c>
      <c r="DE17" s="626"/>
      <c r="DF17" s="626"/>
      <c r="DG17" s="626"/>
      <c r="DH17" s="626"/>
      <c r="DI17" s="626"/>
      <c r="DJ17" s="626"/>
      <c r="DK17" s="626"/>
      <c r="DL17" s="626"/>
      <c r="DM17" s="626"/>
      <c r="DN17" s="626"/>
      <c r="DO17" s="626"/>
      <c r="DP17" s="627"/>
      <c r="DQ17" s="634">
        <v>5821844</v>
      </c>
      <c r="DR17" s="626"/>
      <c r="DS17" s="626"/>
      <c r="DT17" s="626"/>
      <c r="DU17" s="626"/>
      <c r="DV17" s="626"/>
      <c r="DW17" s="626"/>
      <c r="DX17" s="626"/>
      <c r="DY17" s="626"/>
      <c r="DZ17" s="626"/>
      <c r="EA17" s="626"/>
      <c r="EB17" s="626"/>
      <c r="EC17" s="635"/>
    </row>
    <row r="18" spans="2:133" ht="11.25" customHeight="1" x14ac:dyDescent="0.15">
      <c r="B18" s="622" t="s">
        <v>251</v>
      </c>
      <c r="C18" s="623"/>
      <c r="D18" s="623"/>
      <c r="E18" s="623"/>
      <c r="F18" s="623"/>
      <c r="G18" s="623"/>
      <c r="H18" s="623"/>
      <c r="I18" s="623"/>
      <c r="J18" s="623"/>
      <c r="K18" s="623"/>
      <c r="L18" s="623"/>
      <c r="M18" s="623"/>
      <c r="N18" s="623"/>
      <c r="O18" s="623"/>
      <c r="P18" s="623"/>
      <c r="Q18" s="624"/>
      <c r="R18" s="625">
        <v>1402498</v>
      </c>
      <c r="S18" s="626"/>
      <c r="T18" s="626"/>
      <c r="U18" s="626"/>
      <c r="V18" s="626"/>
      <c r="W18" s="626"/>
      <c r="X18" s="626"/>
      <c r="Y18" s="627"/>
      <c r="Z18" s="628">
        <v>3.3</v>
      </c>
      <c r="AA18" s="628"/>
      <c r="AB18" s="628"/>
      <c r="AC18" s="628"/>
      <c r="AD18" s="629" t="s">
        <v>113</v>
      </c>
      <c r="AE18" s="629"/>
      <c r="AF18" s="629"/>
      <c r="AG18" s="629"/>
      <c r="AH18" s="629"/>
      <c r="AI18" s="629"/>
      <c r="AJ18" s="629"/>
      <c r="AK18" s="629"/>
      <c r="AL18" s="630" t="s">
        <v>113</v>
      </c>
      <c r="AM18" s="631"/>
      <c r="AN18" s="631"/>
      <c r="AO18" s="632"/>
      <c r="AP18" s="622" t="s">
        <v>252</v>
      </c>
      <c r="AQ18" s="623"/>
      <c r="AR18" s="623"/>
      <c r="AS18" s="623"/>
      <c r="AT18" s="623"/>
      <c r="AU18" s="623"/>
      <c r="AV18" s="623"/>
      <c r="AW18" s="623"/>
      <c r="AX18" s="623"/>
      <c r="AY18" s="623"/>
      <c r="AZ18" s="623"/>
      <c r="BA18" s="623"/>
      <c r="BB18" s="623"/>
      <c r="BC18" s="623"/>
      <c r="BD18" s="623"/>
      <c r="BE18" s="623"/>
      <c r="BF18" s="624"/>
      <c r="BG18" s="625" t="s">
        <v>113</v>
      </c>
      <c r="BH18" s="626"/>
      <c r="BI18" s="626"/>
      <c r="BJ18" s="626"/>
      <c r="BK18" s="626"/>
      <c r="BL18" s="626"/>
      <c r="BM18" s="626"/>
      <c r="BN18" s="627"/>
      <c r="BO18" s="628" t="s">
        <v>113</v>
      </c>
      <c r="BP18" s="628"/>
      <c r="BQ18" s="628"/>
      <c r="BR18" s="628"/>
      <c r="BS18" s="634" t="s">
        <v>113</v>
      </c>
      <c r="BT18" s="626"/>
      <c r="BU18" s="626"/>
      <c r="BV18" s="626"/>
      <c r="BW18" s="626"/>
      <c r="BX18" s="626"/>
      <c r="BY18" s="626"/>
      <c r="BZ18" s="626"/>
      <c r="CA18" s="626"/>
      <c r="CB18" s="635"/>
      <c r="CD18" s="639" t="s">
        <v>253</v>
      </c>
      <c r="CE18" s="640"/>
      <c r="CF18" s="640"/>
      <c r="CG18" s="640"/>
      <c r="CH18" s="640"/>
      <c r="CI18" s="640"/>
      <c r="CJ18" s="640"/>
      <c r="CK18" s="640"/>
      <c r="CL18" s="640"/>
      <c r="CM18" s="640"/>
      <c r="CN18" s="640"/>
      <c r="CO18" s="640"/>
      <c r="CP18" s="640"/>
      <c r="CQ18" s="641"/>
      <c r="CR18" s="625">
        <v>59339</v>
      </c>
      <c r="CS18" s="626"/>
      <c r="CT18" s="626"/>
      <c r="CU18" s="626"/>
      <c r="CV18" s="626"/>
      <c r="CW18" s="626"/>
      <c r="CX18" s="626"/>
      <c r="CY18" s="627"/>
      <c r="CZ18" s="628">
        <v>0.1</v>
      </c>
      <c r="DA18" s="628"/>
      <c r="DB18" s="628"/>
      <c r="DC18" s="628"/>
      <c r="DD18" s="634">
        <v>59339</v>
      </c>
      <c r="DE18" s="626"/>
      <c r="DF18" s="626"/>
      <c r="DG18" s="626"/>
      <c r="DH18" s="626"/>
      <c r="DI18" s="626"/>
      <c r="DJ18" s="626"/>
      <c r="DK18" s="626"/>
      <c r="DL18" s="626"/>
      <c r="DM18" s="626"/>
      <c r="DN18" s="626"/>
      <c r="DO18" s="626"/>
      <c r="DP18" s="627"/>
      <c r="DQ18" s="634">
        <v>1</v>
      </c>
      <c r="DR18" s="626"/>
      <c r="DS18" s="626"/>
      <c r="DT18" s="626"/>
      <c r="DU18" s="626"/>
      <c r="DV18" s="626"/>
      <c r="DW18" s="626"/>
      <c r="DX18" s="626"/>
      <c r="DY18" s="626"/>
      <c r="DZ18" s="626"/>
      <c r="EA18" s="626"/>
      <c r="EB18" s="626"/>
      <c r="EC18" s="635"/>
    </row>
    <row r="19" spans="2:133" ht="11.25" customHeight="1" x14ac:dyDescent="0.15">
      <c r="B19" s="622" t="s">
        <v>254</v>
      </c>
      <c r="C19" s="623"/>
      <c r="D19" s="623"/>
      <c r="E19" s="623"/>
      <c r="F19" s="623"/>
      <c r="G19" s="623"/>
      <c r="H19" s="623"/>
      <c r="I19" s="623"/>
      <c r="J19" s="623"/>
      <c r="K19" s="623"/>
      <c r="L19" s="623"/>
      <c r="M19" s="623"/>
      <c r="N19" s="623"/>
      <c r="O19" s="623"/>
      <c r="P19" s="623"/>
      <c r="Q19" s="624"/>
      <c r="R19" s="625" t="s">
        <v>113</v>
      </c>
      <c r="S19" s="626"/>
      <c r="T19" s="626"/>
      <c r="U19" s="626"/>
      <c r="V19" s="626"/>
      <c r="W19" s="626"/>
      <c r="X19" s="626"/>
      <c r="Y19" s="627"/>
      <c r="Z19" s="628" t="s">
        <v>113</v>
      </c>
      <c r="AA19" s="628"/>
      <c r="AB19" s="628"/>
      <c r="AC19" s="628"/>
      <c r="AD19" s="629" t="s">
        <v>113</v>
      </c>
      <c r="AE19" s="629"/>
      <c r="AF19" s="629"/>
      <c r="AG19" s="629"/>
      <c r="AH19" s="629"/>
      <c r="AI19" s="629"/>
      <c r="AJ19" s="629"/>
      <c r="AK19" s="629"/>
      <c r="AL19" s="630" t="s">
        <v>113</v>
      </c>
      <c r="AM19" s="631"/>
      <c r="AN19" s="631"/>
      <c r="AO19" s="632"/>
      <c r="AP19" s="622" t="s">
        <v>255</v>
      </c>
      <c r="AQ19" s="623"/>
      <c r="AR19" s="623"/>
      <c r="AS19" s="623"/>
      <c r="AT19" s="623"/>
      <c r="AU19" s="623"/>
      <c r="AV19" s="623"/>
      <c r="AW19" s="623"/>
      <c r="AX19" s="623"/>
      <c r="AY19" s="623"/>
      <c r="AZ19" s="623"/>
      <c r="BA19" s="623"/>
      <c r="BB19" s="623"/>
      <c r="BC19" s="623"/>
      <c r="BD19" s="623"/>
      <c r="BE19" s="623"/>
      <c r="BF19" s="624"/>
      <c r="BG19" s="625">
        <v>271047</v>
      </c>
      <c r="BH19" s="626"/>
      <c r="BI19" s="626"/>
      <c r="BJ19" s="626"/>
      <c r="BK19" s="626"/>
      <c r="BL19" s="626"/>
      <c r="BM19" s="626"/>
      <c r="BN19" s="627"/>
      <c r="BO19" s="628">
        <v>2.2999999999999998</v>
      </c>
      <c r="BP19" s="628"/>
      <c r="BQ19" s="628"/>
      <c r="BR19" s="628"/>
      <c r="BS19" s="634" t="s">
        <v>113</v>
      </c>
      <c r="BT19" s="626"/>
      <c r="BU19" s="626"/>
      <c r="BV19" s="626"/>
      <c r="BW19" s="626"/>
      <c r="BX19" s="626"/>
      <c r="BY19" s="626"/>
      <c r="BZ19" s="626"/>
      <c r="CA19" s="626"/>
      <c r="CB19" s="635"/>
      <c r="CD19" s="639" t="s">
        <v>256</v>
      </c>
      <c r="CE19" s="640"/>
      <c r="CF19" s="640"/>
      <c r="CG19" s="640"/>
      <c r="CH19" s="640"/>
      <c r="CI19" s="640"/>
      <c r="CJ19" s="640"/>
      <c r="CK19" s="640"/>
      <c r="CL19" s="640"/>
      <c r="CM19" s="640"/>
      <c r="CN19" s="640"/>
      <c r="CO19" s="640"/>
      <c r="CP19" s="640"/>
      <c r="CQ19" s="641"/>
      <c r="CR19" s="625" t="s">
        <v>113</v>
      </c>
      <c r="CS19" s="626"/>
      <c r="CT19" s="626"/>
      <c r="CU19" s="626"/>
      <c r="CV19" s="626"/>
      <c r="CW19" s="626"/>
      <c r="CX19" s="626"/>
      <c r="CY19" s="627"/>
      <c r="CZ19" s="628" t="s">
        <v>113</v>
      </c>
      <c r="DA19" s="628"/>
      <c r="DB19" s="628"/>
      <c r="DC19" s="628"/>
      <c r="DD19" s="634" t="s">
        <v>113</v>
      </c>
      <c r="DE19" s="626"/>
      <c r="DF19" s="626"/>
      <c r="DG19" s="626"/>
      <c r="DH19" s="626"/>
      <c r="DI19" s="626"/>
      <c r="DJ19" s="626"/>
      <c r="DK19" s="626"/>
      <c r="DL19" s="626"/>
      <c r="DM19" s="626"/>
      <c r="DN19" s="626"/>
      <c r="DO19" s="626"/>
      <c r="DP19" s="627"/>
      <c r="DQ19" s="634" t="s">
        <v>113</v>
      </c>
      <c r="DR19" s="626"/>
      <c r="DS19" s="626"/>
      <c r="DT19" s="626"/>
      <c r="DU19" s="626"/>
      <c r="DV19" s="626"/>
      <c r="DW19" s="626"/>
      <c r="DX19" s="626"/>
      <c r="DY19" s="626"/>
      <c r="DZ19" s="626"/>
      <c r="EA19" s="626"/>
      <c r="EB19" s="626"/>
      <c r="EC19" s="635"/>
    </row>
    <row r="20" spans="2:133" ht="11.25" customHeight="1" x14ac:dyDescent="0.15">
      <c r="B20" s="622" t="s">
        <v>257</v>
      </c>
      <c r="C20" s="623"/>
      <c r="D20" s="623"/>
      <c r="E20" s="623"/>
      <c r="F20" s="623"/>
      <c r="G20" s="623"/>
      <c r="H20" s="623"/>
      <c r="I20" s="623"/>
      <c r="J20" s="623"/>
      <c r="K20" s="623"/>
      <c r="L20" s="623"/>
      <c r="M20" s="623"/>
      <c r="N20" s="623"/>
      <c r="O20" s="623"/>
      <c r="P20" s="623"/>
      <c r="Q20" s="624"/>
      <c r="R20" s="625">
        <v>24846416</v>
      </c>
      <c r="S20" s="626"/>
      <c r="T20" s="626"/>
      <c r="U20" s="626"/>
      <c r="V20" s="626"/>
      <c r="W20" s="626"/>
      <c r="X20" s="626"/>
      <c r="Y20" s="627"/>
      <c r="Z20" s="628">
        <v>58.4</v>
      </c>
      <c r="AA20" s="628"/>
      <c r="AB20" s="628"/>
      <c r="AC20" s="628"/>
      <c r="AD20" s="629">
        <v>23193109</v>
      </c>
      <c r="AE20" s="629"/>
      <c r="AF20" s="629"/>
      <c r="AG20" s="629"/>
      <c r="AH20" s="629"/>
      <c r="AI20" s="629"/>
      <c r="AJ20" s="629"/>
      <c r="AK20" s="629"/>
      <c r="AL20" s="630">
        <v>98.1</v>
      </c>
      <c r="AM20" s="631"/>
      <c r="AN20" s="631"/>
      <c r="AO20" s="632"/>
      <c r="AP20" s="622" t="s">
        <v>258</v>
      </c>
      <c r="AQ20" s="623"/>
      <c r="AR20" s="623"/>
      <c r="AS20" s="623"/>
      <c r="AT20" s="623"/>
      <c r="AU20" s="623"/>
      <c r="AV20" s="623"/>
      <c r="AW20" s="623"/>
      <c r="AX20" s="623"/>
      <c r="AY20" s="623"/>
      <c r="AZ20" s="623"/>
      <c r="BA20" s="623"/>
      <c r="BB20" s="623"/>
      <c r="BC20" s="623"/>
      <c r="BD20" s="623"/>
      <c r="BE20" s="623"/>
      <c r="BF20" s="624"/>
      <c r="BG20" s="625">
        <v>271047</v>
      </c>
      <c r="BH20" s="626"/>
      <c r="BI20" s="626"/>
      <c r="BJ20" s="626"/>
      <c r="BK20" s="626"/>
      <c r="BL20" s="626"/>
      <c r="BM20" s="626"/>
      <c r="BN20" s="627"/>
      <c r="BO20" s="628">
        <v>2.2999999999999998</v>
      </c>
      <c r="BP20" s="628"/>
      <c r="BQ20" s="628"/>
      <c r="BR20" s="628"/>
      <c r="BS20" s="634" t="s">
        <v>113</v>
      </c>
      <c r="BT20" s="626"/>
      <c r="BU20" s="626"/>
      <c r="BV20" s="626"/>
      <c r="BW20" s="626"/>
      <c r="BX20" s="626"/>
      <c r="BY20" s="626"/>
      <c r="BZ20" s="626"/>
      <c r="CA20" s="626"/>
      <c r="CB20" s="635"/>
      <c r="CD20" s="639" t="s">
        <v>259</v>
      </c>
      <c r="CE20" s="640"/>
      <c r="CF20" s="640"/>
      <c r="CG20" s="640"/>
      <c r="CH20" s="640"/>
      <c r="CI20" s="640"/>
      <c r="CJ20" s="640"/>
      <c r="CK20" s="640"/>
      <c r="CL20" s="640"/>
      <c r="CM20" s="640"/>
      <c r="CN20" s="640"/>
      <c r="CO20" s="640"/>
      <c r="CP20" s="640"/>
      <c r="CQ20" s="641"/>
      <c r="CR20" s="625">
        <v>41316116</v>
      </c>
      <c r="CS20" s="626"/>
      <c r="CT20" s="626"/>
      <c r="CU20" s="626"/>
      <c r="CV20" s="626"/>
      <c r="CW20" s="626"/>
      <c r="CX20" s="626"/>
      <c r="CY20" s="627"/>
      <c r="CZ20" s="628">
        <v>100</v>
      </c>
      <c r="DA20" s="628"/>
      <c r="DB20" s="628"/>
      <c r="DC20" s="628"/>
      <c r="DD20" s="634">
        <v>4835835</v>
      </c>
      <c r="DE20" s="626"/>
      <c r="DF20" s="626"/>
      <c r="DG20" s="626"/>
      <c r="DH20" s="626"/>
      <c r="DI20" s="626"/>
      <c r="DJ20" s="626"/>
      <c r="DK20" s="626"/>
      <c r="DL20" s="626"/>
      <c r="DM20" s="626"/>
      <c r="DN20" s="626"/>
      <c r="DO20" s="626"/>
      <c r="DP20" s="627"/>
      <c r="DQ20" s="634">
        <v>27135018</v>
      </c>
      <c r="DR20" s="626"/>
      <c r="DS20" s="626"/>
      <c r="DT20" s="626"/>
      <c r="DU20" s="626"/>
      <c r="DV20" s="626"/>
      <c r="DW20" s="626"/>
      <c r="DX20" s="626"/>
      <c r="DY20" s="626"/>
      <c r="DZ20" s="626"/>
      <c r="EA20" s="626"/>
      <c r="EB20" s="626"/>
      <c r="EC20" s="635"/>
    </row>
    <row r="21" spans="2:133" ht="11.25" customHeight="1" x14ac:dyDescent="0.15">
      <c r="B21" s="622" t="s">
        <v>260</v>
      </c>
      <c r="C21" s="623"/>
      <c r="D21" s="623"/>
      <c r="E21" s="623"/>
      <c r="F21" s="623"/>
      <c r="G21" s="623"/>
      <c r="H21" s="623"/>
      <c r="I21" s="623"/>
      <c r="J21" s="623"/>
      <c r="K21" s="623"/>
      <c r="L21" s="623"/>
      <c r="M21" s="623"/>
      <c r="N21" s="623"/>
      <c r="O21" s="623"/>
      <c r="P21" s="623"/>
      <c r="Q21" s="624"/>
      <c r="R21" s="625">
        <v>13096</v>
      </c>
      <c r="S21" s="626"/>
      <c r="T21" s="626"/>
      <c r="U21" s="626"/>
      <c r="V21" s="626"/>
      <c r="W21" s="626"/>
      <c r="X21" s="626"/>
      <c r="Y21" s="627"/>
      <c r="Z21" s="628">
        <v>0</v>
      </c>
      <c r="AA21" s="628"/>
      <c r="AB21" s="628"/>
      <c r="AC21" s="628"/>
      <c r="AD21" s="629">
        <v>13096</v>
      </c>
      <c r="AE21" s="629"/>
      <c r="AF21" s="629"/>
      <c r="AG21" s="629"/>
      <c r="AH21" s="629"/>
      <c r="AI21" s="629"/>
      <c r="AJ21" s="629"/>
      <c r="AK21" s="629"/>
      <c r="AL21" s="630">
        <v>0.1</v>
      </c>
      <c r="AM21" s="631"/>
      <c r="AN21" s="631"/>
      <c r="AO21" s="632"/>
      <c r="AP21" s="642" t="s">
        <v>261</v>
      </c>
      <c r="AQ21" s="643"/>
      <c r="AR21" s="643"/>
      <c r="AS21" s="643"/>
      <c r="AT21" s="643"/>
      <c r="AU21" s="643"/>
      <c r="AV21" s="643"/>
      <c r="AW21" s="643"/>
      <c r="AX21" s="643"/>
      <c r="AY21" s="643"/>
      <c r="AZ21" s="643"/>
      <c r="BA21" s="643"/>
      <c r="BB21" s="643"/>
      <c r="BC21" s="643"/>
      <c r="BD21" s="643"/>
      <c r="BE21" s="643"/>
      <c r="BF21" s="644"/>
      <c r="BG21" s="625">
        <v>20238</v>
      </c>
      <c r="BH21" s="626"/>
      <c r="BI21" s="626"/>
      <c r="BJ21" s="626"/>
      <c r="BK21" s="626"/>
      <c r="BL21" s="626"/>
      <c r="BM21" s="626"/>
      <c r="BN21" s="627"/>
      <c r="BO21" s="628">
        <v>0.2</v>
      </c>
      <c r="BP21" s="628"/>
      <c r="BQ21" s="628"/>
      <c r="BR21" s="628"/>
      <c r="BS21" s="634" t="s">
        <v>113</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262</v>
      </c>
      <c r="C22" s="623"/>
      <c r="D22" s="623"/>
      <c r="E22" s="623"/>
      <c r="F22" s="623"/>
      <c r="G22" s="623"/>
      <c r="H22" s="623"/>
      <c r="I22" s="623"/>
      <c r="J22" s="623"/>
      <c r="K22" s="623"/>
      <c r="L22" s="623"/>
      <c r="M22" s="623"/>
      <c r="N22" s="623"/>
      <c r="O22" s="623"/>
      <c r="P22" s="623"/>
      <c r="Q22" s="624"/>
      <c r="R22" s="625">
        <v>661832</v>
      </c>
      <c r="S22" s="626"/>
      <c r="T22" s="626"/>
      <c r="U22" s="626"/>
      <c r="V22" s="626"/>
      <c r="W22" s="626"/>
      <c r="X22" s="626"/>
      <c r="Y22" s="627"/>
      <c r="Z22" s="628">
        <v>1.6</v>
      </c>
      <c r="AA22" s="628"/>
      <c r="AB22" s="628"/>
      <c r="AC22" s="628"/>
      <c r="AD22" s="629" t="s">
        <v>113</v>
      </c>
      <c r="AE22" s="629"/>
      <c r="AF22" s="629"/>
      <c r="AG22" s="629"/>
      <c r="AH22" s="629"/>
      <c r="AI22" s="629"/>
      <c r="AJ22" s="629"/>
      <c r="AK22" s="629"/>
      <c r="AL22" s="630" t="s">
        <v>113</v>
      </c>
      <c r="AM22" s="631"/>
      <c r="AN22" s="631"/>
      <c r="AO22" s="632"/>
      <c r="AP22" s="642" t="s">
        <v>263</v>
      </c>
      <c r="AQ22" s="643"/>
      <c r="AR22" s="643"/>
      <c r="AS22" s="643"/>
      <c r="AT22" s="643"/>
      <c r="AU22" s="643"/>
      <c r="AV22" s="643"/>
      <c r="AW22" s="643"/>
      <c r="AX22" s="643"/>
      <c r="AY22" s="643"/>
      <c r="AZ22" s="643"/>
      <c r="BA22" s="643"/>
      <c r="BB22" s="643"/>
      <c r="BC22" s="643"/>
      <c r="BD22" s="643"/>
      <c r="BE22" s="643"/>
      <c r="BF22" s="644"/>
      <c r="BG22" s="625" t="s">
        <v>113</v>
      </c>
      <c r="BH22" s="626"/>
      <c r="BI22" s="626"/>
      <c r="BJ22" s="626"/>
      <c r="BK22" s="626"/>
      <c r="BL22" s="626"/>
      <c r="BM22" s="626"/>
      <c r="BN22" s="627"/>
      <c r="BO22" s="628" t="s">
        <v>113</v>
      </c>
      <c r="BP22" s="628"/>
      <c r="BQ22" s="628"/>
      <c r="BR22" s="628"/>
      <c r="BS22" s="634" t="s">
        <v>113</v>
      </c>
      <c r="BT22" s="626"/>
      <c r="BU22" s="626"/>
      <c r="BV22" s="626"/>
      <c r="BW22" s="626"/>
      <c r="BX22" s="626"/>
      <c r="BY22" s="626"/>
      <c r="BZ22" s="626"/>
      <c r="CA22" s="626"/>
      <c r="CB22" s="635"/>
      <c r="CD22" s="607" t="s">
        <v>264</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265</v>
      </c>
      <c r="C23" s="623"/>
      <c r="D23" s="623"/>
      <c r="E23" s="623"/>
      <c r="F23" s="623"/>
      <c r="G23" s="623"/>
      <c r="H23" s="623"/>
      <c r="I23" s="623"/>
      <c r="J23" s="623"/>
      <c r="K23" s="623"/>
      <c r="L23" s="623"/>
      <c r="M23" s="623"/>
      <c r="N23" s="623"/>
      <c r="O23" s="623"/>
      <c r="P23" s="623"/>
      <c r="Q23" s="624"/>
      <c r="R23" s="625">
        <v>692781</v>
      </c>
      <c r="S23" s="626"/>
      <c r="T23" s="626"/>
      <c r="U23" s="626"/>
      <c r="V23" s="626"/>
      <c r="W23" s="626"/>
      <c r="X23" s="626"/>
      <c r="Y23" s="627"/>
      <c r="Z23" s="628">
        <v>1.6</v>
      </c>
      <c r="AA23" s="628"/>
      <c r="AB23" s="628"/>
      <c r="AC23" s="628"/>
      <c r="AD23" s="629">
        <v>164507</v>
      </c>
      <c r="AE23" s="629"/>
      <c r="AF23" s="629"/>
      <c r="AG23" s="629"/>
      <c r="AH23" s="629"/>
      <c r="AI23" s="629"/>
      <c r="AJ23" s="629"/>
      <c r="AK23" s="629"/>
      <c r="AL23" s="630">
        <v>0.7</v>
      </c>
      <c r="AM23" s="631"/>
      <c r="AN23" s="631"/>
      <c r="AO23" s="632"/>
      <c r="AP23" s="642" t="s">
        <v>266</v>
      </c>
      <c r="AQ23" s="643"/>
      <c r="AR23" s="643"/>
      <c r="AS23" s="643"/>
      <c r="AT23" s="643"/>
      <c r="AU23" s="643"/>
      <c r="AV23" s="643"/>
      <c r="AW23" s="643"/>
      <c r="AX23" s="643"/>
      <c r="AY23" s="643"/>
      <c r="AZ23" s="643"/>
      <c r="BA23" s="643"/>
      <c r="BB23" s="643"/>
      <c r="BC23" s="643"/>
      <c r="BD23" s="643"/>
      <c r="BE23" s="643"/>
      <c r="BF23" s="644"/>
      <c r="BG23" s="625">
        <v>250809</v>
      </c>
      <c r="BH23" s="626"/>
      <c r="BI23" s="626"/>
      <c r="BJ23" s="626"/>
      <c r="BK23" s="626"/>
      <c r="BL23" s="626"/>
      <c r="BM23" s="626"/>
      <c r="BN23" s="627"/>
      <c r="BO23" s="628">
        <v>2.2000000000000002</v>
      </c>
      <c r="BP23" s="628"/>
      <c r="BQ23" s="628"/>
      <c r="BR23" s="628"/>
      <c r="BS23" s="634" t="s">
        <v>113</v>
      </c>
      <c r="BT23" s="626"/>
      <c r="BU23" s="626"/>
      <c r="BV23" s="626"/>
      <c r="BW23" s="626"/>
      <c r="BX23" s="626"/>
      <c r="BY23" s="626"/>
      <c r="BZ23" s="626"/>
      <c r="CA23" s="626"/>
      <c r="CB23" s="635"/>
      <c r="CD23" s="607" t="s">
        <v>205</v>
      </c>
      <c r="CE23" s="608"/>
      <c r="CF23" s="608"/>
      <c r="CG23" s="608"/>
      <c r="CH23" s="608"/>
      <c r="CI23" s="608"/>
      <c r="CJ23" s="608"/>
      <c r="CK23" s="608"/>
      <c r="CL23" s="608"/>
      <c r="CM23" s="608"/>
      <c r="CN23" s="608"/>
      <c r="CO23" s="608"/>
      <c r="CP23" s="608"/>
      <c r="CQ23" s="609"/>
      <c r="CR23" s="607" t="s">
        <v>267</v>
      </c>
      <c r="CS23" s="608"/>
      <c r="CT23" s="608"/>
      <c r="CU23" s="608"/>
      <c r="CV23" s="608"/>
      <c r="CW23" s="608"/>
      <c r="CX23" s="608"/>
      <c r="CY23" s="609"/>
      <c r="CZ23" s="607" t="s">
        <v>268</v>
      </c>
      <c r="DA23" s="608"/>
      <c r="DB23" s="608"/>
      <c r="DC23" s="609"/>
      <c r="DD23" s="607" t="s">
        <v>269</v>
      </c>
      <c r="DE23" s="608"/>
      <c r="DF23" s="608"/>
      <c r="DG23" s="608"/>
      <c r="DH23" s="608"/>
      <c r="DI23" s="608"/>
      <c r="DJ23" s="608"/>
      <c r="DK23" s="609"/>
      <c r="DL23" s="648" t="s">
        <v>270</v>
      </c>
      <c r="DM23" s="649"/>
      <c r="DN23" s="649"/>
      <c r="DO23" s="649"/>
      <c r="DP23" s="649"/>
      <c r="DQ23" s="649"/>
      <c r="DR23" s="649"/>
      <c r="DS23" s="649"/>
      <c r="DT23" s="649"/>
      <c r="DU23" s="649"/>
      <c r="DV23" s="650"/>
      <c r="DW23" s="607" t="s">
        <v>271</v>
      </c>
      <c r="DX23" s="608"/>
      <c r="DY23" s="608"/>
      <c r="DZ23" s="608"/>
      <c r="EA23" s="608"/>
      <c r="EB23" s="608"/>
      <c r="EC23" s="609"/>
    </row>
    <row r="24" spans="2:133" ht="11.25" customHeight="1" x14ac:dyDescent="0.15">
      <c r="B24" s="622" t="s">
        <v>272</v>
      </c>
      <c r="C24" s="623"/>
      <c r="D24" s="623"/>
      <c r="E24" s="623"/>
      <c r="F24" s="623"/>
      <c r="G24" s="623"/>
      <c r="H24" s="623"/>
      <c r="I24" s="623"/>
      <c r="J24" s="623"/>
      <c r="K24" s="623"/>
      <c r="L24" s="623"/>
      <c r="M24" s="623"/>
      <c r="N24" s="623"/>
      <c r="O24" s="623"/>
      <c r="P24" s="623"/>
      <c r="Q24" s="624"/>
      <c r="R24" s="625">
        <v>522178</v>
      </c>
      <c r="S24" s="626"/>
      <c r="T24" s="626"/>
      <c r="U24" s="626"/>
      <c r="V24" s="626"/>
      <c r="W24" s="626"/>
      <c r="X24" s="626"/>
      <c r="Y24" s="627"/>
      <c r="Z24" s="628">
        <v>1.2</v>
      </c>
      <c r="AA24" s="628"/>
      <c r="AB24" s="628"/>
      <c r="AC24" s="628"/>
      <c r="AD24" s="629" t="s">
        <v>113</v>
      </c>
      <c r="AE24" s="629"/>
      <c r="AF24" s="629"/>
      <c r="AG24" s="629"/>
      <c r="AH24" s="629"/>
      <c r="AI24" s="629"/>
      <c r="AJ24" s="629"/>
      <c r="AK24" s="629"/>
      <c r="AL24" s="630" t="s">
        <v>113</v>
      </c>
      <c r="AM24" s="631"/>
      <c r="AN24" s="631"/>
      <c r="AO24" s="632"/>
      <c r="AP24" s="642" t="s">
        <v>273</v>
      </c>
      <c r="AQ24" s="643"/>
      <c r="AR24" s="643"/>
      <c r="AS24" s="643"/>
      <c r="AT24" s="643"/>
      <c r="AU24" s="643"/>
      <c r="AV24" s="643"/>
      <c r="AW24" s="643"/>
      <c r="AX24" s="643"/>
      <c r="AY24" s="643"/>
      <c r="AZ24" s="643"/>
      <c r="BA24" s="643"/>
      <c r="BB24" s="643"/>
      <c r="BC24" s="643"/>
      <c r="BD24" s="643"/>
      <c r="BE24" s="643"/>
      <c r="BF24" s="644"/>
      <c r="BG24" s="625" t="s">
        <v>113</v>
      </c>
      <c r="BH24" s="626"/>
      <c r="BI24" s="626"/>
      <c r="BJ24" s="626"/>
      <c r="BK24" s="626"/>
      <c r="BL24" s="626"/>
      <c r="BM24" s="626"/>
      <c r="BN24" s="627"/>
      <c r="BO24" s="628" t="s">
        <v>113</v>
      </c>
      <c r="BP24" s="628"/>
      <c r="BQ24" s="628"/>
      <c r="BR24" s="628"/>
      <c r="BS24" s="634" t="s">
        <v>113</v>
      </c>
      <c r="BT24" s="626"/>
      <c r="BU24" s="626"/>
      <c r="BV24" s="626"/>
      <c r="BW24" s="626"/>
      <c r="BX24" s="626"/>
      <c r="BY24" s="626"/>
      <c r="BZ24" s="626"/>
      <c r="CA24" s="626"/>
      <c r="CB24" s="635"/>
      <c r="CD24" s="636" t="s">
        <v>274</v>
      </c>
      <c r="CE24" s="637"/>
      <c r="CF24" s="637"/>
      <c r="CG24" s="637"/>
      <c r="CH24" s="637"/>
      <c r="CI24" s="637"/>
      <c r="CJ24" s="637"/>
      <c r="CK24" s="637"/>
      <c r="CL24" s="637"/>
      <c r="CM24" s="637"/>
      <c r="CN24" s="637"/>
      <c r="CO24" s="637"/>
      <c r="CP24" s="637"/>
      <c r="CQ24" s="638"/>
      <c r="CR24" s="614">
        <v>21332097</v>
      </c>
      <c r="CS24" s="615"/>
      <c r="CT24" s="615"/>
      <c r="CU24" s="615"/>
      <c r="CV24" s="615"/>
      <c r="CW24" s="615"/>
      <c r="CX24" s="615"/>
      <c r="CY24" s="616"/>
      <c r="CZ24" s="652">
        <v>51.6</v>
      </c>
      <c r="DA24" s="653"/>
      <c r="DB24" s="653"/>
      <c r="DC24" s="654"/>
      <c r="DD24" s="651">
        <v>14697157</v>
      </c>
      <c r="DE24" s="615"/>
      <c r="DF24" s="615"/>
      <c r="DG24" s="615"/>
      <c r="DH24" s="615"/>
      <c r="DI24" s="615"/>
      <c r="DJ24" s="615"/>
      <c r="DK24" s="616"/>
      <c r="DL24" s="651">
        <v>14334498</v>
      </c>
      <c r="DM24" s="615"/>
      <c r="DN24" s="615"/>
      <c r="DO24" s="615"/>
      <c r="DP24" s="615"/>
      <c r="DQ24" s="615"/>
      <c r="DR24" s="615"/>
      <c r="DS24" s="615"/>
      <c r="DT24" s="615"/>
      <c r="DU24" s="615"/>
      <c r="DV24" s="616"/>
      <c r="DW24" s="619">
        <v>57.2</v>
      </c>
      <c r="DX24" s="620"/>
      <c r="DY24" s="620"/>
      <c r="DZ24" s="620"/>
      <c r="EA24" s="620"/>
      <c r="EB24" s="620"/>
      <c r="EC24" s="621"/>
    </row>
    <row r="25" spans="2:133" ht="11.25" customHeight="1" x14ac:dyDescent="0.15">
      <c r="B25" s="622" t="s">
        <v>275</v>
      </c>
      <c r="C25" s="623"/>
      <c r="D25" s="623"/>
      <c r="E25" s="623"/>
      <c r="F25" s="623"/>
      <c r="G25" s="623"/>
      <c r="H25" s="623"/>
      <c r="I25" s="623"/>
      <c r="J25" s="623"/>
      <c r="K25" s="623"/>
      <c r="L25" s="623"/>
      <c r="M25" s="623"/>
      <c r="N25" s="623"/>
      <c r="O25" s="623"/>
      <c r="P25" s="623"/>
      <c r="Q25" s="624"/>
      <c r="R25" s="625">
        <v>5317811</v>
      </c>
      <c r="S25" s="626"/>
      <c r="T25" s="626"/>
      <c r="U25" s="626"/>
      <c r="V25" s="626"/>
      <c r="W25" s="626"/>
      <c r="X25" s="626"/>
      <c r="Y25" s="627"/>
      <c r="Z25" s="628">
        <v>12.5</v>
      </c>
      <c r="AA25" s="628"/>
      <c r="AB25" s="628"/>
      <c r="AC25" s="628"/>
      <c r="AD25" s="629" t="s">
        <v>113</v>
      </c>
      <c r="AE25" s="629"/>
      <c r="AF25" s="629"/>
      <c r="AG25" s="629"/>
      <c r="AH25" s="629"/>
      <c r="AI25" s="629"/>
      <c r="AJ25" s="629"/>
      <c r="AK25" s="629"/>
      <c r="AL25" s="630" t="s">
        <v>113</v>
      </c>
      <c r="AM25" s="631"/>
      <c r="AN25" s="631"/>
      <c r="AO25" s="632"/>
      <c r="AP25" s="642" t="s">
        <v>276</v>
      </c>
      <c r="AQ25" s="643"/>
      <c r="AR25" s="643"/>
      <c r="AS25" s="643"/>
      <c r="AT25" s="643"/>
      <c r="AU25" s="643"/>
      <c r="AV25" s="643"/>
      <c r="AW25" s="643"/>
      <c r="AX25" s="643"/>
      <c r="AY25" s="643"/>
      <c r="AZ25" s="643"/>
      <c r="BA25" s="643"/>
      <c r="BB25" s="643"/>
      <c r="BC25" s="643"/>
      <c r="BD25" s="643"/>
      <c r="BE25" s="643"/>
      <c r="BF25" s="644"/>
      <c r="BG25" s="625" t="s">
        <v>113</v>
      </c>
      <c r="BH25" s="626"/>
      <c r="BI25" s="626"/>
      <c r="BJ25" s="626"/>
      <c r="BK25" s="626"/>
      <c r="BL25" s="626"/>
      <c r="BM25" s="626"/>
      <c r="BN25" s="627"/>
      <c r="BO25" s="628" t="s">
        <v>113</v>
      </c>
      <c r="BP25" s="628"/>
      <c r="BQ25" s="628"/>
      <c r="BR25" s="628"/>
      <c r="BS25" s="634" t="s">
        <v>113</v>
      </c>
      <c r="BT25" s="626"/>
      <c r="BU25" s="626"/>
      <c r="BV25" s="626"/>
      <c r="BW25" s="626"/>
      <c r="BX25" s="626"/>
      <c r="BY25" s="626"/>
      <c r="BZ25" s="626"/>
      <c r="CA25" s="626"/>
      <c r="CB25" s="635"/>
      <c r="CD25" s="639" t="s">
        <v>277</v>
      </c>
      <c r="CE25" s="640"/>
      <c r="CF25" s="640"/>
      <c r="CG25" s="640"/>
      <c r="CH25" s="640"/>
      <c r="CI25" s="640"/>
      <c r="CJ25" s="640"/>
      <c r="CK25" s="640"/>
      <c r="CL25" s="640"/>
      <c r="CM25" s="640"/>
      <c r="CN25" s="640"/>
      <c r="CO25" s="640"/>
      <c r="CP25" s="640"/>
      <c r="CQ25" s="641"/>
      <c r="CR25" s="625">
        <v>6622316</v>
      </c>
      <c r="CS25" s="657"/>
      <c r="CT25" s="657"/>
      <c r="CU25" s="657"/>
      <c r="CV25" s="657"/>
      <c r="CW25" s="657"/>
      <c r="CX25" s="657"/>
      <c r="CY25" s="658"/>
      <c r="CZ25" s="659">
        <v>16</v>
      </c>
      <c r="DA25" s="660"/>
      <c r="DB25" s="660"/>
      <c r="DC25" s="661"/>
      <c r="DD25" s="634">
        <v>6151306</v>
      </c>
      <c r="DE25" s="657"/>
      <c r="DF25" s="657"/>
      <c r="DG25" s="657"/>
      <c r="DH25" s="657"/>
      <c r="DI25" s="657"/>
      <c r="DJ25" s="657"/>
      <c r="DK25" s="658"/>
      <c r="DL25" s="634">
        <v>5788907</v>
      </c>
      <c r="DM25" s="657"/>
      <c r="DN25" s="657"/>
      <c r="DO25" s="657"/>
      <c r="DP25" s="657"/>
      <c r="DQ25" s="657"/>
      <c r="DR25" s="657"/>
      <c r="DS25" s="657"/>
      <c r="DT25" s="657"/>
      <c r="DU25" s="657"/>
      <c r="DV25" s="658"/>
      <c r="DW25" s="630">
        <v>23.1</v>
      </c>
      <c r="DX25" s="655"/>
      <c r="DY25" s="655"/>
      <c r="DZ25" s="655"/>
      <c r="EA25" s="655"/>
      <c r="EB25" s="655"/>
      <c r="EC25" s="656"/>
    </row>
    <row r="26" spans="2:133" ht="11.25" customHeight="1" x14ac:dyDescent="0.15">
      <c r="B26" s="662" t="s">
        <v>278</v>
      </c>
      <c r="C26" s="663"/>
      <c r="D26" s="663"/>
      <c r="E26" s="663"/>
      <c r="F26" s="663"/>
      <c r="G26" s="663"/>
      <c r="H26" s="663"/>
      <c r="I26" s="663"/>
      <c r="J26" s="663"/>
      <c r="K26" s="663"/>
      <c r="L26" s="663"/>
      <c r="M26" s="663"/>
      <c r="N26" s="663"/>
      <c r="O26" s="663"/>
      <c r="P26" s="663"/>
      <c r="Q26" s="664"/>
      <c r="R26" s="625">
        <v>22335</v>
      </c>
      <c r="S26" s="626"/>
      <c r="T26" s="626"/>
      <c r="U26" s="626"/>
      <c r="V26" s="626"/>
      <c r="W26" s="626"/>
      <c r="X26" s="626"/>
      <c r="Y26" s="627"/>
      <c r="Z26" s="628">
        <v>0.1</v>
      </c>
      <c r="AA26" s="628"/>
      <c r="AB26" s="628"/>
      <c r="AC26" s="628"/>
      <c r="AD26" s="629">
        <v>22335</v>
      </c>
      <c r="AE26" s="629"/>
      <c r="AF26" s="629"/>
      <c r="AG26" s="629"/>
      <c r="AH26" s="629"/>
      <c r="AI26" s="629"/>
      <c r="AJ26" s="629"/>
      <c r="AK26" s="629"/>
      <c r="AL26" s="630">
        <v>0.1</v>
      </c>
      <c r="AM26" s="631"/>
      <c r="AN26" s="631"/>
      <c r="AO26" s="632"/>
      <c r="AP26" s="642" t="s">
        <v>279</v>
      </c>
      <c r="AQ26" s="665"/>
      <c r="AR26" s="665"/>
      <c r="AS26" s="665"/>
      <c r="AT26" s="665"/>
      <c r="AU26" s="665"/>
      <c r="AV26" s="665"/>
      <c r="AW26" s="665"/>
      <c r="AX26" s="665"/>
      <c r="AY26" s="665"/>
      <c r="AZ26" s="665"/>
      <c r="BA26" s="665"/>
      <c r="BB26" s="665"/>
      <c r="BC26" s="665"/>
      <c r="BD26" s="665"/>
      <c r="BE26" s="665"/>
      <c r="BF26" s="644"/>
      <c r="BG26" s="625" t="s">
        <v>113</v>
      </c>
      <c r="BH26" s="626"/>
      <c r="BI26" s="626"/>
      <c r="BJ26" s="626"/>
      <c r="BK26" s="626"/>
      <c r="BL26" s="626"/>
      <c r="BM26" s="626"/>
      <c r="BN26" s="627"/>
      <c r="BO26" s="628" t="s">
        <v>113</v>
      </c>
      <c r="BP26" s="628"/>
      <c r="BQ26" s="628"/>
      <c r="BR26" s="628"/>
      <c r="BS26" s="634" t="s">
        <v>113</v>
      </c>
      <c r="BT26" s="626"/>
      <c r="BU26" s="626"/>
      <c r="BV26" s="626"/>
      <c r="BW26" s="626"/>
      <c r="BX26" s="626"/>
      <c r="BY26" s="626"/>
      <c r="BZ26" s="626"/>
      <c r="CA26" s="626"/>
      <c r="CB26" s="635"/>
      <c r="CD26" s="639" t="s">
        <v>280</v>
      </c>
      <c r="CE26" s="640"/>
      <c r="CF26" s="640"/>
      <c r="CG26" s="640"/>
      <c r="CH26" s="640"/>
      <c r="CI26" s="640"/>
      <c r="CJ26" s="640"/>
      <c r="CK26" s="640"/>
      <c r="CL26" s="640"/>
      <c r="CM26" s="640"/>
      <c r="CN26" s="640"/>
      <c r="CO26" s="640"/>
      <c r="CP26" s="640"/>
      <c r="CQ26" s="641"/>
      <c r="CR26" s="625">
        <v>4074188</v>
      </c>
      <c r="CS26" s="626"/>
      <c r="CT26" s="626"/>
      <c r="CU26" s="626"/>
      <c r="CV26" s="626"/>
      <c r="CW26" s="626"/>
      <c r="CX26" s="626"/>
      <c r="CY26" s="627"/>
      <c r="CZ26" s="659">
        <v>9.9</v>
      </c>
      <c r="DA26" s="660"/>
      <c r="DB26" s="660"/>
      <c r="DC26" s="661"/>
      <c r="DD26" s="634">
        <v>3705953</v>
      </c>
      <c r="DE26" s="626"/>
      <c r="DF26" s="626"/>
      <c r="DG26" s="626"/>
      <c r="DH26" s="626"/>
      <c r="DI26" s="626"/>
      <c r="DJ26" s="626"/>
      <c r="DK26" s="627"/>
      <c r="DL26" s="634" t="s">
        <v>217</v>
      </c>
      <c r="DM26" s="626"/>
      <c r="DN26" s="626"/>
      <c r="DO26" s="626"/>
      <c r="DP26" s="626"/>
      <c r="DQ26" s="626"/>
      <c r="DR26" s="626"/>
      <c r="DS26" s="626"/>
      <c r="DT26" s="626"/>
      <c r="DU26" s="626"/>
      <c r="DV26" s="627"/>
      <c r="DW26" s="630" t="s">
        <v>217</v>
      </c>
      <c r="DX26" s="655"/>
      <c r="DY26" s="655"/>
      <c r="DZ26" s="655"/>
      <c r="EA26" s="655"/>
      <c r="EB26" s="655"/>
      <c r="EC26" s="656"/>
    </row>
    <row r="27" spans="2:133" ht="11.25" customHeight="1" x14ac:dyDescent="0.15">
      <c r="B27" s="622" t="s">
        <v>281</v>
      </c>
      <c r="C27" s="623"/>
      <c r="D27" s="623"/>
      <c r="E27" s="623"/>
      <c r="F27" s="623"/>
      <c r="G27" s="623"/>
      <c r="H27" s="623"/>
      <c r="I27" s="623"/>
      <c r="J27" s="623"/>
      <c r="K27" s="623"/>
      <c r="L27" s="623"/>
      <c r="M27" s="623"/>
      <c r="N27" s="623"/>
      <c r="O27" s="623"/>
      <c r="P27" s="623"/>
      <c r="Q27" s="624"/>
      <c r="R27" s="625">
        <v>3234910</v>
      </c>
      <c r="S27" s="626"/>
      <c r="T27" s="626"/>
      <c r="U27" s="626"/>
      <c r="V27" s="626"/>
      <c r="W27" s="626"/>
      <c r="X27" s="626"/>
      <c r="Y27" s="627"/>
      <c r="Z27" s="628">
        <v>7.6</v>
      </c>
      <c r="AA27" s="628"/>
      <c r="AB27" s="628"/>
      <c r="AC27" s="628"/>
      <c r="AD27" s="629" t="s">
        <v>113</v>
      </c>
      <c r="AE27" s="629"/>
      <c r="AF27" s="629"/>
      <c r="AG27" s="629"/>
      <c r="AH27" s="629"/>
      <c r="AI27" s="629"/>
      <c r="AJ27" s="629"/>
      <c r="AK27" s="629"/>
      <c r="AL27" s="630" t="s">
        <v>113</v>
      </c>
      <c r="AM27" s="631"/>
      <c r="AN27" s="631"/>
      <c r="AO27" s="632"/>
      <c r="AP27" s="622" t="s">
        <v>282</v>
      </c>
      <c r="AQ27" s="623"/>
      <c r="AR27" s="623"/>
      <c r="AS27" s="623"/>
      <c r="AT27" s="623"/>
      <c r="AU27" s="623"/>
      <c r="AV27" s="623"/>
      <c r="AW27" s="623"/>
      <c r="AX27" s="623"/>
      <c r="AY27" s="623"/>
      <c r="AZ27" s="623"/>
      <c r="BA27" s="623"/>
      <c r="BB27" s="623"/>
      <c r="BC27" s="623"/>
      <c r="BD27" s="623"/>
      <c r="BE27" s="623"/>
      <c r="BF27" s="624"/>
      <c r="BG27" s="625">
        <v>11600347</v>
      </c>
      <c r="BH27" s="626"/>
      <c r="BI27" s="626"/>
      <c r="BJ27" s="626"/>
      <c r="BK27" s="626"/>
      <c r="BL27" s="626"/>
      <c r="BM27" s="626"/>
      <c r="BN27" s="627"/>
      <c r="BO27" s="628">
        <v>100</v>
      </c>
      <c r="BP27" s="628"/>
      <c r="BQ27" s="628"/>
      <c r="BR27" s="628"/>
      <c r="BS27" s="634">
        <v>609603</v>
      </c>
      <c r="BT27" s="626"/>
      <c r="BU27" s="626"/>
      <c r="BV27" s="626"/>
      <c r="BW27" s="626"/>
      <c r="BX27" s="626"/>
      <c r="BY27" s="626"/>
      <c r="BZ27" s="626"/>
      <c r="CA27" s="626"/>
      <c r="CB27" s="635"/>
      <c r="CD27" s="639" t="s">
        <v>283</v>
      </c>
      <c r="CE27" s="640"/>
      <c r="CF27" s="640"/>
      <c r="CG27" s="640"/>
      <c r="CH27" s="640"/>
      <c r="CI27" s="640"/>
      <c r="CJ27" s="640"/>
      <c r="CK27" s="640"/>
      <c r="CL27" s="640"/>
      <c r="CM27" s="640"/>
      <c r="CN27" s="640"/>
      <c r="CO27" s="640"/>
      <c r="CP27" s="640"/>
      <c r="CQ27" s="641"/>
      <c r="CR27" s="625">
        <v>8579504</v>
      </c>
      <c r="CS27" s="657"/>
      <c r="CT27" s="657"/>
      <c r="CU27" s="657"/>
      <c r="CV27" s="657"/>
      <c r="CW27" s="657"/>
      <c r="CX27" s="657"/>
      <c r="CY27" s="658"/>
      <c r="CZ27" s="659">
        <v>20.8</v>
      </c>
      <c r="DA27" s="660"/>
      <c r="DB27" s="660"/>
      <c r="DC27" s="661"/>
      <c r="DD27" s="634">
        <v>2724007</v>
      </c>
      <c r="DE27" s="657"/>
      <c r="DF27" s="657"/>
      <c r="DG27" s="657"/>
      <c r="DH27" s="657"/>
      <c r="DI27" s="657"/>
      <c r="DJ27" s="657"/>
      <c r="DK27" s="658"/>
      <c r="DL27" s="634">
        <v>2723747</v>
      </c>
      <c r="DM27" s="657"/>
      <c r="DN27" s="657"/>
      <c r="DO27" s="657"/>
      <c r="DP27" s="657"/>
      <c r="DQ27" s="657"/>
      <c r="DR27" s="657"/>
      <c r="DS27" s="657"/>
      <c r="DT27" s="657"/>
      <c r="DU27" s="657"/>
      <c r="DV27" s="658"/>
      <c r="DW27" s="630">
        <v>10.9</v>
      </c>
      <c r="DX27" s="655"/>
      <c r="DY27" s="655"/>
      <c r="DZ27" s="655"/>
      <c r="EA27" s="655"/>
      <c r="EB27" s="655"/>
      <c r="EC27" s="656"/>
    </row>
    <row r="28" spans="2:133" ht="11.25" customHeight="1" x14ac:dyDescent="0.15">
      <c r="B28" s="622" t="s">
        <v>284</v>
      </c>
      <c r="C28" s="623"/>
      <c r="D28" s="623"/>
      <c r="E28" s="623"/>
      <c r="F28" s="623"/>
      <c r="G28" s="623"/>
      <c r="H28" s="623"/>
      <c r="I28" s="623"/>
      <c r="J28" s="623"/>
      <c r="K28" s="623"/>
      <c r="L28" s="623"/>
      <c r="M28" s="623"/>
      <c r="N28" s="623"/>
      <c r="O28" s="623"/>
      <c r="P28" s="623"/>
      <c r="Q28" s="624"/>
      <c r="R28" s="625">
        <v>428965</v>
      </c>
      <c r="S28" s="626"/>
      <c r="T28" s="626"/>
      <c r="U28" s="626"/>
      <c r="V28" s="626"/>
      <c r="W28" s="626"/>
      <c r="X28" s="626"/>
      <c r="Y28" s="627"/>
      <c r="Z28" s="628">
        <v>1</v>
      </c>
      <c r="AA28" s="628"/>
      <c r="AB28" s="628"/>
      <c r="AC28" s="628"/>
      <c r="AD28" s="629">
        <v>247532</v>
      </c>
      <c r="AE28" s="629"/>
      <c r="AF28" s="629"/>
      <c r="AG28" s="629"/>
      <c r="AH28" s="629"/>
      <c r="AI28" s="629"/>
      <c r="AJ28" s="629"/>
      <c r="AK28" s="629"/>
      <c r="AL28" s="630">
        <v>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285</v>
      </c>
      <c r="CE28" s="640"/>
      <c r="CF28" s="640"/>
      <c r="CG28" s="640"/>
      <c r="CH28" s="640"/>
      <c r="CI28" s="640"/>
      <c r="CJ28" s="640"/>
      <c r="CK28" s="640"/>
      <c r="CL28" s="640"/>
      <c r="CM28" s="640"/>
      <c r="CN28" s="640"/>
      <c r="CO28" s="640"/>
      <c r="CP28" s="640"/>
      <c r="CQ28" s="641"/>
      <c r="CR28" s="625">
        <v>6130277</v>
      </c>
      <c r="CS28" s="626"/>
      <c r="CT28" s="626"/>
      <c r="CU28" s="626"/>
      <c r="CV28" s="626"/>
      <c r="CW28" s="626"/>
      <c r="CX28" s="626"/>
      <c r="CY28" s="627"/>
      <c r="CZ28" s="659">
        <v>14.8</v>
      </c>
      <c r="DA28" s="660"/>
      <c r="DB28" s="660"/>
      <c r="DC28" s="661"/>
      <c r="DD28" s="634">
        <v>5821844</v>
      </c>
      <c r="DE28" s="626"/>
      <c r="DF28" s="626"/>
      <c r="DG28" s="626"/>
      <c r="DH28" s="626"/>
      <c r="DI28" s="626"/>
      <c r="DJ28" s="626"/>
      <c r="DK28" s="627"/>
      <c r="DL28" s="634">
        <v>5821844</v>
      </c>
      <c r="DM28" s="626"/>
      <c r="DN28" s="626"/>
      <c r="DO28" s="626"/>
      <c r="DP28" s="626"/>
      <c r="DQ28" s="626"/>
      <c r="DR28" s="626"/>
      <c r="DS28" s="626"/>
      <c r="DT28" s="626"/>
      <c r="DU28" s="626"/>
      <c r="DV28" s="627"/>
      <c r="DW28" s="630">
        <v>23.2</v>
      </c>
      <c r="DX28" s="655"/>
      <c r="DY28" s="655"/>
      <c r="DZ28" s="655"/>
      <c r="EA28" s="655"/>
      <c r="EB28" s="655"/>
      <c r="EC28" s="656"/>
    </row>
    <row r="29" spans="2:133" ht="11.25" customHeight="1" x14ac:dyDescent="0.15">
      <c r="B29" s="622" t="s">
        <v>286</v>
      </c>
      <c r="C29" s="623"/>
      <c r="D29" s="623"/>
      <c r="E29" s="623"/>
      <c r="F29" s="623"/>
      <c r="G29" s="623"/>
      <c r="H29" s="623"/>
      <c r="I29" s="623"/>
      <c r="J29" s="623"/>
      <c r="K29" s="623"/>
      <c r="L29" s="623"/>
      <c r="M29" s="623"/>
      <c r="N29" s="623"/>
      <c r="O29" s="623"/>
      <c r="P29" s="623"/>
      <c r="Q29" s="624"/>
      <c r="R29" s="625">
        <v>114002</v>
      </c>
      <c r="S29" s="626"/>
      <c r="T29" s="626"/>
      <c r="U29" s="626"/>
      <c r="V29" s="626"/>
      <c r="W29" s="626"/>
      <c r="X29" s="626"/>
      <c r="Y29" s="627"/>
      <c r="Z29" s="628">
        <v>0.3</v>
      </c>
      <c r="AA29" s="628"/>
      <c r="AB29" s="628"/>
      <c r="AC29" s="628"/>
      <c r="AD29" s="629" t="s">
        <v>113</v>
      </c>
      <c r="AE29" s="629"/>
      <c r="AF29" s="629"/>
      <c r="AG29" s="629"/>
      <c r="AH29" s="629"/>
      <c r="AI29" s="629"/>
      <c r="AJ29" s="629"/>
      <c r="AK29" s="629"/>
      <c r="AL29" s="630" t="s">
        <v>113</v>
      </c>
      <c r="AM29" s="631"/>
      <c r="AN29" s="631"/>
      <c r="AO29" s="632"/>
      <c r="AP29" s="604" t="s">
        <v>205</v>
      </c>
      <c r="AQ29" s="605"/>
      <c r="AR29" s="605"/>
      <c r="AS29" s="605"/>
      <c r="AT29" s="605"/>
      <c r="AU29" s="605"/>
      <c r="AV29" s="605"/>
      <c r="AW29" s="605"/>
      <c r="AX29" s="605"/>
      <c r="AY29" s="605"/>
      <c r="AZ29" s="605"/>
      <c r="BA29" s="605"/>
      <c r="BB29" s="605"/>
      <c r="BC29" s="605"/>
      <c r="BD29" s="605"/>
      <c r="BE29" s="605"/>
      <c r="BF29" s="606"/>
      <c r="BG29" s="604" t="s">
        <v>287</v>
      </c>
      <c r="BH29" s="666"/>
      <c r="BI29" s="666"/>
      <c r="BJ29" s="666"/>
      <c r="BK29" s="666"/>
      <c r="BL29" s="666"/>
      <c r="BM29" s="666"/>
      <c r="BN29" s="666"/>
      <c r="BO29" s="666"/>
      <c r="BP29" s="666"/>
      <c r="BQ29" s="667"/>
      <c r="BR29" s="604" t="s">
        <v>288</v>
      </c>
      <c r="BS29" s="666"/>
      <c r="BT29" s="666"/>
      <c r="BU29" s="666"/>
      <c r="BV29" s="666"/>
      <c r="BW29" s="666"/>
      <c r="BX29" s="666"/>
      <c r="BY29" s="666"/>
      <c r="BZ29" s="666"/>
      <c r="CA29" s="666"/>
      <c r="CB29" s="667"/>
      <c r="CD29" s="686" t="s">
        <v>289</v>
      </c>
      <c r="CE29" s="687"/>
      <c r="CF29" s="639" t="s">
        <v>58</v>
      </c>
      <c r="CG29" s="640"/>
      <c r="CH29" s="640"/>
      <c r="CI29" s="640"/>
      <c r="CJ29" s="640"/>
      <c r="CK29" s="640"/>
      <c r="CL29" s="640"/>
      <c r="CM29" s="640"/>
      <c r="CN29" s="640"/>
      <c r="CO29" s="640"/>
      <c r="CP29" s="640"/>
      <c r="CQ29" s="641"/>
      <c r="CR29" s="625">
        <v>6129946</v>
      </c>
      <c r="CS29" s="657"/>
      <c r="CT29" s="657"/>
      <c r="CU29" s="657"/>
      <c r="CV29" s="657"/>
      <c r="CW29" s="657"/>
      <c r="CX29" s="657"/>
      <c r="CY29" s="658"/>
      <c r="CZ29" s="659">
        <v>14.8</v>
      </c>
      <c r="DA29" s="660"/>
      <c r="DB29" s="660"/>
      <c r="DC29" s="661"/>
      <c r="DD29" s="634">
        <v>5821513</v>
      </c>
      <c r="DE29" s="657"/>
      <c r="DF29" s="657"/>
      <c r="DG29" s="657"/>
      <c r="DH29" s="657"/>
      <c r="DI29" s="657"/>
      <c r="DJ29" s="657"/>
      <c r="DK29" s="658"/>
      <c r="DL29" s="634">
        <v>5821513</v>
      </c>
      <c r="DM29" s="657"/>
      <c r="DN29" s="657"/>
      <c r="DO29" s="657"/>
      <c r="DP29" s="657"/>
      <c r="DQ29" s="657"/>
      <c r="DR29" s="657"/>
      <c r="DS29" s="657"/>
      <c r="DT29" s="657"/>
      <c r="DU29" s="657"/>
      <c r="DV29" s="658"/>
      <c r="DW29" s="630">
        <v>23.2</v>
      </c>
      <c r="DX29" s="655"/>
      <c r="DY29" s="655"/>
      <c r="DZ29" s="655"/>
      <c r="EA29" s="655"/>
      <c r="EB29" s="655"/>
      <c r="EC29" s="656"/>
    </row>
    <row r="30" spans="2:133" ht="11.25" customHeight="1" x14ac:dyDescent="0.15">
      <c r="B30" s="622" t="s">
        <v>290</v>
      </c>
      <c r="C30" s="623"/>
      <c r="D30" s="623"/>
      <c r="E30" s="623"/>
      <c r="F30" s="623"/>
      <c r="G30" s="623"/>
      <c r="H30" s="623"/>
      <c r="I30" s="623"/>
      <c r="J30" s="623"/>
      <c r="K30" s="623"/>
      <c r="L30" s="623"/>
      <c r="M30" s="623"/>
      <c r="N30" s="623"/>
      <c r="O30" s="623"/>
      <c r="P30" s="623"/>
      <c r="Q30" s="624"/>
      <c r="R30" s="625">
        <v>1229478</v>
      </c>
      <c r="S30" s="626"/>
      <c r="T30" s="626"/>
      <c r="U30" s="626"/>
      <c r="V30" s="626"/>
      <c r="W30" s="626"/>
      <c r="X30" s="626"/>
      <c r="Y30" s="627"/>
      <c r="Z30" s="628">
        <v>2.9</v>
      </c>
      <c r="AA30" s="628"/>
      <c r="AB30" s="628"/>
      <c r="AC30" s="628"/>
      <c r="AD30" s="629" t="s">
        <v>113</v>
      </c>
      <c r="AE30" s="629"/>
      <c r="AF30" s="629"/>
      <c r="AG30" s="629"/>
      <c r="AH30" s="629"/>
      <c r="AI30" s="629"/>
      <c r="AJ30" s="629"/>
      <c r="AK30" s="629"/>
      <c r="AL30" s="630" t="s">
        <v>113</v>
      </c>
      <c r="AM30" s="631"/>
      <c r="AN30" s="631"/>
      <c r="AO30" s="632"/>
      <c r="AP30" s="671" t="s">
        <v>291</v>
      </c>
      <c r="AQ30" s="672"/>
      <c r="AR30" s="672"/>
      <c r="AS30" s="672"/>
      <c r="AT30" s="677" t="s">
        <v>292</v>
      </c>
      <c r="AU30" s="184"/>
      <c r="AV30" s="184"/>
      <c r="AW30" s="184"/>
      <c r="AX30" s="611" t="s">
        <v>171</v>
      </c>
      <c r="AY30" s="612"/>
      <c r="AZ30" s="612"/>
      <c r="BA30" s="612"/>
      <c r="BB30" s="612"/>
      <c r="BC30" s="612"/>
      <c r="BD30" s="612"/>
      <c r="BE30" s="612"/>
      <c r="BF30" s="613"/>
      <c r="BG30" s="683">
        <v>99.3</v>
      </c>
      <c r="BH30" s="684"/>
      <c r="BI30" s="684"/>
      <c r="BJ30" s="684"/>
      <c r="BK30" s="684"/>
      <c r="BL30" s="684"/>
      <c r="BM30" s="620">
        <v>97.7</v>
      </c>
      <c r="BN30" s="684"/>
      <c r="BO30" s="684"/>
      <c r="BP30" s="684"/>
      <c r="BQ30" s="685"/>
      <c r="BR30" s="683">
        <v>99.3</v>
      </c>
      <c r="BS30" s="684"/>
      <c r="BT30" s="684"/>
      <c r="BU30" s="684"/>
      <c r="BV30" s="684"/>
      <c r="BW30" s="684"/>
      <c r="BX30" s="620">
        <v>97.5</v>
      </c>
      <c r="BY30" s="684"/>
      <c r="BZ30" s="684"/>
      <c r="CA30" s="684"/>
      <c r="CB30" s="685"/>
      <c r="CD30" s="688"/>
      <c r="CE30" s="689"/>
      <c r="CF30" s="639" t="s">
        <v>293</v>
      </c>
      <c r="CG30" s="640"/>
      <c r="CH30" s="640"/>
      <c r="CI30" s="640"/>
      <c r="CJ30" s="640"/>
      <c r="CK30" s="640"/>
      <c r="CL30" s="640"/>
      <c r="CM30" s="640"/>
      <c r="CN30" s="640"/>
      <c r="CO30" s="640"/>
      <c r="CP30" s="640"/>
      <c r="CQ30" s="641"/>
      <c r="CR30" s="625">
        <v>5613793</v>
      </c>
      <c r="CS30" s="626"/>
      <c r="CT30" s="626"/>
      <c r="CU30" s="626"/>
      <c r="CV30" s="626"/>
      <c r="CW30" s="626"/>
      <c r="CX30" s="626"/>
      <c r="CY30" s="627"/>
      <c r="CZ30" s="659">
        <v>13.6</v>
      </c>
      <c r="DA30" s="660"/>
      <c r="DB30" s="660"/>
      <c r="DC30" s="661"/>
      <c r="DD30" s="634">
        <v>5360417</v>
      </c>
      <c r="DE30" s="626"/>
      <c r="DF30" s="626"/>
      <c r="DG30" s="626"/>
      <c r="DH30" s="626"/>
      <c r="DI30" s="626"/>
      <c r="DJ30" s="626"/>
      <c r="DK30" s="627"/>
      <c r="DL30" s="634">
        <v>5360417</v>
      </c>
      <c r="DM30" s="626"/>
      <c r="DN30" s="626"/>
      <c r="DO30" s="626"/>
      <c r="DP30" s="626"/>
      <c r="DQ30" s="626"/>
      <c r="DR30" s="626"/>
      <c r="DS30" s="626"/>
      <c r="DT30" s="626"/>
      <c r="DU30" s="626"/>
      <c r="DV30" s="627"/>
      <c r="DW30" s="630">
        <v>21.4</v>
      </c>
      <c r="DX30" s="655"/>
      <c r="DY30" s="655"/>
      <c r="DZ30" s="655"/>
      <c r="EA30" s="655"/>
      <c r="EB30" s="655"/>
      <c r="EC30" s="656"/>
    </row>
    <row r="31" spans="2:133" ht="11.25" customHeight="1" x14ac:dyDescent="0.15">
      <c r="B31" s="622" t="s">
        <v>294</v>
      </c>
      <c r="C31" s="623"/>
      <c r="D31" s="623"/>
      <c r="E31" s="623"/>
      <c r="F31" s="623"/>
      <c r="G31" s="623"/>
      <c r="H31" s="623"/>
      <c r="I31" s="623"/>
      <c r="J31" s="623"/>
      <c r="K31" s="623"/>
      <c r="L31" s="623"/>
      <c r="M31" s="623"/>
      <c r="N31" s="623"/>
      <c r="O31" s="623"/>
      <c r="P31" s="623"/>
      <c r="Q31" s="624"/>
      <c r="R31" s="625">
        <v>623701</v>
      </c>
      <c r="S31" s="626"/>
      <c r="T31" s="626"/>
      <c r="U31" s="626"/>
      <c r="V31" s="626"/>
      <c r="W31" s="626"/>
      <c r="X31" s="626"/>
      <c r="Y31" s="627"/>
      <c r="Z31" s="628">
        <v>1.5</v>
      </c>
      <c r="AA31" s="628"/>
      <c r="AB31" s="628"/>
      <c r="AC31" s="628"/>
      <c r="AD31" s="629" t="s">
        <v>113</v>
      </c>
      <c r="AE31" s="629"/>
      <c r="AF31" s="629"/>
      <c r="AG31" s="629"/>
      <c r="AH31" s="629"/>
      <c r="AI31" s="629"/>
      <c r="AJ31" s="629"/>
      <c r="AK31" s="629"/>
      <c r="AL31" s="630" t="s">
        <v>113</v>
      </c>
      <c r="AM31" s="631"/>
      <c r="AN31" s="631"/>
      <c r="AO31" s="632"/>
      <c r="AP31" s="673"/>
      <c r="AQ31" s="674"/>
      <c r="AR31" s="674"/>
      <c r="AS31" s="674"/>
      <c r="AT31" s="678"/>
      <c r="AU31" s="183" t="s">
        <v>295</v>
      </c>
      <c r="AV31" s="183"/>
      <c r="AW31" s="183"/>
      <c r="AX31" s="622" t="s">
        <v>296</v>
      </c>
      <c r="AY31" s="623"/>
      <c r="AZ31" s="623"/>
      <c r="BA31" s="623"/>
      <c r="BB31" s="623"/>
      <c r="BC31" s="623"/>
      <c r="BD31" s="623"/>
      <c r="BE31" s="623"/>
      <c r="BF31" s="624"/>
      <c r="BG31" s="680">
        <v>99.2</v>
      </c>
      <c r="BH31" s="657"/>
      <c r="BI31" s="657"/>
      <c r="BJ31" s="657"/>
      <c r="BK31" s="657"/>
      <c r="BL31" s="657"/>
      <c r="BM31" s="631">
        <v>97.6</v>
      </c>
      <c r="BN31" s="681"/>
      <c r="BO31" s="681"/>
      <c r="BP31" s="681"/>
      <c r="BQ31" s="682"/>
      <c r="BR31" s="680">
        <v>99.1</v>
      </c>
      <c r="BS31" s="657"/>
      <c r="BT31" s="657"/>
      <c r="BU31" s="657"/>
      <c r="BV31" s="657"/>
      <c r="BW31" s="657"/>
      <c r="BX31" s="631">
        <v>97.3</v>
      </c>
      <c r="BY31" s="681"/>
      <c r="BZ31" s="681"/>
      <c r="CA31" s="681"/>
      <c r="CB31" s="682"/>
      <c r="CD31" s="688"/>
      <c r="CE31" s="689"/>
      <c r="CF31" s="639" t="s">
        <v>297</v>
      </c>
      <c r="CG31" s="640"/>
      <c r="CH31" s="640"/>
      <c r="CI31" s="640"/>
      <c r="CJ31" s="640"/>
      <c r="CK31" s="640"/>
      <c r="CL31" s="640"/>
      <c r="CM31" s="640"/>
      <c r="CN31" s="640"/>
      <c r="CO31" s="640"/>
      <c r="CP31" s="640"/>
      <c r="CQ31" s="641"/>
      <c r="CR31" s="625">
        <v>516153</v>
      </c>
      <c r="CS31" s="657"/>
      <c r="CT31" s="657"/>
      <c r="CU31" s="657"/>
      <c r="CV31" s="657"/>
      <c r="CW31" s="657"/>
      <c r="CX31" s="657"/>
      <c r="CY31" s="658"/>
      <c r="CZ31" s="659">
        <v>1.2</v>
      </c>
      <c r="DA31" s="660"/>
      <c r="DB31" s="660"/>
      <c r="DC31" s="661"/>
      <c r="DD31" s="634">
        <v>461096</v>
      </c>
      <c r="DE31" s="657"/>
      <c r="DF31" s="657"/>
      <c r="DG31" s="657"/>
      <c r="DH31" s="657"/>
      <c r="DI31" s="657"/>
      <c r="DJ31" s="657"/>
      <c r="DK31" s="658"/>
      <c r="DL31" s="634">
        <v>461096</v>
      </c>
      <c r="DM31" s="657"/>
      <c r="DN31" s="657"/>
      <c r="DO31" s="657"/>
      <c r="DP31" s="657"/>
      <c r="DQ31" s="657"/>
      <c r="DR31" s="657"/>
      <c r="DS31" s="657"/>
      <c r="DT31" s="657"/>
      <c r="DU31" s="657"/>
      <c r="DV31" s="658"/>
      <c r="DW31" s="630">
        <v>1.8</v>
      </c>
      <c r="DX31" s="655"/>
      <c r="DY31" s="655"/>
      <c r="DZ31" s="655"/>
      <c r="EA31" s="655"/>
      <c r="EB31" s="655"/>
      <c r="EC31" s="656"/>
    </row>
    <row r="32" spans="2:133" ht="11.25" customHeight="1" x14ac:dyDescent="0.15">
      <c r="B32" s="622" t="s">
        <v>298</v>
      </c>
      <c r="C32" s="623"/>
      <c r="D32" s="623"/>
      <c r="E32" s="623"/>
      <c r="F32" s="623"/>
      <c r="G32" s="623"/>
      <c r="H32" s="623"/>
      <c r="I32" s="623"/>
      <c r="J32" s="623"/>
      <c r="K32" s="623"/>
      <c r="L32" s="623"/>
      <c r="M32" s="623"/>
      <c r="N32" s="623"/>
      <c r="O32" s="623"/>
      <c r="P32" s="623"/>
      <c r="Q32" s="624"/>
      <c r="R32" s="625">
        <v>414376</v>
      </c>
      <c r="S32" s="626"/>
      <c r="T32" s="626"/>
      <c r="U32" s="626"/>
      <c r="V32" s="626"/>
      <c r="W32" s="626"/>
      <c r="X32" s="626"/>
      <c r="Y32" s="627"/>
      <c r="Z32" s="628">
        <v>1</v>
      </c>
      <c r="AA32" s="628"/>
      <c r="AB32" s="628"/>
      <c r="AC32" s="628"/>
      <c r="AD32" s="629">
        <v>1570</v>
      </c>
      <c r="AE32" s="629"/>
      <c r="AF32" s="629"/>
      <c r="AG32" s="629"/>
      <c r="AH32" s="629"/>
      <c r="AI32" s="629"/>
      <c r="AJ32" s="629"/>
      <c r="AK32" s="629"/>
      <c r="AL32" s="630">
        <v>0</v>
      </c>
      <c r="AM32" s="631"/>
      <c r="AN32" s="631"/>
      <c r="AO32" s="632"/>
      <c r="AP32" s="675"/>
      <c r="AQ32" s="676"/>
      <c r="AR32" s="676"/>
      <c r="AS32" s="676"/>
      <c r="AT32" s="679"/>
      <c r="AU32" s="185"/>
      <c r="AV32" s="185"/>
      <c r="AW32" s="185"/>
      <c r="AX32" s="668" t="s">
        <v>299</v>
      </c>
      <c r="AY32" s="669"/>
      <c r="AZ32" s="669"/>
      <c r="BA32" s="669"/>
      <c r="BB32" s="669"/>
      <c r="BC32" s="669"/>
      <c r="BD32" s="669"/>
      <c r="BE32" s="669"/>
      <c r="BF32" s="670"/>
      <c r="BG32" s="692">
        <v>99.4</v>
      </c>
      <c r="BH32" s="693"/>
      <c r="BI32" s="693"/>
      <c r="BJ32" s="693"/>
      <c r="BK32" s="693"/>
      <c r="BL32" s="693"/>
      <c r="BM32" s="694">
        <v>97.6</v>
      </c>
      <c r="BN32" s="693"/>
      <c r="BO32" s="693"/>
      <c r="BP32" s="693"/>
      <c r="BQ32" s="695"/>
      <c r="BR32" s="692">
        <v>99.4</v>
      </c>
      <c r="BS32" s="693"/>
      <c r="BT32" s="693"/>
      <c r="BU32" s="693"/>
      <c r="BV32" s="693"/>
      <c r="BW32" s="693"/>
      <c r="BX32" s="694">
        <v>97.4</v>
      </c>
      <c r="BY32" s="693"/>
      <c r="BZ32" s="693"/>
      <c r="CA32" s="693"/>
      <c r="CB32" s="695"/>
      <c r="CD32" s="690"/>
      <c r="CE32" s="691"/>
      <c r="CF32" s="639" t="s">
        <v>300</v>
      </c>
      <c r="CG32" s="640"/>
      <c r="CH32" s="640"/>
      <c r="CI32" s="640"/>
      <c r="CJ32" s="640"/>
      <c r="CK32" s="640"/>
      <c r="CL32" s="640"/>
      <c r="CM32" s="640"/>
      <c r="CN32" s="640"/>
      <c r="CO32" s="640"/>
      <c r="CP32" s="640"/>
      <c r="CQ32" s="641"/>
      <c r="CR32" s="625">
        <v>331</v>
      </c>
      <c r="CS32" s="626"/>
      <c r="CT32" s="626"/>
      <c r="CU32" s="626"/>
      <c r="CV32" s="626"/>
      <c r="CW32" s="626"/>
      <c r="CX32" s="626"/>
      <c r="CY32" s="627"/>
      <c r="CZ32" s="659">
        <v>0</v>
      </c>
      <c r="DA32" s="660"/>
      <c r="DB32" s="660"/>
      <c r="DC32" s="661"/>
      <c r="DD32" s="634">
        <v>331</v>
      </c>
      <c r="DE32" s="626"/>
      <c r="DF32" s="626"/>
      <c r="DG32" s="626"/>
      <c r="DH32" s="626"/>
      <c r="DI32" s="626"/>
      <c r="DJ32" s="626"/>
      <c r="DK32" s="627"/>
      <c r="DL32" s="634">
        <v>331</v>
      </c>
      <c r="DM32" s="626"/>
      <c r="DN32" s="626"/>
      <c r="DO32" s="626"/>
      <c r="DP32" s="626"/>
      <c r="DQ32" s="626"/>
      <c r="DR32" s="626"/>
      <c r="DS32" s="626"/>
      <c r="DT32" s="626"/>
      <c r="DU32" s="626"/>
      <c r="DV32" s="627"/>
      <c r="DW32" s="630">
        <v>0</v>
      </c>
      <c r="DX32" s="655"/>
      <c r="DY32" s="655"/>
      <c r="DZ32" s="655"/>
      <c r="EA32" s="655"/>
      <c r="EB32" s="655"/>
      <c r="EC32" s="656"/>
    </row>
    <row r="33" spans="2:133" ht="11.25" customHeight="1" x14ac:dyDescent="0.15">
      <c r="B33" s="622" t="s">
        <v>301</v>
      </c>
      <c r="C33" s="623"/>
      <c r="D33" s="623"/>
      <c r="E33" s="623"/>
      <c r="F33" s="623"/>
      <c r="G33" s="623"/>
      <c r="H33" s="623"/>
      <c r="I33" s="623"/>
      <c r="J33" s="623"/>
      <c r="K33" s="623"/>
      <c r="L33" s="623"/>
      <c r="M33" s="623"/>
      <c r="N33" s="623"/>
      <c r="O33" s="623"/>
      <c r="P33" s="623"/>
      <c r="Q33" s="624"/>
      <c r="R33" s="625">
        <v>4434701</v>
      </c>
      <c r="S33" s="626"/>
      <c r="T33" s="626"/>
      <c r="U33" s="626"/>
      <c r="V33" s="626"/>
      <c r="W33" s="626"/>
      <c r="X33" s="626"/>
      <c r="Y33" s="627"/>
      <c r="Z33" s="628">
        <v>10.4</v>
      </c>
      <c r="AA33" s="628"/>
      <c r="AB33" s="628"/>
      <c r="AC33" s="628"/>
      <c r="AD33" s="629" t="s">
        <v>113</v>
      </c>
      <c r="AE33" s="629"/>
      <c r="AF33" s="629"/>
      <c r="AG33" s="629"/>
      <c r="AH33" s="629"/>
      <c r="AI33" s="629"/>
      <c r="AJ33" s="629"/>
      <c r="AK33" s="629"/>
      <c r="AL33" s="630" t="s">
        <v>113</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302</v>
      </c>
      <c r="CE33" s="640"/>
      <c r="CF33" s="640"/>
      <c r="CG33" s="640"/>
      <c r="CH33" s="640"/>
      <c r="CI33" s="640"/>
      <c r="CJ33" s="640"/>
      <c r="CK33" s="640"/>
      <c r="CL33" s="640"/>
      <c r="CM33" s="640"/>
      <c r="CN33" s="640"/>
      <c r="CO33" s="640"/>
      <c r="CP33" s="640"/>
      <c r="CQ33" s="641"/>
      <c r="CR33" s="625">
        <v>14673432</v>
      </c>
      <c r="CS33" s="657"/>
      <c r="CT33" s="657"/>
      <c r="CU33" s="657"/>
      <c r="CV33" s="657"/>
      <c r="CW33" s="657"/>
      <c r="CX33" s="657"/>
      <c r="CY33" s="658"/>
      <c r="CZ33" s="659">
        <v>35.5</v>
      </c>
      <c r="DA33" s="660"/>
      <c r="DB33" s="660"/>
      <c r="DC33" s="661"/>
      <c r="DD33" s="634">
        <v>11312359</v>
      </c>
      <c r="DE33" s="657"/>
      <c r="DF33" s="657"/>
      <c r="DG33" s="657"/>
      <c r="DH33" s="657"/>
      <c r="DI33" s="657"/>
      <c r="DJ33" s="657"/>
      <c r="DK33" s="658"/>
      <c r="DL33" s="634">
        <v>9923126</v>
      </c>
      <c r="DM33" s="657"/>
      <c r="DN33" s="657"/>
      <c r="DO33" s="657"/>
      <c r="DP33" s="657"/>
      <c r="DQ33" s="657"/>
      <c r="DR33" s="657"/>
      <c r="DS33" s="657"/>
      <c r="DT33" s="657"/>
      <c r="DU33" s="657"/>
      <c r="DV33" s="658"/>
      <c r="DW33" s="630">
        <v>39.6</v>
      </c>
      <c r="DX33" s="655"/>
      <c r="DY33" s="655"/>
      <c r="DZ33" s="655"/>
      <c r="EA33" s="655"/>
      <c r="EB33" s="655"/>
      <c r="EC33" s="656"/>
    </row>
    <row r="34" spans="2:133" ht="11.25" customHeight="1" x14ac:dyDescent="0.15">
      <c r="B34" s="622" t="s">
        <v>303</v>
      </c>
      <c r="C34" s="623"/>
      <c r="D34" s="623"/>
      <c r="E34" s="623"/>
      <c r="F34" s="623"/>
      <c r="G34" s="623"/>
      <c r="H34" s="623"/>
      <c r="I34" s="623"/>
      <c r="J34" s="623"/>
      <c r="K34" s="623"/>
      <c r="L34" s="623"/>
      <c r="M34" s="623"/>
      <c r="N34" s="623"/>
      <c r="O34" s="623"/>
      <c r="P34" s="623"/>
      <c r="Q34" s="624"/>
      <c r="R34" s="625" t="s">
        <v>113</v>
      </c>
      <c r="S34" s="626"/>
      <c r="T34" s="626"/>
      <c r="U34" s="626"/>
      <c r="V34" s="626"/>
      <c r="W34" s="626"/>
      <c r="X34" s="626"/>
      <c r="Y34" s="627"/>
      <c r="Z34" s="628" t="s">
        <v>113</v>
      </c>
      <c r="AA34" s="628"/>
      <c r="AB34" s="628"/>
      <c r="AC34" s="628"/>
      <c r="AD34" s="629" t="s">
        <v>113</v>
      </c>
      <c r="AE34" s="629"/>
      <c r="AF34" s="629"/>
      <c r="AG34" s="629"/>
      <c r="AH34" s="629"/>
      <c r="AI34" s="629"/>
      <c r="AJ34" s="629"/>
      <c r="AK34" s="629"/>
      <c r="AL34" s="630" t="s">
        <v>113</v>
      </c>
      <c r="AM34" s="631"/>
      <c r="AN34" s="631"/>
      <c r="AO34" s="632"/>
      <c r="AP34" s="188"/>
      <c r="AQ34" s="604" t="s">
        <v>304</v>
      </c>
      <c r="AR34" s="605"/>
      <c r="AS34" s="605"/>
      <c r="AT34" s="605"/>
      <c r="AU34" s="605"/>
      <c r="AV34" s="605"/>
      <c r="AW34" s="605"/>
      <c r="AX34" s="605"/>
      <c r="AY34" s="605"/>
      <c r="AZ34" s="605"/>
      <c r="BA34" s="605"/>
      <c r="BB34" s="605"/>
      <c r="BC34" s="605"/>
      <c r="BD34" s="605"/>
      <c r="BE34" s="605"/>
      <c r="BF34" s="606"/>
      <c r="BG34" s="604" t="s">
        <v>305</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306</v>
      </c>
      <c r="CE34" s="640"/>
      <c r="CF34" s="640"/>
      <c r="CG34" s="640"/>
      <c r="CH34" s="640"/>
      <c r="CI34" s="640"/>
      <c r="CJ34" s="640"/>
      <c r="CK34" s="640"/>
      <c r="CL34" s="640"/>
      <c r="CM34" s="640"/>
      <c r="CN34" s="640"/>
      <c r="CO34" s="640"/>
      <c r="CP34" s="640"/>
      <c r="CQ34" s="641"/>
      <c r="CR34" s="625">
        <v>5248312</v>
      </c>
      <c r="CS34" s="626"/>
      <c r="CT34" s="626"/>
      <c r="CU34" s="626"/>
      <c r="CV34" s="626"/>
      <c r="CW34" s="626"/>
      <c r="CX34" s="626"/>
      <c r="CY34" s="627"/>
      <c r="CZ34" s="659">
        <v>12.7</v>
      </c>
      <c r="DA34" s="660"/>
      <c r="DB34" s="660"/>
      <c r="DC34" s="661"/>
      <c r="DD34" s="634">
        <v>3710643</v>
      </c>
      <c r="DE34" s="626"/>
      <c r="DF34" s="626"/>
      <c r="DG34" s="626"/>
      <c r="DH34" s="626"/>
      <c r="DI34" s="626"/>
      <c r="DJ34" s="626"/>
      <c r="DK34" s="627"/>
      <c r="DL34" s="634">
        <v>3304993</v>
      </c>
      <c r="DM34" s="626"/>
      <c r="DN34" s="626"/>
      <c r="DO34" s="626"/>
      <c r="DP34" s="626"/>
      <c r="DQ34" s="626"/>
      <c r="DR34" s="626"/>
      <c r="DS34" s="626"/>
      <c r="DT34" s="626"/>
      <c r="DU34" s="626"/>
      <c r="DV34" s="627"/>
      <c r="DW34" s="630">
        <v>13.2</v>
      </c>
      <c r="DX34" s="655"/>
      <c r="DY34" s="655"/>
      <c r="DZ34" s="655"/>
      <c r="EA34" s="655"/>
      <c r="EB34" s="655"/>
      <c r="EC34" s="656"/>
    </row>
    <row r="35" spans="2:133" ht="11.25" customHeight="1" x14ac:dyDescent="0.15">
      <c r="B35" s="622" t="s">
        <v>307</v>
      </c>
      <c r="C35" s="623"/>
      <c r="D35" s="623"/>
      <c r="E35" s="623"/>
      <c r="F35" s="623"/>
      <c r="G35" s="623"/>
      <c r="H35" s="623"/>
      <c r="I35" s="623"/>
      <c r="J35" s="623"/>
      <c r="K35" s="623"/>
      <c r="L35" s="623"/>
      <c r="M35" s="623"/>
      <c r="N35" s="623"/>
      <c r="O35" s="623"/>
      <c r="P35" s="623"/>
      <c r="Q35" s="624"/>
      <c r="R35" s="625">
        <v>1410101</v>
      </c>
      <c r="S35" s="626"/>
      <c r="T35" s="626"/>
      <c r="U35" s="626"/>
      <c r="V35" s="626"/>
      <c r="W35" s="626"/>
      <c r="X35" s="626"/>
      <c r="Y35" s="627"/>
      <c r="Z35" s="628">
        <v>3.3</v>
      </c>
      <c r="AA35" s="628"/>
      <c r="AB35" s="628"/>
      <c r="AC35" s="628"/>
      <c r="AD35" s="629" t="s">
        <v>113</v>
      </c>
      <c r="AE35" s="629"/>
      <c r="AF35" s="629"/>
      <c r="AG35" s="629"/>
      <c r="AH35" s="629"/>
      <c r="AI35" s="629"/>
      <c r="AJ35" s="629"/>
      <c r="AK35" s="629"/>
      <c r="AL35" s="630" t="s">
        <v>113</v>
      </c>
      <c r="AM35" s="631"/>
      <c r="AN35" s="631"/>
      <c r="AO35" s="632"/>
      <c r="AP35" s="188"/>
      <c r="AQ35" s="636" t="s">
        <v>308</v>
      </c>
      <c r="AR35" s="637"/>
      <c r="AS35" s="637"/>
      <c r="AT35" s="637"/>
      <c r="AU35" s="637"/>
      <c r="AV35" s="637"/>
      <c r="AW35" s="637"/>
      <c r="AX35" s="637"/>
      <c r="AY35" s="638"/>
      <c r="AZ35" s="614">
        <v>5929567</v>
      </c>
      <c r="BA35" s="615"/>
      <c r="BB35" s="615"/>
      <c r="BC35" s="615"/>
      <c r="BD35" s="615"/>
      <c r="BE35" s="615"/>
      <c r="BF35" s="696"/>
      <c r="BG35" s="636" t="s">
        <v>309</v>
      </c>
      <c r="BH35" s="637"/>
      <c r="BI35" s="637"/>
      <c r="BJ35" s="637"/>
      <c r="BK35" s="637"/>
      <c r="BL35" s="637"/>
      <c r="BM35" s="637"/>
      <c r="BN35" s="637"/>
      <c r="BO35" s="637"/>
      <c r="BP35" s="637"/>
      <c r="BQ35" s="637"/>
      <c r="BR35" s="637"/>
      <c r="BS35" s="637"/>
      <c r="BT35" s="637"/>
      <c r="BU35" s="638"/>
      <c r="BV35" s="614">
        <v>260633</v>
      </c>
      <c r="BW35" s="615"/>
      <c r="BX35" s="615"/>
      <c r="BY35" s="615"/>
      <c r="BZ35" s="615"/>
      <c r="CA35" s="615"/>
      <c r="CB35" s="696"/>
      <c r="CD35" s="639" t="s">
        <v>310</v>
      </c>
      <c r="CE35" s="640"/>
      <c r="CF35" s="640"/>
      <c r="CG35" s="640"/>
      <c r="CH35" s="640"/>
      <c r="CI35" s="640"/>
      <c r="CJ35" s="640"/>
      <c r="CK35" s="640"/>
      <c r="CL35" s="640"/>
      <c r="CM35" s="640"/>
      <c r="CN35" s="640"/>
      <c r="CO35" s="640"/>
      <c r="CP35" s="640"/>
      <c r="CQ35" s="641"/>
      <c r="CR35" s="625">
        <v>437469</v>
      </c>
      <c r="CS35" s="657"/>
      <c r="CT35" s="657"/>
      <c r="CU35" s="657"/>
      <c r="CV35" s="657"/>
      <c r="CW35" s="657"/>
      <c r="CX35" s="657"/>
      <c r="CY35" s="658"/>
      <c r="CZ35" s="659">
        <v>1.1000000000000001</v>
      </c>
      <c r="DA35" s="660"/>
      <c r="DB35" s="660"/>
      <c r="DC35" s="661"/>
      <c r="DD35" s="634">
        <v>361921</v>
      </c>
      <c r="DE35" s="657"/>
      <c r="DF35" s="657"/>
      <c r="DG35" s="657"/>
      <c r="DH35" s="657"/>
      <c r="DI35" s="657"/>
      <c r="DJ35" s="657"/>
      <c r="DK35" s="658"/>
      <c r="DL35" s="634">
        <v>314028</v>
      </c>
      <c r="DM35" s="657"/>
      <c r="DN35" s="657"/>
      <c r="DO35" s="657"/>
      <c r="DP35" s="657"/>
      <c r="DQ35" s="657"/>
      <c r="DR35" s="657"/>
      <c r="DS35" s="657"/>
      <c r="DT35" s="657"/>
      <c r="DU35" s="657"/>
      <c r="DV35" s="658"/>
      <c r="DW35" s="630">
        <v>1.3</v>
      </c>
      <c r="DX35" s="655"/>
      <c r="DY35" s="655"/>
      <c r="DZ35" s="655"/>
      <c r="EA35" s="655"/>
      <c r="EB35" s="655"/>
      <c r="EC35" s="656"/>
    </row>
    <row r="36" spans="2:133" ht="11.25" customHeight="1" x14ac:dyDescent="0.15">
      <c r="B36" s="668" t="s">
        <v>311</v>
      </c>
      <c r="C36" s="669"/>
      <c r="D36" s="669"/>
      <c r="E36" s="669"/>
      <c r="F36" s="669"/>
      <c r="G36" s="669"/>
      <c r="H36" s="669"/>
      <c r="I36" s="669"/>
      <c r="J36" s="669"/>
      <c r="K36" s="669"/>
      <c r="L36" s="669"/>
      <c r="M36" s="669"/>
      <c r="N36" s="669"/>
      <c r="O36" s="669"/>
      <c r="P36" s="669"/>
      <c r="Q36" s="670"/>
      <c r="R36" s="697">
        <v>42556582</v>
      </c>
      <c r="S36" s="698"/>
      <c r="T36" s="698"/>
      <c r="U36" s="698"/>
      <c r="V36" s="698"/>
      <c r="W36" s="698"/>
      <c r="X36" s="698"/>
      <c r="Y36" s="699"/>
      <c r="Z36" s="700">
        <v>100</v>
      </c>
      <c r="AA36" s="700"/>
      <c r="AB36" s="700"/>
      <c r="AC36" s="700"/>
      <c r="AD36" s="701">
        <v>23642149</v>
      </c>
      <c r="AE36" s="701"/>
      <c r="AF36" s="701"/>
      <c r="AG36" s="701"/>
      <c r="AH36" s="701"/>
      <c r="AI36" s="701"/>
      <c r="AJ36" s="701"/>
      <c r="AK36" s="701"/>
      <c r="AL36" s="702">
        <v>100</v>
      </c>
      <c r="AM36" s="694"/>
      <c r="AN36" s="694"/>
      <c r="AO36" s="703"/>
      <c r="AQ36" s="704" t="s">
        <v>312</v>
      </c>
      <c r="AR36" s="705"/>
      <c r="AS36" s="705"/>
      <c r="AT36" s="705"/>
      <c r="AU36" s="705"/>
      <c r="AV36" s="705"/>
      <c r="AW36" s="705"/>
      <c r="AX36" s="705"/>
      <c r="AY36" s="706"/>
      <c r="AZ36" s="625">
        <v>1426283</v>
      </c>
      <c r="BA36" s="626"/>
      <c r="BB36" s="626"/>
      <c r="BC36" s="626"/>
      <c r="BD36" s="657"/>
      <c r="BE36" s="657"/>
      <c r="BF36" s="682"/>
      <c r="BG36" s="639" t="s">
        <v>313</v>
      </c>
      <c r="BH36" s="640"/>
      <c r="BI36" s="640"/>
      <c r="BJ36" s="640"/>
      <c r="BK36" s="640"/>
      <c r="BL36" s="640"/>
      <c r="BM36" s="640"/>
      <c r="BN36" s="640"/>
      <c r="BO36" s="640"/>
      <c r="BP36" s="640"/>
      <c r="BQ36" s="640"/>
      <c r="BR36" s="640"/>
      <c r="BS36" s="640"/>
      <c r="BT36" s="640"/>
      <c r="BU36" s="641"/>
      <c r="BV36" s="625">
        <v>125062</v>
      </c>
      <c r="BW36" s="626"/>
      <c r="BX36" s="626"/>
      <c r="BY36" s="626"/>
      <c r="BZ36" s="626"/>
      <c r="CA36" s="626"/>
      <c r="CB36" s="635"/>
      <c r="CD36" s="639" t="s">
        <v>314</v>
      </c>
      <c r="CE36" s="640"/>
      <c r="CF36" s="640"/>
      <c r="CG36" s="640"/>
      <c r="CH36" s="640"/>
      <c r="CI36" s="640"/>
      <c r="CJ36" s="640"/>
      <c r="CK36" s="640"/>
      <c r="CL36" s="640"/>
      <c r="CM36" s="640"/>
      <c r="CN36" s="640"/>
      <c r="CO36" s="640"/>
      <c r="CP36" s="640"/>
      <c r="CQ36" s="641"/>
      <c r="CR36" s="625">
        <v>4445150</v>
      </c>
      <c r="CS36" s="626"/>
      <c r="CT36" s="626"/>
      <c r="CU36" s="626"/>
      <c r="CV36" s="626"/>
      <c r="CW36" s="626"/>
      <c r="CX36" s="626"/>
      <c r="CY36" s="627"/>
      <c r="CZ36" s="659">
        <v>10.8</v>
      </c>
      <c r="DA36" s="660"/>
      <c r="DB36" s="660"/>
      <c r="DC36" s="661"/>
      <c r="DD36" s="634">
        <v>3725290</v>
      </c>
      <c r="DE36" s="626"/>
      <c r="DF36" s="626"/>
      <c r="DG36" s="626"/>
      <c r="DH36" s="626"/>
      <c r="DI36" s="626"/>
      <c r="DJ36" s="626"/>
      <c r="DK36" s="627"/>
      <c r="DL36" s="634">
        <v>3217300</v>
      </c>
      <c r="DM36" s="626"/>
      <c r="DN36" s="626"/>
      <c r="DO36" s="626"/>
      <c r="DP36" s="626"/>
      <c r="DQ36" s="626"/>
      <c r="DR36" s="626"/>
      <c r="DS36" s="626"/>
      <c r="DT36" s="626"/>
      <c r="DU36" s="626"/>
      <c r="DV36" s="627"/>
      <c r="DW36" s="630">
        <v>12.8</v>
      </c>
      <c r="DX36" s="655"/>
      <c r="DY36" s="655"/>
      <c r="DZ36" s="655"/>
      <c r="EA36" s="655"/>
      <c r="EB36" s="655"/>
      <c r="EC36" s="656"/>
    </row>
    <row r="37" spans="2:133" ht="11.25" customHeight="1" x14ac:dyDescent="0.15">
      <c r="AQ37" s="704" t="s">
        <v>315</v>
      </c>
      <c r="AR37" s="705"/>
      <c r="AS37" s="705"/>
      <c r="AT37" s="705"/>
      <c r="AU37" s="705"/>
      <c r="AV37" s="705"/>
      <c r="AW37" s="705"/>
      <c r="AX37" s="705"/>
      <c r="AY37" s="706"/>
      <c r="AZ37" s="625">
        <v>1155190</v>
      </c>
      <c r="BA37" s="626"/>
      <c r="BB37" s="626"/>
      <c r="BC37" s="626"/>
      <c r="BD37" s="657"/>
      <c r="BE37" s="657"/>
      <c r="BF37" s="682"/>
      <c r="BG37" s="639" t="s">
        <v>316</v>
      </c>
      <c r="BH37" s="640"/>
      <c r="BI37" s="640"/>
      <c r="BJ37" s="640"/>
      <c r="BK37" s="640"/>
      <c r="BL37" s="640"/>
      <c r="BM37" s="640"/>
      <c r="BN37" s="640"/>
      <c r="BO37" s="640"/>
      <c r="BP37" s="640"/>
      <c r="BQ37" s="640"/>
      <c r="BR37" s="640"/>
      <c r="BS37" s="640"/>
      <c r="BT37" s="640"/>
      <c r="BU37" s="641"/>
      <c r="BV37" s="625">
        <v>10157</v>
      </c>
      <c r="BW37" s="626"/>
      <c r="BX37" s="626"/>
      <c r="BY37" s="626"/>
      <c r="BZ37" s="626"/>
      <c r="CA37" s="626"/>
      <c r="CB37" s="635"/>
      <c r="CD37" s="639" t="s">
        <v>317</v>
      </c>
      <c r="CE37" s="640"/>
      <c r="CF37" s="640"/>
      <c r="CG37" s="640"/>
      <c r="CH37" s="640"/>
      <c r="CI37" s="640"/>
      <c r="CJ37" s="640"/>
      <c r="CK37" s="640"/>
      <c r="CL37" s="640"/>
      <c r="CM37" s="640"/>
      <c r="CN37" s="640"/>
      <c r="CO37" s="640"/>
      <c r="CP37" s="640"/>
      <c r="CQ37" s="641"/>
      <c r="CR37" s="625">
        <v>64744</v>
      </c>
      <c r="CS37" s="657"/>
      <c r="CT37" s="657"/>
      <c r="CU37" s="657"/>
      <c r="CV37" s="657"/>
      <c r="CW37" s="657"/>
      <c r="CX37" s="657"/>
      <c r="CY37" s="658"/>
      <c r="CZ37" s="659">
        <v>0.2</v>
      </c>
      <c r="DA37" s="660"/>
      <c r="DB37" s="660"/>
      <c r="DC37" s="661"/>
      <c r="DD37" s="634">
        <v>64744</v>
      </c>
      <c r="DE37" s="657"/>
      <c r="DF37" s="657"/>
      <c r="DG37" s="657"/>
      <c r="DH37" s="657"/>
      <c r="DI37" s="657"/>
      <c r="DJ37" s="657"/>
      <c r="DK37" s="658"/>
      <c r="DL37" s="634">
        <v>64744</v>
      </c>
      <c r="DM37" s="657"/>
      <c r="DN37" s="657"/>
      <c r="DO37" s="657"/>
      <c r="DP37" s="657"/>
      <c r="DQ37" s="657"/>
      <c r="DR37" s="657"/>
      <c r="DS37" s="657"/>
      <c r="DT37" s="657"/>
      <c r="DU37" s="657"/>
      <c r="DV37" s="658"/>
      <c r="DW37" s="630">
        <v>0.3</v>
      </c>
      <c r="DX37" s="655"/>
      <c r="DY37" s="655"/>
      <c r="DZ37" s="655"/>
      <c r="EA37" s="655"/>
      <c r="EB37" s="655"/>
      <c r="EC37" s="656"/>
    </row>
    <row r="38" spans="2:133" ht="11.25" customHeight="1" x14ac:dyDescent="0.15">
      <c r="AQ38" s="704" t="s">
        <v>318</v>
      </c>
      <c r="AR38" s="705"/>
      <c r="AS38" s="705"/>
      <c r="AT38" s="705"/>
      <c r="AU38" s="705"/>
      <c r="AV38" s="705"/>
      <c r="AW38" s="705"/>
      <c r="AX38" s="705"/>
      <c r="AY38" s="706"/>
      <c r="AZ38" s="625">
        <v>308753</v>
      </c>
      <c r="BA38" s="626"/>
      <c r="BB38" s="626"/>
      <c r="BC38" s="626"/>
      <c r="BD38" s="657"/>
      <c r="BE38" s="657"/>
      <c r="BF38" s="682"/>
      <c r="BG38" s="639" t="s">
        <v>319</v>
      </c>
      <c r="BH38" s="640"/>
      <c r="BI38" s="640"/>
      <c r="BJ38" s="640"/>
      <c r="BK38" s="640"/>
      <c r="BL38" s="640"/>
      <c r="BM38" s="640"/>
      <c r="BN38" s="640"/>
      <c r="BO38" s="640"/>
      <c r="BP38" s="640"/>
      <c r="BQ38" s="640"/>
      <c r="BR38" s="640"/>
      <c r="BS38" s="640"/>
      <c r="BT38" s="640"/>
      <c r="BU38" s="641"/>
      <c r="BV38" s="625">
        <v>15847</v>
      </c>
      <c r="BW38" s="626"/>
      <c r="BX38" s="626"/>
      <c r="BY38" s="626"/>
      <c r="BZ38" s="626"/>
      <c r="CA38" s="626"/>
      <c r="CB38" s="635"/>
      <c r="CD38" s="639" t="s">
        <v>320</v>
      </c>
      <c r="CE38" s="640"/>
      <c r="CF38" s="640"/>
      <c r="CG38" s="640"/>
      <c r="CH38" s="640"/>
      <c r="CI38" s="640"/>
      <c r="CJ38" s="640"/>
      <c r="CK38" s="640"/>
      <c r="CL38" s="640"/>
      <c r="CM38" s="640"/>
      <c r="CN38" s="640"/>
      <c r="CO38" s="640"/>
      <c r="CP38" s="640"/>
      <c r="CQ38" s="641"/>
      <c r="CR38" s="625">
        <v>3767660</v>
      </c>
      <c r="CS38" s="626"/>
      <c r="CT38" s="626"/>
      <c r="CU38" s="626"/>
      <c r="CV38" s="626"/>
      <c r="CW38" s="626"/>
      <c r="CX38" s="626"/>
      <c r="CY38" s="627"/>
      <c r="CZ38" s="659">
        <v>9.1</v>
      </c>
      <c r="DA38" s="660"/>
      <c r="DB38" s="660"/>
      <c r="DC38" s="661"/>
      <c r="DD38" s="634">
        <v>3253669</v>
      </c>
      <c r="DE38" s="626"/>
      <c r="DF38" s="626"/>
      <c r="DG38" s="626"/>
      <c r="DH38" s="626"/>
      <c r="DI38" s="626"/>
      <c r="DJ38" s="626"/>
      <c r="DK38" s="627"/>
      <c r="DL38" s="634">
        <v>3086805</v>
      </c>
      <c r="DM38" s="626"/>
      <c r="DN38" s="626"/>
      <c r="DO38" s="626"/>
      <c r="DP38" s="626"/>
      <c r="DQ38" s="626"/>
      <c r="DR38" s="626"/>
      <c r="DS38" s="626"/>
      <c r="DT38" s="626"/>
      <c r="DU38" s="626"/>
      <c r="DV38" s="627"/>
      <c r="DW38" s="630">
        <v>12.3</v>
      </c>
      <c r="DX38" s="655"/>
      <c r="DY38" s="655"/>
      <c r="DZ38" s="655"/>
      <c r="EA38" s="655"/>
      <c r="EB38" s="655"/>
      <c r="EC38" s="656"/>
    </row>
    <row r="39" spans="2:133" ht="11.25" customHeight="1" x14ac:dyDescent="0.15">
      <c r="AQ39" s="704" t="s">
        <v>321</v>
      </c>
      <c r="AR39" s="705"/>
      <c r="AS39" s="705"/>
      <c r="AT39" s="705"/>
      <c r="AU39" s="705"/>
      <c r="AV39" s="705"/>
      <c r="AW39" s="705"/>
      <c r="AX39" s="705"/>
      <c r="AY39" s="706"/>
      <c r="AZ39" s="625">
        <v>105063</v>
      </c>
      <c r="BA39" s="626"/>
      <c r="BB39" s="626"/>
      <c r="BC39" s="626"/>
      <c r="BD39" s="657"/>
      <c r="BE39" s="657"/>
      <c r="BF39" s="682"/>
      <c r="BG39" s="710" t="s">
        <v>322</v>
      </c>
      <c r="BH39" s="711"/>
      <c r="BI39" s="711"/>
      <c r="BJ39" s="711"/>
      <c r="BK39" s="711"/>
      <c r="BL39" s="189"/>
      <c r="BM39" s="640" t="s">
        <v>323</v>
      </c>
      <c r="BN39" s="640"/>
      <c r="BO39" s="640"/>
      <c r="BP39" s="640"/>
      <c r="BQ39" s="640"/>
      <c r="BR39" s="640"/>
      <c r="BS39" s="640"/>
      <c r="BT39" s="640"/>
      <c r="BU39" s="641"/>
      <c r="BV39" s="625">
        <v>91</v>
      </c>
      <c r="BW39" s="626"/>
      <c r="BX39" s="626"/>
      <c r="BY39" s="626"/>
      <c r="BZ39" s="626"/>
      <c r="CA39" s="626"/>
      <c r="CB39" s="635"/>
      <c r="CD39" s="639" t="s">
        <v>324</v>
      </c>
      <c r="CE39" s="640"/>
      <c r="CF39" s="640"/>
      <c r="CG39" s="640"/>
      <c r="CH39" s="640"/>
      <c r="CI39" s="640"/>
      <c r="CJ39" s="640"/>
      <c r="CK39" s="640"/>
      <c r="CL39" s="640"/>
      <c r="CM39" s="640"/>
      <c r="CN39" s="640"/>
      <c r="CO39" s="640"/>
      <c r="CP39" s="640"/>
      <c r="CQ39" s="641"/>
      <c r="CR39" s="625">
        <v>768905</v>
      </c>
      <c r="CS39" s="657"/>
      <c r="CT39" s="657"/>
      <c r="CU39" s="657"/>
      <c r="CV39" s="657"/>
      <c r="CW39" s="657"/>
      <c r="CX39" s="657"/>
      <c r="CY39" s="658"/>
      <c r="CZ39" s="659">
        <v>1.9</v>
      </c>
      <c r="DA39" s="660"/>
      <c r="DB39" s="660"/>
      <c r="DC39" s="661"/>
      <c r="DD39" s="634">
        <v>260836</v>
      </c>
      <c r="DE39" s="657"/>
      <c r="DF39" s="657"/>
      <c r="DG39" s="657"/>
      <c r="DH39" s="657"/>
      <c r="DI39" s="657"/>
      <c r="DJ39" s="657"/>
      <c r="DK39" s="658"/>
      <c r="DL39" s="634" t="s">
        <v>325</v>
      </c>
      <c r="DM39" s="657"/>
      <c r="DN39" s="657"/>
      <c r="DO39" s="657"/>
      <c r="DP39" s="657"/>
      <c r="DQ39" s="657"/>
      <c r="DR39" s="657"/>
      <c r="DS39" s="657"/>
      <c r="DT39" s="657"/>
      <c r="DU39" s="657"/>
      <c r="DV39" s="658"/>
      <c r="DW39" s="630" t="s">
        <v>325</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326</v>
      </c>
      <c r="AR40" s="705"/>
      <c r="AS40" s="705"/>
      <c r="AT40" s="705"/>
      <c r="AU40" s="705"/>
      <c r="AV40" s="705"/>
      <c r="AW40" s="705"/>
      <c r="AX40" s="705"/>
      <c r="AY40" s="706"/>
      <c r="AZ40" s="625">
        <v>725290</v>
      </c>
      <c r="BA40" s="626"/>
      <c r="BB40" s="626"/>
      <c r="BC40" s="626"/>
      <c r="BD40" s="657"/>
      <c r="BE40" s="657"/>
      <c r="BF40" s="682"/>
      <c r="BG40" s="710"/>
      <c r="BH40" s="711"/>
      <c r="BI40" s="711"/>
      <c r="BJ40" s="711"/>
      <c r="BK40" s="711"/>
      <c r="BL40" s="189"/>
      <c r="BM40" s="640" t="s">
        <v>327</v>
      </c>
      <c r="BN40" s="640"/>
      <c r="BO40" s="640"/>
      <c r="BP40" s="640"/>
      <c r="BQ40" s="640"/>
      <c r="BR40" s="640"/>
      <c r="BS40" s="640"/>
      <c r="BT40" s="640"/>
      <c r="BU40" s="641"/>
      <c r="BV40" s="625">
        <v>103</v>
      </c>
      <c r="BW40" s="626"/>
      <c r="BX40" s="626"/>
      <c r="BY40" s="626"/>
      <c r="BZ40" s="626"/>
      <c r="CA40" s="626"/>
      <c r="CB40" s="635"/>
      <c r="CD40" s="639" t="s">
        <v>328</v>
      </c>
      <c r="CE40" s="640"/>
      <c r="CF40" s="640"/>
      <c r="CG40" s="640"/>
      <c r="CH40" s="640"/>
      <c r="CI40" s="640"/>
      <c r="CJ40" s="640"/>
      <c r="CK40" s="640"/>
      <c r="CL40" s="640"/>
      <c r="CM40" s="640"/>
      <c r="CN40" s="640"/>
      <c r="CO40" s="640"/>
      <c r="CP40" s="640"/>
      <c r="CQ40" s="641"/>
      <c r="CR40" s="625">
        <v>5936</v>
      </c>
      <c r="CS40" s="626"/>
      <c r="CT40" s="626"/>
      <c r="CU40" s="626"/>
      <c r="CV40" s="626"/>
      <c r="CW40" s="626"/>
      <c r="CX40" s="626"/>
      <c r="CY40" s="627"/>
      <c r="CZ40" s="659">
        <v>0</v>
      </c>
      <c r="DA40" s="660"/>
      <c r="DB40" s="660"/>
      <c r="DC40" s="661"/>
      <c r="DD40" s="634" t="s">
        <v>325</v>
      </c>
      <c r="DE40" s="626"/>
      <c r="DF40" s="626"/>
      <c r="DG40" s="626"/>
      <c r="DH40" s="626"/>
      <c r="DI40" s="626"/>
      <c r="DJ40" s="626"/>
      <c r="DK40" s="627"/>
      <c r="DL40" s="634" t="s">
        <v>325</v>
      </c>
      <c r="DM40" s="626"/>
      <c r="DN40" s="626"/>
      <c r="DO40" s="626"/>
      <c r="DP40" s="626"/>
      <c r="DQ40" s="626"/>
      <c r="DR40" s="626"/>
      <c r="DS40" s="626"/>
      <c r="DT40" s="626"/>
      <c r="DU40" s="626"/>
      <c r="DV40" s="627"/>
      <c r="DW40" s="630" t="s">
        <v>325</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329</v>
      </c>
      <c r="AR41" s="646"/>
      <c r="AS41" s="646"/>
      <c r="AT41" s="646"/>
      <c r="AU41" s="646"/>
      <c r="AV41" s="646"/>
      <c r="AW41" s="646"/>
      <c r="AX41" s="646"/>
      <c r="AY41" s="647"/>
      <c r="AZ41" s="697">
        <v>2208988</v>
      </c>
      <c r="BA41" s="698"/>
      <c r="BB41" s="698"/>
      <c r="BC41" s="698"/>
      <c r="BD41" s="693"/>
      <c r="BE41" s="693"/>
      <c r="BF41" s="695"/>
      <c r="BG41" s="712"/>
      <c r="BH41" s="713"/>
      <c r="BI41" s="713"/>
      <c r="BJ41" s="713"/>
      <c r="BK41" s="713"/>
      <c r="BL41" s="191"/>
      <c r="BM41" s="646" t="s">
        <v>330</v>
      </c>
      <c r="BN41" s="646"/>
      <c r="BO41" s="646"/>
      <c r="BP41" s="646"/>
      <c r="BQ41" s="646"/>
      <c r="BR41" s="646"/>
      <c r="BS41" s="646"/>
      <c r="BT41" s="646"/>
      <c r="BU41" s="647"/>
      <c r="BV41" s="697">
        <v>353</v>
      </c>
      <c r="BW41" s="698"/>
      <c r="BX41" s="698"/>
      <c r="BY41" s="698"/>
      <c r="BZ41" s="698"/>
      <c r="CA41" s="698"/>
      <c r="CB41" s="707"/>
      <c r="CD41" s="639" t="s">
        <v>331</v>
      </c>
      <c r="CE41" s="640"/>
      <c r="CF41" s="640"/>
      <c r="CG41" s="640"/>
      <c r="CH41" s="640"/>
      <c r="CI41" s="640"/>
      <c r="CJ41" s="640"/>
      <c r="CK41" s="640"/>
      <c r="CL41" s="640"/>
      <c r="CM41" s="640"/>
      <c r="CN41" s="640"/>
      <c r="CO41" s="640"/>
      <c r="CP41" s="640"/>
      <c r="CQ41" s="641"/>
      <c r="CR41" s="625" t="s">
        <v>332</v>
      </c>
      <c r="CS41" s="657"/>
      <c r="CT41" s="657"/>
      <c r="CU41" s="657"/>
      <c r="CV41" s="657"/>
      <c r="CW41" s="657"/>
      <c r="CX41" s="657"/>
      <c r="CY41" s="658"/>
      <c r="CZ41" s="659" t="s">
        <v>332</v>
      </c>
      <c r="DA41" s="660"/>
      <c r="DB41" s="660"/>
      <c r="DC41" s="661"/>
      <c r="DD41" s="634" t="s">
        <v>332</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334</v>
      </c>
      <c r="CE42" s="623"/>
      <c r="CF42" s="623"/>
      <c r="CG42" s="623"/>
      <c r="CH42" s="623"/>
      <c r="CI42" s="623"/>
      <c r="CJ42" s="623"/>
      <c r="CK42" s="623"/>
      <c r="CL42" s="623"/>
      <c r="CM42" s="623"/>
      <c r="CN42" s="623"/>
      <c r="CO42" s="623"/>
      <c r="CP42" s="623"/>
      <c r="CQ42" s="624"/>
      <c r="CR42" s="625">
        <v>5310587</v>
      </c>
      <c r="CS42" s="626"/>
      <c r="CT42" s="626"/>
      <c r="CU42" s="626"/>
      <c r="CV42" s="626"/>
      <c r="CW42" s="626"/>
      <c r="CX42" s="626"/>
      <c r="CY42" s="627"/>
      <c r="CZ42" s="659">
        <v>12.9</v>
      </c>
      <c r="DA42" s="708"/>
      <c r="DB42" s="708"/>
      <c r="DC42" s="709"/>
      <c r="DD42" s="634">
        <v>1125502</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336</v>
      </c>
      <c r="CE43" s="623"/>
      <c r="CF43" s="623"/>
      <c r="CG43" s="623"/>
      <c r="CH43" s="623"/>
      <c r="CI43" s="623"/>
      <c r="CJ43" s="623"/>
      <c r="CK43" s="623"/>
      <c r="CL43" s="623"/>
      <c r="CM43" s="623"/>
      <c r="CN43" s="623"/>
      <c r="CO43" s="623"/>
      <c r="CP43" s="623"/>
      <c r="CQ43" s="624"/>
      <c r="CR43" s="625">
        <v>339074</v>
      </c>
      <c r="CS43" s="657"/>
      <c r="CT43" s="657"/>
      <c r="CU43" s="657"/>
      <c r="CV43" s="657"/>
      <c r="CW43" s="657"/>
      <c r="CX43" s="657"/>
      <c r="CY43" s="658"/>
      <c r="CZ43" s="659">
        <v>0.8</v>
      </c>
      <c r="DA43" s="660"/>
      <c r="DB43" s="660"/>
      <c r="DC43" s="661"/>
      <c r="DD43" s="634">
        <v>335436</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337</v>
      </c>
      <c r="CD44" s="731" t="s">
        <v>289</v>
      </c>
      <c r="CE44" s="732"/>
      <c r="CF44" s="622" t="s">
        <v>338</v>
      </c>
      <c r="CG44" s="623"/>
      <c r="CH44" s="623"/>
      <c r="CI44" s="623"/>
      <c r="CJ44" s="623"/>
      <c r="CK44" s="623"/>
      <c r="CL44" s="623"/>
      <c r="CM44" s="623"/>
      <c r="CN44" s="623"/>
      <c r="CO44" s="623"/>
      <c r="CP44" s="623"/>
      <c r="CQ44" s="624"/>
      <c r="CR44" s="625">
        <v>4835835</v>
      </c>
      <c r="CS44" s="626"/>
      <c r="CT44" s="626"/>
      <c r="CU44" s="626"/>
      <c r="CV44" s="626"/>
      <c r="CW44" s="626"/>
      <c r="CX44" s="626"/>
      <c r="CY44" s="627"/>
      <c r="CZ44" s="659">
        <v>11.7</v>
      </c>
      <c r="DA44" s="708"/>
      <c r="DB44" s="708"/>
      <c r="DC44" s="709"/>
      <c r="DD44" s="634">
        <v>837395</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339</v>
      </c>
      <c r="CG45" s="623"/>
      <c r="CH45" s="623"/>
      <c r="CI45" s="623"/>
      <c r="CJ45" s="623"/>
      <c r="CK45" s="623"/>
      <c r="CL45" s="623"/>
      <c r="CM45" s="623"/>
      <c r="CN45" s="623"/>
      <c r="CO45" s="623"/>
      <c r="CP45" s="623"/>
      <c r="CQ45" s="624"/>
      <c r="CR45" s="625">
        <v>1466789</v>
      </c>
      <c r="CS45" s="657"/>
      <c r="CT45" s="657"/>
      <c r="CU45" s="657"/>
      <c r="CV45" s="657"/>
      <c r="CW45" s="657"/>
      <c r="CX45" s="657"/>
      <c r="CY45" s="658"/>
      <c r="CZ45" s="659">
        <v>3.6</v>
      </c>
      <c r="DA45" s="660"/>
      <c r="DB45" s="660"/>
      <c r="DC45" s="661"/>
      <c r="DD45" s="634">
        <v>130130</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340</v>
      </c>
      <c r="CG46" s="623"/>
      <c r="CH46" s="623"/>
      <c r="CI46" s="623"/>
      <c r="CJ46" s="623"/>
      <c r="CK46" s="623"/>
      <c r="CL46" s="623"/>
      <c r="CM46" s="623"/>
      <c r="CN46" s="623"/>
      <c r="CO46" s="623"/>
      <c r="CP46" s="623"/>
      <c r="CQ46" s="624"/>
      <c r="CR46" s="625">
        <v>3317374</v>
      </c>
      <c r="CS46" s="626"/>
      <c r="CT46" s="626"/>
      <c r="CU46" s="626"/>
      <c r="CV46" s="626"/>
      <c r="CW46" s="626"/>
      <c r="CX46" s="626"/>
      <c r="CY46" s="627"/>
      <c r="CZ46" s="659">
        <v>8</v>
      </c>
      <c r="DA46" s="708"/>
      <c r="DB46" s="708"/>
      <c r="DC46" s="709"/>
      <c r="DD46" s="634">
        <v>702093</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341</v>
      </c>
      <c r="CG47" s="623"/>
      <c r="CH47" s="623"/>
      <c r="CI47" s="623"/>
      <c r="CJ47" s="623"/>
      <c r="CK47" s="623"/>
      <c r="CL47" s="623"/>
      <c r="CM47" s="623"/>
      <c r="CN47" s="623"/>
      <c r="CO47" s="623"/>
      <c r="CP47" s="623"/>
      <c r="CQ47" s="624"/>
      <c r="CR47" s="625">
        <v>474752</v>
      </c>
      <c r="CS47" s="657"/>
      <c r="CT47" s="657"/>
      <c r="CU47" s="657"/>
      <c r="CV47" s="657"/>
      <c r="CW47" s="657"/>
      <c r="CX47" s="657"/>
      <c r="CY47" s="658"/>
      <c r="CZ47" s="659">
        <v>1.1000000000000001</v>
      </c>
      <c r="DA47" s="660"/>
      <c r="DB47" s="660"/>
      <c r="DC47" s="661"/>
      <c r="DD47" s="634">
        <v>288107</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342</v>
      </c>
      <c r="CG48" s="623"/>
      <c r="CH48" s="623"/>
      <c r="CI48" s="623"/>
      <c r="CJ48" s="623"/>
      <c r="CK48" s="623"/>
      <c r="CL48" s="623"/>
      <c r="CM48" s="623"/>
      <c r="CN48" s="623"/>
      <c r="CO48" s="623"/>
      <c r="CP48" s="623"/>
      <c r="CQ48" s="624"/>
      <c r="CR48" s="625" t="s">
        <v>113</v>
      </c>
      <c r="CS48" s="626"/>
      <c r="CT48" s="626"/>
      <c r="CU48" s="626"/>
      <c r="CV48" s="626"/>
      <c r="CW48" s="626"/>
      <c r="CX48" s="626"/>
      <c r="CY48" s="627"/>
      <c r="CZ48" s="659" t="s">
        <v>113</v>
      </c>
      <c r="DA48" s="708"/>
      <c r="DB48" s="708"/>
      <c r="DC48" s="709"/>
      <c r="DD48" s="634" t="s">
        <v>113</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343</v>
      </c>
      <c r="CE49" s="669"/>
      <c r="CF49" s="669"/>
      <c r="CG49" s="669"/>
      <c r="CH49" s="669"/>
      <c r="CI49" s="669"/>
      <c r="CJ49" s="669"/>
      <c r="CK49" s="669"/>
      <c r="CL49" s="669"/>
      <c r="CM49" s="669"/>
      <c r="CN49" s="669"/>
      <c r="CO49" s="669"/>
      <c r="CP49" s="669"/>
      <c r="CQ49" s="670"/>
      <c r="CR49" s="697">
        <v>41316116</v>
      </c>
      <c r="CS49" s="693"/>
      <c r="CT49" s="693"/>
      <c r="CU49" s="693"/>
      <c r="CV49" s="693"/>
      <c r="CW49" s="693"/>
      <c r="CX49" s="693"/>
      <c r="CY49" s="720"/>
      <c r="CZ49" s="721">
        <v>100</v>
      </c>
      <c r="DA49" s="722"/>
      <c r="DB49" s="722"/>
      <c r="DC49" s="723"/>
      <c r="DD49" s="724">
        <v>27135018</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EA136"/>
  <sheetViews>
    <sheetView zoomScale="50" zoomScaleNormal="5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345</v>
      </c>
      <c r="DK2" s="767"/>
      <c r="DL2" s="767"/>
      <c r="DM2" s="767"/>
      <c r="DN2" s="767"/>
      <c r="DO2" s="768"/>
      <c r="DP2" s="202"/>
      <c r="DQ2" s="766" t="s">
        <v>346</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347</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349</v>
      </c>
      <c r="B5" s="761"/>
      <c r="C5" s="761"/>
      <c r="D5" s="761"/>
      <c r="E5" s="761"/>
      <c r="F5" s="761"/>
      <c r="G5" s="761"/>
      <c r="H5" s="761"/>
      <c r="I5" s="761"/>
      <c r="J5" s="761"/>
      <c r="K5" s="761"/>
      <c r="L5" s="761"/>
      <c r="M5" s="761"/>
      <c r="N5" s="761"/>
      <c r="O5" s="761"/>
      <c r="P5" s="762"/>
      <c r="Q5" s="737" t="s">
        <v>350</v>
      </c>
      <c r="R5" s="738"/>
      <c r="S5" s="738"/>
      <c r="T5" s="738"/>
      <c r="U5" s="739"/>
      <c r="V5" s="737" t="s">
        <v>351</v>
      </c>
      <c r="W5" s="738"/>
      <c r="X5" s="738"/>
      <c r="Y5" s="738"/>
      <c r="Z5" s="739"/>
      <c r="AA5" s="737" t="s">
        <v>352</v>
      </c>
      <c r="AB5" s="738"/>
      <c r="AC5" s="738"/>
      <c r="AD5" s="738"/>
      <c r="AE5" s="738"/>
      <c r="AF5" s="770" t="s">
        <v>353</v>
      </c>
      <c r="AG5" s="738"/>
      <c r="AH5" s="738"/>
      <c r="AI5" s="738"/>
      <c r="AJ5" s="749"/>
      <c r="AK5" s="738" t="s">
        <v>354</v>
      </c>
      <c r="AL5" s="738"/>
      <c r="AM5" s="738"/>
      <c r="AN5" s="738"/>
      <c r="AO5" s="739"/>
      <c r="AP5" s="737" t="s">
        <v>355</v>
      </c>
      <c r="AQ5" s="738"/>
      <c r="AR5" s="738"/>
      <c r="AS5" s="738"/>
      <c r="AT5" s="739"/>
      <c r="AU5" s="737" t="s">
        <v>356</v>
      </c>
      <c r="AV5" s="738"/>
      <c r="AW5" s="738"/>
      <c r="AX5" s="738"/>
      <c r="AY5" s="749"/>
      <c r="AZ5" s="209"/>
      <c r="BA5" s="209"/>
      <c r="BB5" s="209"/>
      <c r="BC5" s="209"/>
      <c r="BD5" s="209"/>
      <c r="BE5" s="210"/>
      <c r="BF5" s="210"/>
      <c r="BG5" s="210"/>
      <c r="BH5" s="210"/>
      <c r="BI5" s="210"/>
      <c r="BJ5" s="210"/>
      <c r="BK5" s="210"/>
      <c r="BL5" s="210"/>
      <c r="BM5" s="210"/>
      <c r="BN5" s="210"/>
      <c r="BO5" s="210"/>
      <c r="BP5" s="210"/>
      <c r="BQ5" s="760" t="s">
        <v>357</v>
      </c>
      <c r="BR5" s="761"/>
      <c r="BS5" s="761"/>
      <c r="BT5" s="761"/>
      <c r="BU5" s="761"/>
      <c r="BV5" s="761"/>
      <c r="BW5" s="761"/>
      <c r="BX5" s="761"/>
      <c r="BY5" s="761"/>
      <c r="BZ5" s="761"/>
      <c r="CA5" s="761"/>
      <c r="CB5" s="761"/>
      <c r="CC5" s="761"/>
      <c r="CD5" s="761"/>
      <c r="CE5" s="761"/>
      <c r="CF5" s="761"/>
      <c r="CG5" s="762"/>
      <c r="CH5" s="737" t="s">
        <v>358</v>
      </c>
      <c r="CI5" s="738"/>
      <c r="CJ5" s="738"/>
      <c r="CK5" s="738"/>
      <c r="CL5" s="739"/>
      <c r="CM5" s="737" t="s">
        <v>359</v>
      </c>
      <c r="CN5" s="738"/>
      <c r="CO5" s="738"/>
      <c r="CP5" s="738"/>
      <c r="CQ5" s="739"/>
      <c r="CR5" s="737" t="s">
        <v>360</v>
      </c>
      <c r="CS5" s="738"/>
      <c r="CT5" s="738"/>
      <c r="CU5" s="738"/>
      <c r="CV5" s="739"/>
      <c r="CW5" s="737" t="s">
        <v>361</v>
      </c>
      <c r="CX5" s="738"/>
      <c r="CY5" s="738"/>
      <c r="CZ5" s="738"/>
      <c r="DA5" s="739"/>
      <c r="DB5" s="737" t="s">
        <v>362</v>
      </c>
      <c r="DC5" s="738"/>
      <c r="DD5" s="738"/>
      <c r="DE5" s="738"/>
      <c r="DF5" s="739"/>
      <c r="DG5" s="743" t="s">
        <v>363</v>
      </c>
      <c r="DH5" s="744"/>
      <c r="DI5" s="744"/>
      <c r="DJ5" s="744"/>
      <c r="DK5" s="745"/>
      <c r="DL5" s="743" t="s">
        <v>364</v>
      </c>
      <c r="DM5" s="744"/>
      <c r="DN5" s="744"/>
      <c r="DO5" s="744"/>
      <c r="DP5" s="745"/>
      <c r="DQ5" s="737" t="s">
        <v>365</v>
      </c>
      <c r="DR5" s="738"/>
      <c r="DS5" s="738"/>
      <c r="DT5" s="738"/>
      <c r="DU5" s="739"/>
      <c r="DV5" s="737" t="s">
        <v>356</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366</v>
      </c>
      <c r="C7" s="752"/>
      <c r="D7" s="752"/>
      <c r="E7" s="752"/>
      <c r="F7" s="752"/>
      <c r="G7" s="752"/>
      <c r="H7" s="752"/>
      <c r="I7" s="752"/>
      <c r="J7" s="752"/>
      <c r="K7" s="752"/>
      <c r="L7" s="752"/>
      <c r="M7" s="752"/>
      <c r="N7" s="752"/>
      <c r="O7" s="752"/>
      <c r="P7" s="753"/>
      <c r="Q7" s="754">
        <v>42321</v>
      </c>
      <c r="R7" s="755"/>
      <c r="S7" s="755"/>
      <c r="T7" s="755"/>
      <c r="U7" s="755"/>
      <c r="V7" s="755">
        <v>41089</v>
      </c>
      <c r="W7" s="755"/>
      <c r="X7" s="755"/>
      <c r="Y7" s="755"/>
      <c r="Z7" s="755"/>
      <c r="AA7" s="755">
        <v>1231</v>
      </c>
      <c r="AB7" s="755"/>
      <c r="AC7" s="755"/>
      <c r="AD7" s="755"/>
      <c r="AE7" s="756"/>
      <c r="AF7" s="757">
        <v>1049</v>
      </c>
      <c r="AG7" s="758"/>
      <c r="AH7" s="758"/>
      <c r="AI7" s="758"/>
      <c r="AJ7" s="759"/>
      <c r="AK7" s="794">
        <v>73</v>
      </c>
      <c r="AL7" s="795"/>
      <c r="AM7" s="795"/>
      <c r="AN7" s="795"/>
      <c r="AO7" s="795"/>
      <c r="AP7" s="795">
        <v>51061</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548</v>
      </c>
      <c r="BT7" s="799"/>
      <c r="BU7" s="799"/>
      <c r="BV7" s="799"/>
      <c r="BW7" s="799"/>
      <c r="BX7" s="799"/>
      <c r="BY7" s="799"/>
      <c r="BZ7" s="799"/>
      <c r="CA7" s="799"/>
      <c r="CB7" s="799"/>
      <c r="CC7" s="799"/>
      <c r="CD7" s="799"/>
      <c r="CE7" s="799"/>
      <c r="CF7" s="799"/>
      <c r="CG7" s="800"/>
      <c r="CH7" s="791">
        <v>0</v>
      </c>
      <c r="CI7" s="792"/>
      <c r="CJ7" s="792"/>
      <c r="CK7" s="792"/>
      <c r="CL7" s="793"/>
      <c r="CM7" s="791">
        <v>25</v>
      </c>
      <c r="CN7" s="792"/>
      <c r="CO7" s="792"/>
      <c r="CP7" s="792"/>
      <c r="CQ7" s="793"/>
      <c r="CR7" s="791">
        <v>15</v>
      </c>
      <c r="CS7" s="792"/>
      <c r="CT7" s="792"/>
      <c r="CU7" s="792"/>
      <c r="CV7" s="793"/>
      <c r="CW7" s="791">
        <v>10</v>
      </c>
      <c r="CX7" s="792"/>
      <c r="CY7" s="792"/>
      <c r="CZ7" s="792"/>
      <c r="DA7" s="793"/>
      <c r="DB7" s="791" t="s">
        <v>491</v>
      </c>
      <c r="DC7" s="792"/>
      <c r="DD7" s="792"/>
      <c r="DE7" s="792"/>
      <c r="DF7" s="793"/>
      <c r="DG7" s="791" t="s">
        <v>491</v>
      </c>
      <c r="DH7" s="792"/>
      <c r="DI7" s="792"/>
      <c r="DJ7" s="792"/>
      <c r="DK7" s="793"/>
      <c r="DL7" s="791" t="s">
        <v>491</v>
      </c>
      <c r="DM7" s="792"/>
      <c r="DN7" s="792"/>
      <c r="DO7" s="792"/>
      <c r="DP7" s="793"/>
      <c r="DQ7" s="791" t="s">
        <v>491</v>
      </c>
      <c r="DR7" s="792"/>
      <c r="DS7" s="792"/>
      <c r="DT7" s="792"/>
      <c r="DU7" s="793"/>
      <c r="DV7" s="772"/>
      <c r="DW7" s="773"/>
      <c r="DX7" s="773"/>
      <c r="DY7" s="773"/>
      <c r="DZ7" s="774"/>
      <c r="EA7" s="207"/>
    </row>
    <row r="8" spans="1:131" s="208" customFormat="1" ht="26.25" customHeight="1" x14ac:dyDescent="0.15">
      <c r="A8" s="214">
        <v>2</v>
      </c>
      <c r="B8" s="775" t="s">
        <v>367</v>
      </c>
      <c r="C8" s="776"/>
      <c r="D8" s="776"/>
      <c r="E8" s="776"/>
      <c r="F8" s="776"/>
      <c r="G8" s="776"/>
      <c r="H8" s="776"/>
      <c r="I8" s="776"/>
      <c r="J8" s="776"/>
      <c r="K8" s="776"/>
      <c r="L8" s="776"/>
      <c r="M8" s="776"/>
      <c r="N8" s="776"/>
      <c r="O8" s="776"/>
      <c r="P8" s="777"/>
      <c r="Q8" s="778">
        <v>22</v>
      </c>
      <c r="R8" s="779"/>
      <c r="S8" s="779"/>
      <c r="T8" s="779"/>
      <c r="U8" s="779"/>
      <c r="V8" s="779">
        <v>22</v>
      </c>
      <c r="W8" s="779"/>
      <c r="X8" s="779"/>
      <c r="Y8" s="779"/>
      <c r="Z8" s="779"/>
      <c r="AA8" s="779">
        <v>0</v>
      </c>
      <c r="AB8" s="779"/>
      <c r="AC8" s="779"/>
      <c r="AD8" s="779"/>
      <c r="AE8" s="780"/>
      <c r="AF8" s="781" t="s">
        <v>113</v>
      </c>
      <c r="AG8" s="782"/>
      <c r="AH8" s="782"/>
      <c r="AI8" s="782"/>
      <c r="AJ8" s="783"/>
      <c r="AK8" s="784">
        <v>10</v>
      </c>
      <c r="AL8" s="785"/>
      <c r="AM8" s="785"/>
      <c r="AN8" s="785"/>
      <c r="AO8" s="785"/>
      <c r="AP8" s="785" t="s">
        <v>491</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549</v>
      </c>
      <c r="BT8" s="789"/>
      <c r="BU8" s="789"/>
      <c r="BV8" s="789"/>
      <c r="BW8" s="789"/>
      <c r="BX8" s="789"/>
      <c r="BY8" s="789"/>
      <c r="BZ8" s="789"/>
      <c r="CA8" s="789"/>
      <c r="CB8" s="789"/>
      <c r="CC8" s="789"/>
      <c r="CD8" s="789"/>
      <c r="CE8" s="789"/>
      <c r="CF8" s="789"/>
      <c r="CG8" s="790"/>
      <c r="CH8" s="801">
        <v>-1</v>
      </c>
      <c r="CI8" s="802"/>
      <c r="CJ8" s="802"/>
      <c r="CK8" s="802"/>
      <c r="CL8" s="803"/>
      <c r="CM8" s="801">
        <v>133</v>
      </c>
      <c r="CN8" s="802"/>
      <c r="CO8" s="802"/>
      <c r="CP8" s="802"/>
      <c r="CQ8" s="803"/>
      <c r="CR8" s="801">
        <v>62</v>
      </c>
      <c r="CS8" s="802"/>
      <c r="CT8" s="802"/>
      <c r="CU8" s="802"/>
      <c r="CV8" s="803"/>
      <c r="CW8" s="801" t="s">
        <v>491</v>
      </c>
      <c r="CX8" s="802"/>
      <c r="CY8" s="802"/>
      <c r="CZ8" s="802"/>
      <c r="DA8" s="803"/>
      <c r="DB8" s="801" t="s">
        <v>491</v>
      </c>
      <c r="DC8" s="802"/>
      <c r="DD8" s="802"/>
      <c r="DE8" s="802"/>
      <c r="DF8" s="803"/>
      <c r="DG8" s="801" t="s">
        <v>491</v>
      </c>
      <c r="DH8" s="802"/>
      <c r="DI8" s="802"/>
      <c r="DJ8" s="802"/>
      <c r="DK8" s="803"/>
      <c r="DL8" s="801" t="s">
        <v>491</v>
      </c>
      <c r="DM8" s="802"/>
      <c r="DN8" s="802"/>
      <c r="DO8" s="802"/>
      <c r="DP8" s="803"/>
      <c r="DQ8" s="801" t="s">
        <v>491</v>
      </c>
      <c r="DR8" s="802"/>
      <c r="DS8" s="802"/>
      <c r="DT8" s="802"/>
      <c r="DU8" s="803"/>
      <c r="DV8" s="804"/>
      <c r="DW8" s="805"/>
      <c r="DX8" s="805"/>
      <c r="DY8" s="805"/>
      <c r="DZ8" s="806"/>
      <c r="EA8" s="207"/>
    </row>
    <row r="9" spans="1:131" s="208" customFormat="1" ht="26.25" customHeight="1" x14ac:dyDescent="0.15">
      <c r="A9" s="214">
        <v>3</v>
      </c>
      <c r="B9" s="775" t="s">
        <v>368</v>
      </c>
      <c r="C9" s="776"/>
      <c r="D9" s="776"/>
      <c r="E9" s="776"/>
      <c r="F9" s="776"/>
      <c r="G9" s="776"/>
      <c r="H9" s="776"/>
      <c r="I9" s="776"/>
      <c r="J9" s="776"/>
      <c r="K9" s="776"/>
      <c r="L9" s="776"/>
      <c r="M9" s="776"/>
      <c r="N9" s="776"/>
      <c r="O9" s="776"/>
      <c r="P9" s="777"/>
      <c r="Q9" s="778">
        <v>1126</v>
      </c>
      <c r="R9" s="779"/>
      <c r="S9" s="779"/>
      <c r="T9" s="779"/>
      <c r="U9" s="779"/>
      <c r="V9" s="779">
        <v>1117</v>
      </c>
      <c r="W9" s="779"/>
      <c r="X9" s="779"/>
      <c r="Y9" s="779"/>
      <c r="Z9" s="779"/>
      <c r="AA9" s="779">
        <v>9</v>
      </c>
      <c r="AB9" s="779"/>
      <c r="AC9" s="779"/>
      <c r="AD9" s="779"/>
      <c r="AE9" s="780"/>
      <c r="AF9" s="781" t="s">
        <v>113</v>
      </c>
      <c r="AG9" s="782"/>
      <c r="AH9" s="782"/>
      <c r="AI9" s="782"/>
      <c r="AJ9" s="783"/>
      <c r="AK9" s="784">
        <v>903</v>
      </c>
      <c r="AL9" s="785"/>
      <c r="AM9" s="785"/>
      <c r="AN9" s="785"/>
      <c r="AO9" s="785"/>
      <c r="AP9" s="785">
        <v>1660</v>
      </c>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550</v>
      </c>
      <c r="BT9" s="789"/>
      <c r="BU9" s="789"/>
      <c r="BV9" s="789"/>
      <c r="BW9" s="789"/>
      <c r="BX9" s="789"/>
      <c r="BY9" s="789"/>
      <c r="BZ9" s="789"/>
      <c r="CA9" s="789"/>
      <c r="CB9" s="789"/>
      <c r="CC9" s="789"/>
      <c r="CD9" s="789"/>
      <c r="CE9" s="789"/>
      <c r="CF9" s="789"/>
      <c r="CG9" s="790"/>
      <c r="CH9" s="801">
        <v>0</v>
      </c>
      <c r="CI9" s="802"/>
      <c r="CJ9" s="802"/>
      <c r="CK9" s="802"/>
      <c r="CL9" s="803"/>
      <c r="CM9" s="801">
        <v>22</v>
      </c>
      <c r="CN9" s="802"/>
      <c r="CO9" s="802"/>
      <c r="CP9" s="802"/>
      <c r="CQ9" s="803"/>
      <c r="CR9" s="801">
        <v>15</v>
      </c>
      <c r="CS9" s="802"/>
      <c r="CT9" s="802"/>
      <c r="CU9" s="802"/>
      <c r="CV9" s="803"/>
      <c r="CW9" s="801">
        <v>4</v>
      </c>
      <c r="CX9" s="802"/>
      <c r="CY9" s="802"/>
      <c r="CZ9" s="802"/>
      <c r="DA9" s="803"/>
      <c r="DB9" s="801" t="s">
        <v>491</v>
      </c>
      <c r="DC9" s="802"/>
      <c r="DD9" s="802"/>
      <c r="DE9" s="802"/>
      <c r="DF9" s="803"/>
      <c r="DG9" s="801" t="s">
        <v>491</v>
      </c>
      <c r="DH9" s="802"/>
      <c r="DI9" s="802"/>
      <c r="DJ9" s="802"/>
      <c r="DK9" s="803"/>
      <c r="DL9" s="801" t="s">
        <v>491</v>
      </c>
      <c r="DM9" s="802"/>
      <c r="DN9" s="802"/>
      <c r="DO9" s="802"/>
      <c r="DP9" s="803"/>
      <c r="DQ9" s="801" t="s">
        <v>491</v>
      </c>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t="s">
        <v>551</v>
      </c>
      <c r="BT10" s="789"/>
      <c r="BU10" s="789"/>
      <c r="BV10" s="789"/>
      <c r="BW10" s="789"/>
      <c r="BX10" s="789"/>
      <c r="BY10" s="789"/>
      <c r="BZ10" s="789"/>
      <c r="CA10" s="789"/>
      <c r="CB10" s="789"/>
      <c r="CC10" s="789"/>
      <c r="CD10" s="789"/>
      <c r="CE10" s="789"/>
      <c r="CF10" s="789"/>
      <c r="CG10" s="790"/>
      <c r="CH10" s="801">
        <v>-2</v>
      </c>
      <c r="CI10" s="802"/>
      <c r="CJ10" s="802"/>
      <c r="CK10" s="802"/>
      <c r="CL10" s="803"/>
      <c r="CM10" s="801">
        <v>74</v>
      </c>
      <c r="CN10" s="802"/>
      <c r="CO10" s="802"/>
      <c r="CP10" s="802"/>
      <c r="CQ10" s="803"/>
      <c r="CR10" s="801">
        <v>4</v>
      </c>
      <c r="CS10" s="802"/>
      <c r="CT10" s="802"/>
      <c r="CU10" s="802"/>
      <c r="CV10" s="803"/>
      <c r="CW10" s="801">
        <v>7</v>
      </c>
      <c r="CX10" s="802"/>
      <c r="CY10" s="802"/>
      <c r="CZ10" s="802"/>
      <c r="DA10" s="803"/>
      <c r="DB10" s="801">
        <v>25</v>
      </c>
      <c r="DC10" s="802"/>
      <c r="DD10" s="802"/>
      <c r="DE10" s="802"/>
      <c r="DF10" s="803"/>
      <c r="DG10" s="801" t="s">
        <v>491</v>
      </c>
      <c r="DH10" s="802"/>
      <c r="DI10" s="802"/>
      <c r="DJ10" s="802"/>
      <c r="DK10" s="803"/>
      <c r="DL10" s="801" t="s">
        <v>491</v>
      </c>
      <c r="DM10" s="802"/>
      <c r="DN10" s="802"/>
      <c r="DO10" s="802"/>
      <c r="DP10" s="803"/>
      <c r="DQ10" s="801" t="s">
        <v>491</v>
      </c>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t="s">
        <v>552</v>
      </c>
      <c r="BT11" s="789"/>
      <c r="BU11" s="789"/>
      <c r="BV11" s="789"/>
      <c r="BW11" s="789"/>
      <c r="BX11" s="789"/>
      <c r="BY11" s="789"/>
      <c r="BZ11" s="789"/>
      <c r="CA11" s="789"/>
      <c r="CB11" s="789"/>
      <c r="CC11" s="789"/>
      <c r="CD11" s="789"/>
      <c r="CE11" s="789"/>
      <c r="CF11" s="789"/>
      <c r="CG11" s="790"/>
      <c r="CH11" s="801">
        <v>17</v>
      </c>
      <c r="CI11" s="802"/>
      <c r="CJ11" s="802"/>
      <c r="CK11" s="802"/>
      <c r="CL11" s="803"/>
      <c r="CM11" s="801">
        <v>180</v>
      </c>
      <c r="CN11" s="802"/>
      <c r="CO11" s="802"/>
      <c r="CP11" s="802"/>
      <c r="CQ11" s="803"/>
      <c r="CR11" s="801">
        <v>8</v>
      </c>
      <c r="CS11" s="802"/>
      <c r="CT11" s="802"/>
      <c r="CU11" s="802"/>
      <c r="CV11" s="803"/>
      <c r="CW11" s="801" t="s">
        <v>491</v>
      </c>
      <c r="CX11" s="802"/>
      <c r="CY11" s="802"/>
      <c r="CZ11" s="802"/>
      <c r="DA11" s="803"/>
      <c r="DB11" s="801" t="s">
        <v>491</v>
      </c>
      <c r="DC11" s="802"/>
      <c r="DD11" s="802"/>
      <c r="DE11" s="802"/>
      <c r="DF11" s="803"/>
      <c r="DG11" s="801" t="s">
        <v>491</v>
      </c>
      <c r="DH11" s="802"/>
      <c r="DI11" s="802"/>
      <c r="DJ11" s="802"/>
      <c r="DK11" s="803"/>
      <c r="DL11" s="801" t="s">
        <v>491</v>
      </c>
      <c r="DM11" s="802"/>
      <c r="DN11" s="802"/>
      <c r="DO11" s="802"/>
      <c r="DP11" s="803"/>
      <c r="DQ11" s="801" t="s">
        <v>491</v>
      </c>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t="s">
        <v>553</v>
      </c>
      <c r="BT12" s="789"/>
      <c r="BU12" s="789"/>
      <c r="BV12" s="789"/>
      <c r="BW12" s="789"/>
      <c r="BX12" s="789"/>
      <c r="BY12" s="789"/>
      <c r="BZ12" s="789"/>
      <c r="CA12" s="789"/>
      <c r="CB12" s="789"/>
      <c r="CC12" s="789"/>
      <c r="CD12" s="789"/>
      <c r="CE12" s="789"/>
      <c r="CF12" s="789"/>
      <c r="CG12" s="790"/>
      <c r="CH12" s="801">
        <v>2</v>
      </c>
      <c r="CI12" s="802"/>
      <c r="CJ12" s="802"/>
      <c r="CK12" s="802"/>
      <c r="CL12" s="803"/>
      <c r="CM12" s="801">
        <v>35</v>
      </c>
      <c r="CN12" s="802"/>
      <c r="CO12" s="802"/>
      <c r="CP12" s="802"/>
      <c r="CQ12" s="803"/>
      <c r="CR12" s="801">
        <v>29</v>
      </c>
      <c r="CS12" s="802"/>
      <c r="CT12" s="802"/>
      <c r="CU12" s="802"/>
      <c r="CV12" s="803"/>
      <c r="CW12" s="801" t="s">
        <v>491</v>
      </c>
      <c r="CX12" s="802"/>
      <c r="CY12" s="802"/>
      <c r="CZ12" s="802"/>
      <c r="DA12" s="803"/>
      <c r="DB12" s="801" t="s">
        <v>491</v>
      </c>
      <c r="DC12" s="802"/>
      <c r="DD12" s="802"/>
      <c r="DE12" s="802"/>
      <c r="DF12" s="803"/>
      <c r="DG12" s="801" t="s">
        <v>491</v>
      </c>
      <c r="DH12" s="802"/>
      <c r="DI12" s="802"/>
      <c r="DJ12" s="802"/>
      <c r="DK12" s="803"/>
      <c r="DL12" s="801" t="s">
        <v>491</v>
      </c>
      <c r="DM12" s="802"/>
      <c r="DN12" s="802"/>
      <c r="DO12" s="802"/>
      <c r="DP12" s="803"/>
      <c r="DQ12" s="801" t="s">
        <v>491</v>
      </c>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t="s">
        <v>554</v>
      </c>
      <c r="BT13" s="789"/>
      <c r="BU13" s="789"/>
      <c r="BV13" s="789"/>
      <c r="BW13" s="789"/>
      <c r="BX13" s="789"/>
      <c r="BY13" s="789"/>
      <c r="BZ13" s="789"/>
      <c r="CA13" s="789"/>
      <c r="CB13" s="789"/>
      <c r="CC13" s="789"/>
      <c r="CD13" s="789"/>
      <c r="CE13" s="789"/>
      <c r="CF13" s="789"/>
      <c r="CG13" s="790"/>
      <c r="CH13" s="801">
        <v>8</v>
      </c>
      <c r="CI13" s="802"/>
      <c r="CJ13" s="802"/>
      <c r="CK13" s="802"/>
      <c r="CL13" s="803"/>
      <c r="CM13" s="801">
        <v>25</v>
      </c>
      <c r="CN13" s="802"/>
      <c r="CO13" s="802"/>
      <c r="CP13" s="802"/>
      <c r="CQ13" s="803"/>
      <c r="CR13" s="801">
        <v>10</v>
      </c>
      <c r="CS13" s="802"/>
      <c r="CT13" s="802"/>
      <c r="CU13" s="802"/>
      <c r="CV13" s="803"/>
      <c r="CW13" s="801">
        <v>0</v>
      </c>
      <c r="CX13" s="802"/>
      <c r="CY13" s="802"/>
      <c r="CZ13" s="802"/>
      <c r="DA13" s="803"/>
      <c r="DB13" s="801" t="s">
        <v>491</v>
      </c>
      <c r="DC13" s="802"/>
      <c r="DD13" s="802"/>
      <c r="DE13" s="802"/>
      <c r="DF13" s="803"/>
      <c r="DG13" s="801" t="s">
        <v>491</v>
      </c>
      <c r="DH13" s="802"/>
      <c r="DI13" s="802"/>
      <c r="DJ13" s="802"/>
      <c r="DK13" s="803"/>
      <c r="DL13" s="801" t="s">
        <v>491</v>
      </c>
      <c r="DM13" s="802"/>
      <c r="DN13" s="802"/>
      <c r="DO13" s="802"/>
      <c r="DP13" s="803"/>
      <c r="DQ13" s="801" t="s">
        <v>491</v>
      </c>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t="s">
        <v>555</v>
      </c>
      <c r="BT14" s="789"/>
      <c r="BU14" s="789"/>
      <c r="BV14" s="789"/>
      <c r="BW14" s="789"/>
      <c r="BX14" s="789"/>
      <c r="BY14" s="789"/>
      <c r="BZ14" s="789"/>
      <c r="CA14" s="789"/>
      <c r="CB14" s="789"/>
      <c r="CC14" s="789"/>
      <c r="CD14" s="789"/>
      <c r="CE14" s="789"/>
      <c r="CF14" s="789"/>
      <c r="CG14" s="790"/>
      <c r="CH14" s="801">
        <v>27</v>
      </c>
      <c r="CI14" s="802"/>
      <c r="CJ14" s="802"/>
      <c r="CK14" s="802"/>
      <c r="CL14" s="803"/>
      <c r="CM14" s="801">
        <v>1425</v>
      </c>
      <c r="CN14" s="802"/>
      <c r="CO14" s="802"/>
      <c r="CP14" s="802"/>
      <c r="CQ14" s="803"/>
      <c r="CR14" s="801">
        <v>1469</v>
      </c>
      <c r="CS14" s="802"/>
      <c r="CT14" s="802"/>
      <c r="CU14" s="802"/>
      <c r="CV14" s="803"/>
      <c r="CW14" s="801">
        <v>326</v>
      </c>
      <c r="CX14" s="802"/>
      <c r="CY14" s="802"/>
      <c r="CZ14" s="802"/>
      <c r="DA14" s="803"/>
      <c r="DB14" s="801" t="s">
        <v>491</v>
      </c>
      <c r="DC14" s="802"/>
      <c r="DD14" s="802"/>
      <c r="DE14" s="802"/>
      <c r="DF14" s="803"/>
      <c r="DG14" s="801" t="s">
        <v>491</v>
      </c>
      <c r="DH14" s="802"/>
      <c r="DI14" s="802"/>
      <c r="DJ14" s="802"/>
      <c r="DK14" s="803"/>
      <c r="DL14" s="801" t="s">
        <v>491</v>
      </c>
      <c r="DM14" s="802"/>
      <c r="DN14" s="802"/>
      <c r="DO14" s="802"/>
      <c r="DP14" s="803"/>
      <c r="DQ14" s="801" t="s">
        <v>491</v>
      </c>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369</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370</v>
      </c>
      <c r="B23" s="810" t="s">
        <v>371</v>
      </c>
      <c r="C23" s="811"/>
      <c r="D23" s="811"/>
      <c r="E23" s="811"/>
      <c r="F23" s="811"/>
      <c r="G23" s="811"/>
      <c r="H23" s="811"/>
      <c r="I23" s="811"/>
      <c r="J23" s="811"/>
      <c r="K23" s="811"/>
      <c r="L23" s="811"/>
      <c r="M23" s="811"/>
      <c r="N23" s="811"/>
      <c r="O23" s="811"/>
      <c r="P23" s="812"/>
      <c r="Q23" s="813">
        <v>42557</v>
      </c>
      <c r="R23" s="814"/>
      <c r="S23" s="814"/>
      <c r="T23" s="814"/>
      <c r="U23" s="814"/>
      <c r="V23" s="814">
        <v>41316</v>
      </c>
      <c r="W23" s="814"/>
      <c r="X23" s="814"/>
      <c r="Y23" s="814"/>
      <c r="Z23" s="814"/>
      <c r="AA23" s="814">
        <v>1240</v>
      </c>
      <c r="AB23" s="814"/>
      <c r="AC23" s="814"/>
      <c r="AD23" s="814"/>
      <c r="AE23" s="815"/>
      <c r="AF23" s="816">
        <v>1049</v>
      </c>
      <c r="AG23" s="814"/>
      <c r="AH23" s="814"/>
      <c r="AI23" s="814"/>
      <c r="AJ23" s="817"/>
      <c r="AK23" s="818"/>
      <c r="AL23" s="819"/>
      <c r="AM23" s="819"/>
      <c r="AN23" s="819"/>
      <c r="AO23" s="819"/>
      <c r="AP23" s="814">
        <v>52720</v>
      </c>
      <c r="AQ23" s="814"/>
      <c r="AR23" s="814"/>
      <c r="AS23" s="814"/>
      <c r="AT23" s="814"/>
      <c r="AU23" s="820"/>
      <c r="AV23" s="820"/>
      <c r="AW23" s="820"/>
      <c r="AX23" s="820"/>
      <c r="AY23" s="821"/>
      <c r="AZ23" s="829" t="s">
        <v>113</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372</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373</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349</v>
      </c>
      <c r="B26" s="761"/>
      <c r="C26" s="761"/>
      <c r="D26" s="761"/>
      <c r="E26" s="761"/>
      <c r="F26" s="761"/>
      <c r="G26" s="761"/>
      <c r="H26" s="761"/>
      <c r="I26" s="761"/>
      <c r="J26" s="761"/>
      <c r="K26" s="761"/>
      <c r="L26" s="761"/>
      <c r="M26" s="761"/>
      <c r="N26" s="761"/>
      <c r="O26" s="761"/>
      <c r="P26" s="762"/>
      <c r="Q26" s="737" t="s">
        <v>374</v>
      </c>
      <c r="R26" s="738"/>
      <c r="S26" s="738"/>
      <c r="T26" s="738"/>
      <c r="U26" s="739"/>
      <c r="V26" s="737" t="s">
        <v>375</v>
      </c>
      <c r="W26" s="738"/>
      <c r="X26" s="738"/>
      <c r="Y26" s="738"/>
      <c r="Z26" s="739"/>
      <c r="AA26" s="737" t="s">
        <v>376</v>
      </c>
      <c r="AB26" s="738"/>
      <c r="AC26" s="738"/>
      <c r="AD26" s="738"/>
      <c r="AE26" s="738"/>
      <c r="AF26" s="832" t="s">
        <v>377</v>
      </c>
      <c r="AG26" s="833"/>
      <c r="AH26" s="833"/>
      <c r="AI26" s="833"/>
      <c r="AJ26" s="834"/>
      <c r="AK26" s="738" t="s">
        <v>378</v>
      </c>
      <c r="AL26" s="738"/>
      <c r="AM26" s="738"/>
      <c r="AN26" s="738"/>
      <c r="AO26" s="739"/>
      <c r="AP26" s="737" t="s">
        <v>379</v>
      </c>
      <c r="AQ26" s="738"/>
      <c r="AR26" s="738"/>
      <c r="AS26" s="738"/>
      <c r="AT26" s="739"/>
      <c r="AU26" s="737" t="s">
        <v>380</v>
      </c>
      <c r="AV26" s="738"/>
      <c r="AW26" s="738"/>
      <c r="AX26" s="738"/>
      <c r="AY26" s="739"/>
      <c r="AZ26" s="737" t="s">
        <v>381</v>
      </c>
      <c r="BA26" s="738"/>
      <c r="BB26" s="738"/>
      <c r="BC26" s="738"/>
      <c r="BD26" s="739"/>
      <c r="BE26" s="737" t="s">
        <v>356</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382</v>
      </c>
      <c r="C28" s="752"/>
      <c r="D28" s="752"/>
      <c r="E28" s="752"/>
      <c r="F28" s="752"/>
      <c r="G28" s="752"/>
      <c r="H28" s="752"/>
      <c r="I28" s="752"/>
      <c r="J28" s="752"/>
      <c r="K28" s="752"/>
      <c r="L28" s="752"/>
      <c r="M28" s="752"/>
      <c r="N28" s="752"/>
      <c r="O28" s="752"/>
      <c r="P28" s="753"/>
      <c r="Q28" s="842">
        <v>9176</v>
      </c>
      <c r="R28" s="843"/>
      <c r="S28" s="843"/>
      <c r="T28" s="843"/>
      <c r="U28" s="843"/>
      <c r="V28" s="843">
        <v>8916</v>
      </c>
      <c r="W28" s="843"/>
      <c r="X28" s="843"/>
      <c r="Y28" s="843"/>
      <c r="Z28" s="843"/>
      <c r="AA28" s="843">
        <v>261</v>
      </c>
      <c r="AB28" s="843"/>
      <c r="AC28" s="843"/>
      <c r="AD28" s="843"/>
      <c r="AE28" s="844"/>
      <c r="AF28" s="845">
        <v>261</v>
      </c>
      <c r="AG28" s="843"/>
      <c r="AH28" s="843"/>
      <c r="AI28" s="843"/>
      <c r="AJ28" s="846"/>
      <c r="AK28" s="847">
        <v>718</v>
      </c>
      <c r="AL28" s="838"/>
      <c r="AM28" s="838"/>
      <c r="AN28" s="838"/>
      <c r="AO28" s="838"/>
      <c r="AP28" s="838" t="s">
        <v>491</v>
      </c>
      <c r="AQ28" s="838"/>
      <c r="AR28" s="838"/>
      <c r="AS28" s="838"/>
      <c r="AT28" s="838"/>
      <c r="AU28" s="838" t="s">
        <v>491</v>
      </c>
      <c r="AV28" s="838"/>
      <c r="AW28" s="838"/>
      <c r="AX28" s="838"/>
      <c r="AY28" s="838"/>
      <c r="AZ28" s="839" t="s">
        <v>491</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383</v>
      </c>
      <c r="C29" s="776"/>
      <c r="D29" s="776"/>
      <c r="E29" s="776"/>
      <c r="F29" s="776"/>
      <c r="G29" s="776"/>
      <c r="H29" s="776"/>
      <c r="I29" s="776"/>
      <c r="J29" s="776"/>
      <c r="K29" s="776"/>
      <c r="L29" s="776"/>
      <c r="M29" s="776"/>
      <c r="N29" s="776"/>
      <c r="O29" s="776"/>
      <c r="P29" s="777"/>
      <c r="Q29" s="778">
        <v>46</v>
      </c>
      <c r="R29" s="779"/>
      <c r="S29" s="779"/>
      <c r="T29" s="779"/>
      <c r="U29" s="779"/>
      <c r="V29" s="779">
        <v>46</v>
      </c>
      <c r="W29" s="779"/>
      <c r="X29" s="779"/>
      <c r="Y29" s="779"/>
      <c r="Z29" s="779"/>
      <c r="AA29" s="779">
        <v>0</v>
      </c>
      <c r="AB29" s="779"/>
      <c r="AC29" s="779"/>
      <c r="AD29" s="779"/>
      <c r="AE29" s="780"/>
      <c r="AF29" s="781" t="s">
        <v>113</v>
      </c>
      <c r="AG29" s="782"/>
      <c r="AH29" s="782"/>
      <c r="AI29" s="782"/>
      <c r="AJ29" s="783"/>
      <c r="AK29" s="850">
        <v>15</v>
      </c>
      <c r="AL29" s="851"/>
      <c r="AM29" s="851"/>
      <c r="AN29" s="851"/>
      <c r="AO29" s="851"/>
      <c r="AP29" s="851" t="s">
        <v>491</v>
      </c>
      <c r="AQ29" s="851"/>
      <c r="AR29" s="851"/>
      <c r="AS29" s="851"/>
      <c r="AT29" s="851"/>
      <c r="AU29" s="851" t="s">
        <v>491</v>
      </c>
      <c r="AV29" s="851"/>
      <c r="AW29" s="851"/>
      <c r="AX29" s="851"/>
      <c r="AY29" s="851"/>
      <c r="AZ29" s="852" t="s">
        <v>491</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384</v>
      </c>
      <c r="C30" s="776"/>
      <c r="D30" s="776"/>
      <c r="E30" s="776"/>
      <c r="F30" s="776"/>
      <c r="G30" s="776"/>
      <c r="H30" s="776"/>
      <c r="I30" s="776"/>
      <c r="J30" s="776"/>
      <c r="K30" s="776"/>
      <c r="L30" s="776"/>
      <c r="M30" s="776"/>
      <c r="N30" s="776"/>
      <c r="O30" s="776"/>
      <c r="P30" s="777"/>
      <c r="Q30" s="778">
        <v>7867</v>
      </c>
      <c r="R30" s="779"/>
      <c r="S30" s="779"/>
      <c r="T30" s="779"/>
      <c r="U30" s="779"/>
      <c r="V30" s="779">
        <v>7549</v>
      </c>
      <c r="W30" s="779"/>
      <c r="X30" s="779"/>
      <c r="Y30" s="779"/>
      <c r="Z30" s="779"/>
      <c r="AA30" s="779">
        <v>317</v>
      </c>
      <c r="AB30" s="779"/>
      <c r="AC30" s="779"/>
      <c r="AD30" s="779"/>
      <c r="AE30" s="780"/>
      <c r="AF30" s="781">
        <v>317</v>
      </c>
      <c r="AG30" s="782"/>
      <c r="AH30" s="782"/>
      <c r="AI30" s="782"/>
      <c r="AJ30" s="783"/>
      <c r="AK30" s="850">
        <v>1111</v>
      </c>
      <c r="AL30" s="851"/>
      <c r="AM30" s="851"/>
      <c r="AN30" s="851"/>
      <c r="AO30" s="851"/>
      <c r="AP30" s="851" t="s">
        <v>491</v>
      </c>
      <c r="AQ30" s="851"/>
      <c r="AR30" s="851"/>
      <c r="AS30" s="851"/>
      <c r="AT30" s="851"/>
      <c r="AU30" s="851" t="s">
        <v>491</v>
      </c>
      <c r="AV30" s="851"/>
      <c r="AW30" s="851"/>
      <c r="AX30" s="851"/>
      <c r="AY30" s="851"/>
      <c r="AZ30" s="852" t="s">
        <v>491</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385</v>
      </c>
      <c r="C31" s="776"/>
      <c r="D31" s="776"/>
      <c r="E31" s="776"/>
      <c r="F31" s="776"/>
      <c r="G31" s="776"/>
      <c r="H31" s="776"/>
      <c r="I31" s="776"/>
      <c r="J31" s="776"/>
      <c r="K31" s="776"/>
      <c r="L31" s="776"/>
      <c r="M31" s="776"/>
      <c r="N31" s="776"/>
      <c r="O31" s="776"/>
      <c r="P31" s="777"/>
      <c r="Q31" s="778">
        <v>36</v>
      </c>
      <c r="R31" s="779"/>
      <c r="S31" s="779"/>
      <c r="T31" s="779"/>
      <c r="U31" s="779"/>
      <c r="V31" s="779">
        <v>28</v>
      </c>
      <c r="W31" s="779"/>
      <c r="X31" s="779"/>
      <c r="Y31" s="779"/>
      <c r="Z31" s="779"/>
      <c r="AA31" s="779">
        <v>8</v>
      </c>
      <c r="AB31" s="779"/>
      <c r="AC31" s="779"/>
      <c r="AD31" s="779"/>
      <c r="AE31" s="780"/>
      <c r="AF31" s="781">
        <v>8</v>
      </c>
      <c r="AG31" s="782"/>
      <c r="AH31" s="782"/>
      <c r="AI31" s="782"/>
      <c r="AJ31" s="783"/>
      <c r="AK31" s="850">
        <v>0</v>
      </c>
      <c r="AL31" s="851"/>
      <c r="AM31" s="851"/>
      <c r="AN31" s="851"/>
      <c r="AO31" s="851"/>
      <c r="AP31" s="851" t="s">
        <v>491</v>
      </c>
      <c r="AQ31" s="851"/>
      <c r="AR31" s="851"/>
      <c r="AS31" s="851"/>
      <c r="AT31" s="851"/>
      <c r="AU31" s="851" t="s">
        <v>491</v>
      </c>
      <c r="AV31" s="851"/>
      <c r="AW31" s="851"/>
      <c r="AX31" s="851"/>
      <c r="AY31" s="851"/>
      <c r="AZ31" s="852" t="s">
        <v>491</v>
      </c>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386</v>
      </c>
      <c r="C32" s="776"/>
      <c r="D32" s="776"/>
      <c r="E32" s="776"/>
      <c r="F32" s="776"/>
      <c r="G32" s="776"/>
      <c r="H32" s="776"/>
      <c r="I32" s="776"/>
      <c r="J32" s="776"/>
      <c r="K32" s="776"/>
      <c r="L32" s="776"/>
      <c r="M32" s="776"/>
      <c r="N32" s="776"/>
      <c r="O32" s="776"/>
      <c r="P32" s="777"/>
      <c r="Q32" s="778">
        <v>1852</v>
      </c>
      <c r="R32" s="779"/>
      <c r="S32" s="779"/>
      <c r="T32" s="779"/>
      <c r="U32" s="779"/>
      <c r="V32" s="779">
        <v>1834</v>
      </c>
      <c r="W32" s="779"/>
      <c r="X32" s="779"/>
      <c r="Y32" s="779"/>
      <c r="Z32" s="779"/>
      <c r="AA32" s="779">
        <v>17</v>
      </c>
      <c r="AB32" s="779"/>
      <c r="AC32" s="779"/>
      <c r="AD32" s="779"/>
      <c r="AE32" s="780"/>
      <c r="AF32" s="781">
        <v>17</v>
      </c>
      <c r="AG32" s="782"/>
      <c r="AH32" s="782"/>
      <c r="AI32" s="782"/>
      <c r="AJ32" s="783"/>
      <c r="AK32" s="850">
        <v>1117</v>
      </c>
      <c r="AL32" s="851"/>
      <c r="AM32" s="851"/>
      <c r="AN32" s="851"/>
      <c r="AO32" s="851"/>
      <c r="AP32" s="851" t="s">
        <v>491</v>
      </c>
      <c r="AQ32" s="851"/>
      <c r="AR32" s="851"/>
      <c r="AS32" s="851"/>
      <c r="AT32" s="851"/>
      <c r="AU32" s="851" t="s">
        <v>491</v>
      </c>
      <c r="AV32" s="851"/>
      <c r="AW32" s="851"/>
      <c r="AX32" s="851"/>
      <c r="AY32" s="851"/>
      <c r="AZ32" s="852" t="s">
        <v>491</v>
      </c>
      <c r="BA32" s="852"/>
      <c r="BB32" s="852"/>
      <c r="BC32" s="852"/>
      <c r="BD32" s="852"/>
      <c r="BE32" s="848"/>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387</v>
      </c>
      <c r="C33" s="776"/>
      <c r="D33" s="776"/>
      <c r="E33" s="776"/>
      <c r="F33" s="776"/>
      <c r="G33" s="776"/>
      <c r="H33" s="776"/>
      <c r="I33" s="776"/>
      <c r="J33" s="776"/>
      <c r="K33" s="776"/>
      <c r="L33" s="776"/>
      <c r="M33" s="776"/>
      <c r="N33" s="776"/>
      <c r="O33" s="776"/>
      <c r="P33" s="777"/>
      <c r="Q33" s="778">
        <v>12124</v>
      </c>
      <c r="R33" s="779"/>
      <c r="S33" s="779"/>
      <c r="T33" s="779"/>
      <c r="U33" s="779"/>
      <c r="V33" s="779">
        <v>12022</v>
      </c>
      <c r="W33" s="779"/>
      <c r="X33" s="779"/>
      <c r="Y33" s="779"/>
      <c r="Z33" s="779"/>
      <c r="AA33" s="779">
        <f t="shared" ref="AA33:AA35" si="0">Q33-V33</f>
        <v>102</v>
      </c>
      <c r="AB33" s="779"/>
      <c r="AC33" s="779"/>
      <c r="AD33" s="779"/>
      <c r="AE33" s="780"/>
      <c r="AF33" s="781">
        <v>4899</v>
      </c>
      <c r="AG33" s="782"/>
      <c r="AH33" s="782"/>
      <c r="AI33" s="782"/>
      <c r="AJ33" s="783"/>
      <c r="AK33" s="850">
        <v>1140</v>
      </c>
      <c r="AL33" s="851"/>
      <c r="AM33" s="851"/>
      <c r="AN33" s="851"/>
      <c r="AO33" s="851"/>
      <c r="AP33" s="851">
        <v>9591</v>
      </c>
      <c r="AQ33" s="851"/>
      <c r="AR33" s="851"/>
      <c r="AS33" s="851"/>
      <c r="AT33" s="851"/>
      <c r="AU33" s="851">
        <v>6598</v>
      </c>
      <c r="AV33" s="851"/>
      <c r="AW33" s="851"/>
      <c r="AX33" s="851"/>
      <c r="AY33" s="851"/>
      <c r="AZ33" s="852" t="s">
        <v>491</v>
      </c>
      <c r="BA33" s="852"/>
      <c r="BB33" s="852"/>
      <c r="BC33" s="852"/>
      <c r="BD33" s="852"/>
      <c r="BE33" s="848" t="s">
        <v>388</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t="s">
        <v>389</v>
      </c>
      <c r="C34" s="776"/>
      <c r="D34" s="776"/>
      <c r="E34" s="776"/>
      <c r="F34" s="776"/>
      <c r="G34" s="776"/>
      <c r="H34" s="776"/>
      <c r="I34" s="776"/>
      <c r="J34" s="776"/>
      <c r="K34" s="776"/>
      <c r="L34" s="776"/>
      <c r="M34" s="776"/>
      <c r="N34" s="776"/>
      <c r="O34" s="776"/>
      <c r="P34" s="777"/>
      <c r="Q34" s="778">
        <v>1568</v>
      </c>
      <c r="R34" s="779"/>
      <c r="S34" s="779"/>
      <c r="T34" s="779"/>
      <c r="U34" s="779"/>
      <c r="V34" s="779">
        <v>1576</v>
      </c>
      <c r="W34" s="779"/>
      <c r="X34" s="779"/>
      <c r="Y34" s="779"/>
      <c r="Z34" s="779"/>
      <c r="AA34" s="779">
        <f t="shared" si="0"/>
        <v>-8</v>
      </c>
      <c r="AB34" s="779"/>
      <c r="AC34" s="779"/>
      <c r="AD34" s="779"/>
      <c r="AE34" s="780"/>
      <c r="AF34" s="781">
        <v>1104</v>
      </c>
      <c r="AG34" s="782"/>
      <c r="AH34" s="782"/>
      <c r="AI34" s="782"/>
      <c r="AJ34" s="783"/>
      <c r="AK34" s="850">
        <v>105</v>
      </c>
      <c r="AL34" s="851"/>
      <c r="AM34" s="851"/>
      <c r="AN34" s="851"/>
      <c r="AO34" s="851"/>
      <c r="AP34" s="851">
        <v>8958</v>
      </c>
      <c r="AQ34" s="851"/>
      <c r="AR34" s="851"/>
      <c r="AS34" s="851"/>
      <c r="AT34" s="851"/>
      <c r="AU34" s="851">
        <v>1397</v>
      </c>
      <c r="AV34" s="851"/>
      <c r="AW34" s="851"/>
      <c r="AX34" s="851"/>
      <c r="AY34" s="851"/>
      <c r="AZ34" s="852" t="s">
        <v>491</v>
      </c>
      <c r="BA34" s="852"/>
      <c r="BB34" s="852"/>
      <c r="BC34" s="852"/>
      <c r="BD34" s="852"/>
      <c r="BE34" s="848" t="s">
        <v>388</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t="s">
        <v>390</v>
      </c>
      <c r="C35" s="776"/>
      <c r="D35" s="776"/>
      <c r="E35" s="776"/>
      <c r="F35" s="776"/>
      <c r="G35" s="776"/>
      <c r="H35" s="776"/>
      <c r="I35" s="776"/>
      <c r="J35" s="776"/>
      <c r="K35" s="776"/>
      <c r="L35" s="776"/>
      <c r="M35" s="776"/>
      <c r="N35" s="776"/>
      <c r="O35" s="776"/>
      <c r="P35" s="777"/>
      <c r="Q35" s="778">
        <v>3303</v>
      </c>
      <c r="R35" s="779"/>
      <c r="S35" s="779"/>
      <c r="T35" s="779"/>
      <c r="U35" s="779"/>
      <c r="V35" s="779">
        <v>3257</v>
      </c>
      <c r="W35" s="779"/>
      <c r="X35" s="779"/>
      <c r="Y35" s="779"/>
      <c r="Z35" s="779"/>
      <c r="AA35" s="779">
        <f t="shared" si="0"/>
        <v>46</v>
      </c>
      <c r="AB35" s="779"/>
      <c r="AC35" s="779"/>
      <c r="AD35" s="779"/>
      <c r="AE35" s="780"/>
      <c r="AF35" s="781">
        <v>234</v>
      </c>
      <c r="AG35" s="782"/>
      <c r="AH35" s="782"/>
      <c r="AI35" s="782"/>
      <c r="AJ35" s="783"/>
      <c r="AK35" s="850">
        <v>901</v>
      </c>
      <c r="AL35" s="851"/>
      <c r="AM35" s="851"/>
      <c r="AN35" s="851"/>
      <c r="AO35" s="851"/>
      <c r="AP35" s="851">
        <v>16931</v>
      </c>
      <c r="AQ35" s="851"/>
      <c r="AR35" s="851"/>
      <c r="AS35" s="851"/>
      <c r="AT35" s="851"/>
      <c r="AU35" s="851">
        <v>5994</v>
      </c>
      <c r="AV35" s="851"/>
      <c r="AW35" s="851"/>
      <c r="AX35" s="851"/>
      <c r="AY35" s="851"/>
      <c r="AZ35" s="852" t="s">
        <v>491</v>
      </c>
      <c r="BA35" s="852"/>
      <c r="BB35" s="852"/>
      <c r="BC35" s="852"/>
      <c r="BD35" s="852"/>
      <c r="BE35" s="848" t="s">
        <v>388</v>
      </c>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t="s">
        <v>391</v>
      </c>
      <c r="C36" s="776"/>
      <c r="D36" s="776"/>
      <c r="E36" s="776"/>
      <c r="F36" s="776"/>
      <c r="G36" s="776"/>
      <c r="H36" s="776"/>
      <c r="I36" s="776"/>
      <c r="J36" s="776"/>
      <c r="K36" s="776"/>
      <c r="L36" s="776"/>
      <c r="M36" s="776"/>
      <c r="N36" s="776"/>
      <c r="O36" s="776"/>
      <c r="P36" s="777"/>
      <c r="Q36" s="778">
        <v>28</v>
      </c>
      <c r="R36" s="779"/>
      <c r="S36" s="779"/>
      <c r="T36" s="779"/>
      <c r="U36" s="779"/>
      <c r="V36" s="779">
        <v>28</v>
      </c>
      <c r="W36" s="779"/>
      <c r="X36" s="779"/>
      <c r="Y36" s="779"/>
      <c r="Z36" s="779"/>
      <c r="AA36" s="779">
        <f>Q36-V36</f>
        <v>0</v>
      </c>
      <c r="AB36" s="779"/>
      <c r="AC36" s="779"/>
      <c r="AD36" s="779"/>
      <c r="AE36" s="780"/>
      <c r="AF36" s="781" t="s">
        <v>113</v>
      </c>
      <c r="AG36" s="782"/>
      <c r="AH36" s="782"/>
      <c r="AI36" s="782"/>
      <c r="AJ36" s="783"/>
      <c r="AK36" s="850">
        <v>2</v>
      </c>
      <c r="AL36" s="851"/>
      <c r="AM36" s="851"/>
      <c r="AN36" s="851"/>
      <c r="AO36" s="851"/>
      <c r="AP36" s="851" t="s">
        <v>491</v>
      </c>
      <c r="AQ36" s="851"/>
      <c r="AR36" s="851"/>
      <c r="AS36" s="851"/>
      <c r="AT36" s="851"/>
      <c r="AU36" s="851" t="s">
        <v>491</v>
      </c>
      <c r="AV36" s="851"/>
      <c r="AW36" s="851"/>
      <c r="AX36" s="851"/>
      <c r="AY36" s="851"/>
      <c r="AZ36" s="852" t="s">
        <v>491</v>
      </c>
      <c r="BA36" s="852"/>
      <c r="BB36" s="852"/>
      <c r="BC36" s="852"/>
      <c r="BD36" s="852"/>
      <c r="BE36" s="848" t="s">
        <v>392</v>
      </c>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t="s">
        <v>393</v>
      </c>
      <c r="C37" s="776"/>
      <c r="D37" s="776"/>
      <c r="E37" s="776"/>
      <c r="F37" s="776"/>
      <c r="G37" s="776"/>
      <c r="H37" s="776"/>
      <c r="I37" s="776"/>
      <c r="J37" s="776"/>
      <c r="K37" s="776"/>
      <c r="L37" s="776"/>
      <c r="M37" s="776"/>
      <c r="N37" s="776"/>
      <c r="O37" s="776"/>
      <c r="P37" s="777"/>
      <c r="Q37" s="778">
        <v>823</v>
      </c>
      <c r="R37" s="779"/>
      <c r="S37" s="779"/>
      <c r="T37" s="779"/>
      <c r="U37" s="779"/>
      <c r="V37" s="779">
        <v>755</v>
      </c>
      <c r="W37" s="779"/>
      <c r="X37" s="779"/>
      <c r="Y37" s="779"/>
      <c r="Z37" s="779"/>
      <c r="AA37" s="779">
        <f t="shared" ref="AA37:AA43" si="1">Q37-V37</f>
        <v>68</v>
      </c>
      <c r="AB37" s="779"/>
      <c r="AC37" s="779"/>
      <c r="AD37" s="779"/>
      <c r="AE37" s="780"/>
      <c r="AF37" s="781">
        <v>68</v>
      </c>
      <c r="AG37" s="782"/>
      <c r="AH37" s="782"/>
      <c r="AI37" s="782"/>
      <c r="AJ37" s="783"/>
      <c r="AK37" s="850">
        <v>316</v>
      </c>
      <c r="AL37" s="851"/>
      <c r="AM37" s="851"/>
      <c r="AN37" s="851"/>
      <c r="AO37" s="851"/>
      <c r="AP37" s="851">
        <v>3680</v>
      </c>
      <c r="AQ37" s="851"/>
      <c r="AR37" s="851"/>
      <c r="AS37" s="851"/>
      <c r="AT37" s="851"/>
      <c r="AU37" s="851">
        <v>2790</v>
      </c>
      <c r="AV37" s="851"/>
      <c r="AW37" s="851"/>
      <c r="AX37" s="851"/>
      <c r="AY37" s="851"/>
      <c r="AZ37" s="852" t="s">
        <v>491</v>
      </c>
      <c r="BA37" s="852"/>
      <c r="BB37" s="852"/>
      <c r="BC37" s="852"/>
      <c r="BD37" s="852"/>
      <c r="BE37" s="848" t="s">
        <v>392</v>
      </c>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t="s">
        <v>394</v>
      </c>
      <c r="C38" s="776"/>
      <c r="D38" s="776"/>
      <c r="E38" s="776"/>
      <c r="F38" s="776"/>
      <c r="G38" s="776"/>
      <c r="H38" s="776"/>
      <c r="I38" s="776"/>
      <c r="J38" s="776"/>
      <c r="K38" s="776"/>
      <c r="L38" s="776"/>
      <c r="M38" s="776"/>
      <c r="N38" s="776"/>
      <c r="O38" s="776"/>
      <c r="P38" s="777"/>
      <c r="Q38" s="778">
        <v>2178</v>
      </c>
      <c r="R38" s="779"/>
      <c r="S38" s="779"/>
      <c r="T38" s="779"/>
      <c r="U38" s="779"/>
      <c r="V38" s="779">
        <v>2178</v>
      </c>
      <c r="W38" s="779"/>
      <c r="X38" s="779"/>
      <c r="Y38" s="779"/>
      <c r="Z38" s="779"/>
      <c r="AA38" s="779">
        <f t="shared" si="1"/>
        <v>0</v>
      </c>
      <c r="AB38" s="779"/>
      <c r="AC38" s="779"/>
      <c r="AD38" s="779"/>
      <c r="AE38" s="780"/>
      <c r="AF38" s="781" t="s">
        <v>113</v>
      </c>
      <c r="AG38" s="782"/>
      <c r="AH38" s="782"/>
      <c r="AI38" s="782"/>
      <c r="AJ38" s="783"/>
      <c r="AK38" s="850">
        <v>2</v>
      </c>
      <c r="AL38" s="851"/>
      <c r="AM38" s="851"/>
      <c r="AN38" s="851"/>
      <c r="AO38" s="851"/>
      <c r="AP38" s="851" t="s">
        <v>491</v>
      </c>
      <c r="AQ38" s="851"/>
      <c r="AR38" s="851"/>
      <c r="AS38" s="851"/>
      <c r="AT38" s="851"/>
      <c r="AU38" s="851" t="s">
        <v>491</v>
      </c>
      <c r="AV38" s="851"/>
      <c r="AW38" s="851"/>
      <c r="AX38" s="851"/>
      <c r="AY38" s="851"/>
      <c r="AZ38" s="852" t="s">
        <v>491</v>
      </c>
      <c r="BA38" s="852"/>
      <c r="BB38" s="852"/>
      <c r="BC38" s="852"/>
      <c r="BD38" s="852"/>
      <c r="BE38" s="848" t="s">
        <v>392</v>
      </c>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t="s">
        <v>395</v>
      </c>
      <c r="C39" s="776"/>
      <c r="D39" s="776"/>
      <c r="E39" s="776"/>
      <c r="F39" s="776"/>
      <c r="G39" s="776"/>
      <c r="H39" s="776"/>
      <c r="I39" s="776"/>
      <c r="J39" s="776"/>
      <c r="K39" s="776"/>
      <c r="L39" s="776"/>
      <c r="M39" s="776"/>
      <c r="N39" s="776"/>
      <c r="O39" s="776"/>
      <c r="P39" s="777"/>
      <c r="Q39" s="778">
        <v>1007</v>
      </c>
      <c r="R39" s="779"/>
      <c r="S39" s="779"/>
      <c r="T39" s="779"/>
      <c r="U39" s="779"/>
      <c r="V39" s="779">
        <v>944</v>
      </c>
      <c r="W39" s="779"/>
      <c r="X39" s="779"/>
      <c r="Y39" s="779"/>
      <c r="Z39" s="779"/>
      <c r="AA39" s="779">
        <f t="shared" si="1"/>
        <v>63</v>
      </c>
      <c r="AB39" s="779"/>
      <c r="AC39" s="779"/>
      <c r="AD39" s="779"/>
      <c r="AE39" s="780"/>
      <c r="AF39" s="781">
        <v>62</v>
      </c>
      <c r="AG39" s="782"/>
      <c r="AH39" s="782"/>
      <c r="AI39" s="782"/>
      <c r="AJ39" s="783"/>
      <c r="AK39" s="850">
        <v>524</v>
      </c>
      <c r="AL39" s="851"/>
      <c r="AM39" s="851"/>
      <c r="AN39" s="851"/>
      <c r="AO39" s="851"/>
      <c r="AP39" s="851">
        <v>5293</v>
      </c>
      <c r="AQ39" s="851"/>
      <c r="AR39" s="851"/>
      <c r="AS39" s="851"/>
      <c r="AT39" s="851"/>
      <c r="AU39" s="851">
        <v>5293</v>
      </c>
      <c r="AV39" s="851"/>
      <c r="AW39" s="851"/>
      <c r="AX39" s="851"/>
      <c r="AY39" s="851"/>
      <c r="AZ39" s="852" t="s">
        <v>491</v>
      </c>
      <c r="BA39" s="852"/>
      <c r="BB39" s="852"/>
      <c r="BC39" s="852"/>
      <c r="BD39" s="852"/>
      <c r="BE39" s="848" t="s">
        <v>392</v>
      </c>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t="s">
        <v>396</v>
      </c>
      <c r="C40" s="776"/>
      <c r="D40" s="776"/>
      <c r="E40" s="776"/>
      <c r="F40" s="776"/>
      <c r="G40" s="776"/>
      <c r="H40" s="776"/>
      <c r="I40" s="776"/>
      <c r="J40" s="776"/>
      <c r="K40" s="776"/>
      <c r="L40" s="776"/>
      <c r="M40" s="776"/>
      <c r="N40" s="776"/>
      <c r="O40" s="776"/>
      <c r="P40" s="777"/>
      <c r="Q40" s="778">
        <v>95</v>
      </c>
      <c r="R40" s="779"/>
      <c r="S40" s="779"/>
      <c r="T40" s="779"/>
      <c r="U40" s="779"/>
      <c r="V40" s="779">
        <v>687</v>
      </c>
      <c r="W40" s="779"/>
      <c r="X40" s="779"/>
      <c r="Y40" s="779"/>
      <c r="Z40" s="779"/>
      <c r="AA40" s="779">
        <f t="shared" si="1"/>
        <v>-592</v>
      </c>
      <c r="AB40" s="779"/>
      <c r="AC40" s="779"/>
      <c r="AD40" s="779"/>
      <c r="AE40" s="780"/>
      <c r="AF40" s="781">
        <v>79</v>
      </c>
      <c r="AG40" s="782"/>
      <c r="AH40" s="782"/>
      <c r="AI40" s="782"/>
      <c r="AJ40" s="783"/>
      <c r="AK40" s="850">
        <v>0</v>
      </c>
      <c r="AL40" s="851"/>
      <c r="AM40" s="851"/>
      <c r="AN40" s="851"/>
      <c r="AO40" s="851"/>
      <c r="AP40" s="851" t="s">
        <v>491</v>
      </c>
      <c r="AQ40" s="851"/>
      <c r="AR40" s="851"/>
      <c r="AS40" s="851"/>
      <c r="AT40" s="851"/>
      <c r="AU40" s="851" t="s">
        <v>491</v>
      </c>
      <c r="AV40" s="851"/>
      <c r="AW40" s="851"/>
      <c r="AX40" s="851"/>
      <c r="AY40" s="851"/>
      <c r="AZ40" s="852" t="s">
        <v>491</v>
      </c>
      <c r="BA40" s="852"/>
      <c r="BB40" s="852"/>
      <c r="BC40" s="852"/>
      <c r="BD40" s="852"/>
      <c r="BE40" s="848" t="s">
        <v>392</v>
      </c>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t="s">
        <v>397</v>
      </c>
      <c r="C41" s="776"/>
      <c r="D41" s="776"/>
      <c r="E41" s="776"/>
      <c r="F41" s="776"/>
      <c r="G41" s="776"/>
      <c r="H41" s="776"/>
      <c r="I41" s="776"/>
      <c r="J41" s="776"/>
      <c r="K41" s="776"/>
      <c r="L41" s="776"/>
      <c r="M41" s="776"/>
      <c r="N41" s="776"/>
      <c r="O41" s="776"/>
      <c r="P41" s="777"/>
      <c r="Q41" s="778">
        <v>114</v>
      </c>
      <c r="R41" s="779"/>
      <c r="S41" s="779"/>
      <c r="T41" s="779"/>
      <c r="U41" s="779"/>
      <c r="V41" s="779">
        <v>114</v>
      </c>
      <c r="W41" s="779"/>
      <c r="X41" s="779"/>
      <c r="Y41" s="779"/>
      <c r="Z41" s="779"/>
      <c r="AA41" s="779">
        <f t="shared" si="1"/>
        <v>0</v>
      </c>
      <c r="AB41" s="779"/>
      <c r="AC41" s="779"/>
      <c r="AD41" s="779"/>
      <c r="AE41" s="780"/>
      <c r="AF41" s="781" t="s">
        <v>113</v>
      </c>
      <c r="AG41" s="782"/>
      <c r="AH41" s="782"/>
      <c r="AI41" s="782"/>
      <c r="AJ41" s="783"/>
      <c r="AK41" s="850">
        <v>0</v>
      </c>
      <c r="AL41" s="851"/>
      <c r="AM41" s="851"/>
      <c r="AN41" s="851"/>
      <c r="AO41" s="851"/>
      <c r="AP41" s="851" t="s">
        <v>491</v>
      </c>
      <c r="AQ41" s="851"/>
      <c r="AR41" s="851"/>
      <c r="AS41" s="851"/>
      <c r="AT41" s="851"/>
      <c r="AU41" s="851" t="s">
        <v>491</v>
      </c>
      <c r="AV41" s="851"/>
      <c r="AW41" s="851"/>
      <c r="AX41" s="851"/>
      <c r="AY41" s="851"/>
      <c r="AZ41" s="852" t="s">
        <v>491</v>
      </c>
      <c r="BA41" s="852"/>
      <c r="BB41" s="852"/>
      <c r="BC41" s="852"/>
      <c r="BD41" s="852"/>
      <c r="BE41" s="848" t="s">
        <v>392</v>
      </c>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t="s">
        <v>398</v>
      </c>
      <c r="C42" s="776"/>
      <c r="D42" s="776"/>
      <c r="E42" s="776"/>
      <c r="F42" s="776"/>
      <c r="G42" s="776"/>
      <c r="H42" s="776"/>
      <c r="I42" s="776"/>
      <c r="J42" s="776"/>
      <c r="K42" s="776"/>
      <c r="L42" s="776"/>
      <c r="M42" s="776"/>
      <c r="N42" s="776"/>
      <c r="O42" s="776"/>
      <c r="P42" s="777"/>
      <c r="Q42" s="778">
        <v>27</v>
      </c>
      <c r="R42" s="779"/>
      <c r="S42" s="779"/>
      <c r="T42" s="779"/>
      <c r="U42" s="779"/>
      <c r="V42" s="779">
        <v>27</v>
      </c>
      <c r="W42" s="779"/>
      <c r="X42" s="779"/>
      <c r="Y42" s="779"/>
      <c r="Z42" s="779"/>
      <c r="AA42" s="779">
        <f t="shared" si="1"/>
        <v>0</v>
      </c>
      <c r="AB42" s="779"/>
      <c r="AC42" s="779"/>
      <c r="AD42" s="779"/>
      <c r="AE42" s="780"/>
      <c r="AF42" s="781" t="s">
        <v>113</v>
      </c>
      <c r="AG42" s="782"/>
      <c r="AH42" s="782"/>
      <c r="AI42" s="782"/>
      <c r="AJ42" s="783"/>
      <c r="AK42" s="850">
        <v>0</v>
      </c>
      <c r="AL42" s="851"/>
      <c r="AM42" s="851"/>
      <c r="AN42" s="851"/>
      <c r="AO42" s="851"/>
      <c r="AP42" s="851" t="s">
        <v>491</v>
      </c>
      <c r="AQ42" s="851"/>
      <c r="AR42" s="851"/>
      <c r="AS42" s="851"/>
      <c r="AT42" s="851"/>
      <c r="AU42" s="851" t="s">
        <v>491</v>
      </c>
      <c r="AV42" s="851"/>
      <c r="AW42" s="851"/>
      <c r="AX42" s="851"/>
      <c r="AY42" s="851"/>
      <c r="AZ42" s="852" t="s">
        <v>491</v>
      </c>
      <c r="BA42" s="852"/>
      <c r="BB42" s="852"/>
      <c r="BC42" s="852"/>
      <c r="BD42" s="852"/>
      <c r="BE42" s="848" t="s">
        <v>392</v>
      </c>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t="s">
        <v>399</v>
      </c>
      <c r="C43" s="776"/>
      <c r="D43" s="776"/>
      <c r="E43" s="776"/>
      <c r="F43" s="776"/>
      <c r="G43" s="776"/>
      <c r="H43" s="776"/>
      <c r="I43" s="776"/>
      <c r="J43" s="776"/>
      <c r="K43" s="776"/>
      <c r="L43" s="776"/>
      <c r="M43" s="776"/>
      <c r="N43" s="776"/>
      <c r="O43" s="776"/>
      <c r="P43" s="777"/>
      <c r="Q43" s="778">
        <v>0</v>
      </c>
      <c r="R43" s="779"/>
      <c r="S43" s="779"/>
      <c r="T43" s="779"/>
      <c r="U43" s="779"/>
      <c r="V43" s="779">
        <v>19</v>
      </c>
      <c r="W43" s="779"/>
      <c r="X43" s="779"/>
      <c r="Y43" s="779"/>
      <c r="Z43" s="779"/>
      <c r="AA43" s="779">
        <f t="shared" si="1"/>
        <v>-19</v>
      </c>
      <c r="AB43" s="779"/>
      <c r="AC43" s="779"/>
      <c r="AD43" s="779"/>
      <c r="AE43" s="780"/>
      <c r="AF43" s="781">
        <v>77</v>
      </c>
      <c r="AG43" s="782"/>
      <c r="AH43" s="782"/>
      <c r="AI43" s="782"/>
      <c r="AJ43" s="783"/>
      <c r="AK43" s="850">
        <v>0</v>
      </c>
      <c r="AL43" s="851"/>
      <c r="AM43" s="851"/>
      <c r="AN43" s="851"/>
      <c r="AO43" s="851"/>
      <c r="AP43" s="851" t="s">
        <v>491</v>
      </c>
      <c r="AQ43" s="851"/>
      <c r="AR43" s="851"/>
      <c r="AS43" s="851"/>
      <c r="AT43" s="851"/>
      <c r="AU43" s="851" t="s">
        <v>491</v>
      </c>
      <c r="AV43" s="851"/>
      <c r="AW43" s="851"/>
      <c r="AX43" s="851"/>
      <c r="AY43" s="851"/>
      <c r="AZ43" s="852" t="s">
        <v>491</v>
      </c>
      <c r="BA43" s="852"/>
      <c r="BB43" s="852"/>
      <c r="BC43" s="852"/>
      <c r="BD43" s="852"/>
      <c r="BE43" s="848" t="s">
        <v>392</v>
      </c>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400</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370</v>
      </c>
      <c r="B63" s="810" t="s">
        <v>401</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7127</v>
      </c>
      <c r="AG63" s="862"/>
      <c r="AH63" s="862"/>
      <c r="AI63" s="862"/>
      <c r="AJ63" s="863"/>
      <c r="AK63" s="864"/>
      <c r="AL63" s="859"/>
      <c r="AM63" s="859"/>
      <c r="AN63" s="859"/>
      <c r="AO63" s="859"/>
      <c r="AP63" s="862">
        <v>44453</v>
      </c>
      <c r="AQ63" s="862"/>
      <c r="AR63" s="862"/>
      <c r="AS63" s="862"/>
      <c r="AT63" s="862"/>
      <c r="AU63" s="862">
        <v>22072</v>
      </c>
      <c r="AV63" s="862"/>
      <c r="AW63" s="862"/>
      <c r="AX63" s="862"/>
      <c r="AY63" s="862"/>
      <c r="AZ63" s="866"/>
      <c r="BA63" s="866"/>
      <c r="BB63" s="866"/>
      <c r="BC63" s="866"/>
      <c r="BD63" s="866"/>
      <c r="BE63" s="867"/>
      <c r="BF63" s="867"/>
      <c r="BG63" s="867"/>
      <c r="BH63" s="867"/>
      <c r="BI63" s="868"/>
      <c r="BJ63" s="869" t="s">
        <v>113</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402</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403</v>
      </c>
      <c r="B66" s="761"/>
      <c r="C66" s="761"/>
      <c r="D66" s="761"/>
      <c r="E66" s="761"/>
      <c r="F66" s="761"/>
      <c r="G66" s="761"/>
      <c r="H66" s="761"/>
      <c r="I66" s="761"/>
      <c r="J66" s="761"/>
      <c r="K66" s="761"/>
      <c r="L66" s="761"/>
      <c r="M66" s="761"/>
      <c r="N66" s="761"/>
      <c r="O66" s="761"/>
      <c r="P66" s="762"/>
      <c r="Q66" s="737" t="s">
        <v>374</v>
      </c>
      <c r="R66" s="738"/>
      <c r="S66" s="738"/>
      <c r="T66" s="738"/>
      <c r="U66" s="739"/>
      <c r="V66" s="737" t="s">
        <v>375</v>
      </c>
      <c r="W66" s="738"/>
      <c r="X66" s="738"/>
      <c r="Y66" s="738"/>
      <c r="Z66" s="739"/>
      <c r="AA66" s="737" t="s">
        <v>376</v>
      </c>
      <c r="AB66" s="738"/>
      <c r="AC66" s="738"/>
      <c r="AD66" s="738"/>
      <c r="AE66" s="739"/>
      <c r="AF66" s="872" t="s">
        <v>377</v>
      </c>
      <c r="AG66" s="833"/>
      <c r="AH66" s="833"/>
      <c r="AI66" s="833"/>
      <c r="AJ66" s="873"/>
      <c r="AK66" s="737" t="s">
        <v>378</v>
      </c>
      <c r="AL66" s="761"/>
      <c r="AM66" s="761"/>
      <c r="AN66" s="761"/>
      <c r="AO66" s="762"/>
      <c r="AP66" s="737" t="s">
        <v>379</v>
      </c>
      <c r="AQ66" s="738"/>
      <c r="AR66" s="738"/>
      <c r="AS66" s="738"/>
      <c r="AT66" s="739"/>
      <c r="AU66" s="737" t="s">
        <v>404</v>
      </c>
      <c r="AV66" s="738"/>
      <c r="AW66" s="738"/>
      <c r="AX66" s="738"/>
      <c r="AY66" s="739"/>
      <c r="AZ66" s="737" t="s">
        <v>356</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556</v>
      </c>
      <c r="C68" s="890"/>
      <c r="D68" s="890"/>
      <c r="E68" s="890"/>
      <c r="F68" s="890"/>
      <c r="G68" s="890"/>
      <c r="H68" s="890"/>
      <c r="I68" s="890"/>
      <c r="J68" s="890"/>
      <c r="K68" s="890"/>
      <c r="L68" s="890"/>
      <c r="M68" s="890"/>
      <c r="N68" s="890"/>
      <c r="O68" s="890"/>
      <c r="P68" s="891"/>
      <c r="Q68" s="892">
        <v>159</v>
      </c>
      <c r="R68" s="886"/>
      <c r="S68" s="886"/>
      <c r="T68" s="886"/>
      <c r="U68" s="886"/>
      <c r="V68" s="886">
        <v>146</v>
      </c>
      <c r="W68" s="886"/>
      <c r="X68" s="886"/>
      <c r="Y68" s="886"/>
      <c r="Z68" s="886"/>
      <c r="AA68" s="886">
        <v>12</v>
      </c>
      <c r="AB68" s="886"/>
      <c r="AC68" s="886"/>
      <c r="AD68" s="886"/>
      <c r="AE68" s="886"/>
      <c r="AF68" s="886">
        <v>12</v>
      </c>
      <c r="AG68" s="886"/>
      <c r="AH68" s="886"/>
      <c r="AI68" s="886"/>
      <c r="AJ68" s="886"/>
      <c r="AK68" s="886">
        <v>49</v>
      </c>
      <c r="AL68" s="886"/>
      <c r="AM68" s="886"/>
      <c r="AN68" s="886"/>
      <c r="AO68" s="886"/>
      <c r="AP68" s="886" t="s">
        <v>491</v>
      </c>
      <c r="AQ68" s="886"/>
      <c r="AR68" s="886"/>
      <c r="AS68" s="886"/>
      <c r="AT68" s="886"/>
      <c r="AU68" s="886" t="s">
        <v>491</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557</v>
      </c>
      <c r="C69" s="894"/>
      <c r="D69" s="894"/>
      <c r="E69" s="894"/>
      <c r="F69" s="894"/>
      <c r="G69" s="894"/>
      <c r="H69" s="894"/>
      <c r="I69" s="894"/>
      <c r="J69" s="894"/>
      <c r="K69" s="894"/>
      <c r="L69" s="894"/>
      <c r="M69" s="894"/>
      <c r="N69" s="894"/>
      <c r="O69" s="894"/>
      <c r="P69" s="895"/>
      <c r="Q69" s="896">
        <v>23</v>
      </c>
      <c r="R69" s="851"/>
      <c r="S69" s="851"/>
      <c r="T69" s="851"/>
      <c r="U69" s="851"/>
      <c r="V69" s="851">
        <v>52</v>
      </c>
      <c r="W69" s="851"/>
      <c r="X69" s="851"/>
      <c r="Y69" s="851"/>
      <c r="Z69" s="851"/>
      <c r="AA69" s="851">
        <v>-30</v>
      </c>
      <c r="AB69" s="851"/>
      <c r="AC69" s="851"/>
      <c r="AD69" s="851"/>
      <c r="AE69" s="851"/>
      <c r="AF69" s="851">
        <v>4</v>
      </c>
      <c r="AG69" s="851"/>
      <c r="AH69" s="851"/>
      <c r="AI69" s="851"/>
      <c r="AJ69" s="851"/>
      <c r="AK69" s="851" t="s">
        <v>491</v>
      </c>
      <c r="AL69" s="851"/>
      <c r="AM69" s="851"/>
      <c r="AN69" s="851"/>
      <c r="AO69" s="851"/>
      <c r="AP69" s="851" t="s">
        <v>491</v>
      </c>
      <c r="AQ69" s="851"/>
      <c r="AR69" s="851"/>
      <c r="AS69" s="851"/>
      <c r="AT69" s="851"/>
      <c r="AU69" s="851" t="s">
        <v>491</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558</v>
      </c>
      <c r="C70" s="894"/>
      <c r="D70" s="894"/>
      <c r="E70" s="894"/>
      <c r="F70" s="894"/>
      <c r="G70" s="894"/>
      <c r="H70" s="894"/>
      <c r="I70" s="894"/>
      <c r="J70" s="894"/>
      <c r="K70" s="894"/>
      <c r="L70" s="894"/>
      <c r="M70" s="894"/>
      <c r="N70" s="894"/>
      <c r="O70" s="894"/>
      <c r="P70" s="895"/>
      <c r="Q70" s="896">
        <v>1050</v>
      </c>
      <c r="R70" s="851"/>
      <c r="S70" s="851"/>
      <c r="T70" s="851"/>
      <c r="U70" s="851"/>
      <c r="V70" s="851">
        <v>98</v>
      </c>
      <c r="W70" s="851"/>
      <c r="X70" s="851"/>
      <c r="Y70" s="851"/>
      <c r="Z70" s="851"/>
      <c r="AA70" s="851">
        <v>953</v>
      </c>
      <c r="AB70" s="851"/>
      <c r="AC70" s="851"/>
      <c r="AD70" s="851"/>
      <c r="AE70" s="851"/>
      <c r="AF70" s="851">
        <v>919</v>
      </c>
      <c r="AG70" s="851"/>
      <c r="AH70" s="851"/>
      <c r="AI70" s="851"/>
      <c r="AJ70" s="851"/>
      <c r="AK70" s="851">
        <v>16</v>
      </c>
      <c r="AL70" s="851"/>
      <c r="AM70" s="851"/>
      <c r="AN70" s="851"/>
      <c r="AO70" s="851"/>
      <c r="AP70" s="851">
        <v>125</v>
      </c>
      <c r="AQ70" s="851"/>
      <c r="AR70" s="851"/>
      <c r="AS70" s="851"/>
      <c r="AT70" s="851"/>
      <c r="AU70" s="851">
        <v>26</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559</v>
      </c>
      <c r="C71" s="894"/>
      <c r="D71" s="894"/>
      <c r="E71" s="894"/>
      <c r="F71" s="894"/>
      <c r="G71" s="894"/>
      <c r="H71" s="894"/>
      <c r="I71" s="894"/>
      <c r="J71" s="894"/>
      <c r="K71" s="894"/>
      <c r="L71" s="894"/>
      <c r="M71" s="894"/>
      <c r="N71" s="894"/>
      <c r="O71" s="894"/>
      <c r="P71" s="895"/>
      <c r="Q71" s="896">
        <v>928</v>
      </c>
      <c r="R71" s="851"/>
      <c r="S71" s="851"/>
      <c r="T71" s="851"/>
      <c r="U71" s="851"/>
      <c r="V71" s="851">
        <v>865</v>
      </c>
      <c r="W71" s="851"/>
      <c r="X71" s="851"/>
      <c r="Y71" s="851"/>
      <c r="Z71" s="851"/>
      <c r="AA71" s="851">
        <v>63</v>
      </c>
      <c r="AB71" s="851"/>
      <c r="AC71" s="851"/>
      <c r="AD71" s="851"/>
      <c r="AE71" s="851"/>
      <c r="AF71" s="851">
        <v>63</v>
      </c>
      <c r="AG71" s="851"/>
      <c r="AH71" s="851"/>
      <c r="AI71" s="851"/>
      <c r="AJ71" s="851"/>
      <c r="AK71" s="851" t="s">
        <v>491</v>
      </c>
      <c r="AL71" s="851"/>
      <c r="AM71" s="851"/>
      <c r="AN71" s="851"/>
      <c r="AO71" s="851"/>
      <c r="AP71" s="851" t="s">
        <v>491</v>
      </c>
      <c r="AQ71" s="851"/>
      <c r="AR71" s="851"/>
      <c r="AS71" s="851"/>
      <c r="AT71" s="851"/>
      <c r="AU71" s="851" t="s">
        <v>491</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560</v>
      </c>
      <c r="C72" s="894"/>
      <c r="D72" s="894"/>
      <c r="E72" s="894"/>
      <c r="F72" s="894"/>
      <c r="G72" s="894"/>
      <c r="H72" s="894"/>
      <c r="I72" s="894"/>
      <c r="J72" s="894"/>
      <c r="K72" s="894"/>
      <c r="L72" s="894"/>
      <c r="M72" s="894"/>
      <c r="N72" s="894"/>
      <c r="O72" s="894"/>
      <c r="P72" s="895"/>
      <c r="Q72" s="896">
        <v>338866</v>
      </c>
      <c r="R72" s="851"/>
      <c r="S72" s="851"/>
      <c r="T72" s="851"/>
      <c r="U72" s="851"/>
      <c r="V72" s="851">
        <v>326466</v>
      </c>
      <c r="W72" s="851"/>
      <c r="X72" s="851"/>
      <c r="Y72" s="851"/>
      <c r="Z72" s="851"/>
      <c r="AA72" s="851">
        <v>12400</v>
      </c>
      <c r="AB72" s="851"/>
      <c r="AC72" s="851"/>
      <c r="AD72" s="851"/>
      <c r="AE72" s="851"/>
      <c r="AF72" s="851">
        <v>12400</v>
      </c>
      <c r="AG72" s="851"/>
      <c r="AH72" s="851"/>
      <c r="AI72" s="851"/>
      <c r="AJ72" s="851"/>
      <c r="AK72" s="851">
        <v>0</v>
      </c>
      <c r="AL72" s="851"/>
      <c r="AM72" s="851"/>
      <c r="AN72" s="851"/>
      <c r="AO72" s="851"/>
      <c r="AP72" s="851" t="s">
        <v>491</v>
      </c>
      <c r="AQ72" s="851"/>
      <c r="AR72" s="851"/>
      <c r="AS72" s="851"/>
      <c r="AT72" s="851"/>
      <c r="AU72" s="851" t="s">
        <v>491</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t="s">
        <v>561</v>
      </c>
      <c r="C73" s="894"/>
      <c r="D73" s="894"/>
      <c r="E73" s="894"/>
      <c r="F73" s="894"/>
      <c r="G73" s="894"/>
      <c r="H73" s="894"/>
      <c r="I73" s="894"/>
      <c r="J73" s="894"/>
      <c r="K73" s="894"/>
      <c r="L73" s="894"/>
      <c r="M73" s="894"/>
      <c r="N73" s="894"/>
      <c r="O73" s="894"/>
      <c r="P73" s="895"/>
      <c r="Q73" s="896">
        <v>2405</v>
      </c>
      <c r="R73" s="851"/>
      <c r="S73" s="851"/>
      <c r="T73" s="851"/>
      <c r="U73" s="851"/>
      <c r="V73" s="851">
        <v>2405</v>
      </c>
      <c r="W73" s="851"/>
      <c r="X73" s="851"/>
      <c r="Y73" s="851"/>
      <c r="Z73" s="851"/>
      <c r="AA73" s="851">
        <v>1</v>
      </c>
      <c r="AB73" s="851"/>
      <c r="AC73" s="851"/>
      <c r="AD73" s="851"/>
      <c r="AE73" s="851"/>
      <c r="AF73" s="851">
        <v>1</v>
      </c>
      <c r="AG73" s="851"/>
      <c r="AH73" s="851"/>
      <c r="AI73" s="851"/>
      <c r="AJ73" s="851"/>
      <c r="AK73" s="851" t="s">
        <v>491</v>
      </c>
      <c r="AL73" s="851"/>
      <c r="AM73" s="851"/>
      <c r="AN73" s="851"/>
      <c r="AO73" s="851"/>
      <c r="AP73" s="851" t="s">
        <v>491</v>
      </c>
      <c r="AQ73" s="851"/>
      <c r="AR73" s="851"/>
      <c r="AS73" s="851"/>
      <c r="AT73" s="851"/>
      <c r="AU73" s="851" t="s">
        <v>491</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c r="C74" s="894"/>
      <c r="D74" s="894"/>
      <c r="E74" s="894"/>
      <c r="F74" s="894"/>
      <c r="G74" s="894"/>
      <c r="H74" s="894"/>
      <c r="I74" s="894"/>
      <c r="J74" s="894"/>
      <c r="K74" s="894"/>
      <c r="L74" s="894"/>
      <c r="M74" s="894"/>
      <c r="N74" s="894"/>
      <c r="O74" s="894"/>
      <c r="P74" s="895"/>
      <c r="Q74" s="896"/>
      <c r="R74" s="851"/>
      <c r="S74" s="851"/>
      <c r="T74" s="851"/>
      <c r="U74" s="851"/>
      <c r="V74" s="851"/>
      <c r="W74" s="851"/>
      <c r="X74" s="851"/>
      <c r="Y74" s="851"/>
      <c r="Z74" s="851"/>
      <c r="AA74" s="851"/>
      <c r="AB74" s="851"/>
      <c r="AC74" s="851"/>
      <c r="AD74" s="851"/>
      <c r="AE74" s="851"/>
      <c r="AF74" s="851"/>
      <c r="AG74" s="851"/>
      <c r="AH74" s="851"/>
      <c r="AI74" s="851"/>
      <c r="AJ74" s="851"/>
      <c r="AK74" s="851"/>
      <c r="AL74" s="851"/>
      <c r="AM74" s="851"/>
      <c r="AN74" s="851"/>
      <c r="AO74" s="851"/>
      <c r="AP74" s="851"/>
      <c r="AQ74" s="851"/>
      <c r="AR74" s="851"/>
      <c r="AS74" s="851"/>
      <c r="AT74" s="851"/>
      <c r="AU74" s="851"/>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c r="C75" s="894"/>
      <c r="D75" s="894"/>
      <c r="E75" s="894"/>
      <c r="F75" s="894"/>
      <c r="G75" s="894"/>
      <c r="H75" s="894"/>
      <c r="I75" s="894"/>
      <c r="J75" s="894"/>
      <c r="K75" s="894"/>
      <c r="L75" s="894"/>
      <c r="M75" s="894"/>
      <c r="N75" s="894"/>
      <c r="O75" s="894"/>
      <c r="P75" s="895"/>
      <c r="Q75" s="899"/>
      <c r="R75" s="900"/>
      <c r="S75" s="900"/>
      <c r="T75" s="900"/>
      <c r="U75" s="850"/>
      <c r="V75" s="901"/>
      <c r="W75" s="900"/>
      <c r="X75" s="900"/>
      <c r="Y75" s="900"/>
      <c r="Z75" s="850"/>
      <c r="AA75" s="901"/>
      <c r="AB75" s="900"/>
      <c r="AC75" s="900"/>
      <c r="AD75" s="900"/>
      <c r="AE75" s="850"/>
      <c r="AF75" s="901"/>
      <c r="AG75" s="900"/>
      <c r="AH75" s="900"/>
      <c r="AI75" s="900"/>
      <c r="AJ75" s="850"/>
      <c r="AK75" s="901"/>
      <c r="AL75" s="900"/>
      <c r="AM75" s="900"/>
      <c r="AN75" s="900"/>
      <c r="AO75" s="850"/>
      <c r="AP75" s="901"/>
      <c r="AQ75" s="900"/>
      <c r="AR75" s="900"/>
      <c r="AS75" s="900"/>
      <c r="AT75" s="850"/>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370</v>
      </c>
      <c r="B88" s="810" t="s">
        <v>405</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13399</v>
      </c>
      <c r="AG88" s="862"/>
      <c r="AH88" s="862"/>
      <c r="AI88" s="862"/>
      <c r="AJ88" s="862"/>
      <c r="AK88" s="859"/>
      <c r="AL88" s="859"/>
      <c r="AM88" s="859"/>
      <c r="AN88" s="859"/>
      <c r="AO88" s="859"/>
      <c r="AP88" s="862">
        <v>125</v>
      </c>
      <c r="AQ88" s="862"/>
      <c r="AR88" s="862"/>
      <c r="AS88" s="862"/>
      <c r="AT88" s="862"/>
      <c r="AU88" s="862">
        <v>26</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810" t="s">
        <v>406</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1613</v>
      </c>
      <c r="CS102" s="870"/>
      <c r="CT102" s="870"/>
      <c r="CU102" s="870"/>
      <c r="CV102" s="913"/>
      <c r="CW102" s="912">
        <v>348</v>
      </c>
      <c r="CX102" s="870"/>
      <c r="CY102" s="870"/>
      <c r="CZ102" s="870"/>
      <c r="DA102" s="913"/>
      <c r="DB102" s="912">
        <v>25</v>
      </c>
      <c r="DC102" s="870"/>
      <c r="DD102" s="870"/>
      <c r="DE102" s="870"/>
      <c r="DF102" s="913"/>
      <c r="DG102" s="912" t="s">
        <v>562</v>
      </c>
      <c r="DH102" s="870"/>
      <c r="DI102" s="870"/>
      <c r="DJ102" s="870"/>
      <c r="DK102" s="913"/>
      <c r="DL102" s="912" t="s">
        <v>491</v>
      </c>
      <c r="DM102" s="870"/>
      <c r="DN102" s="870"/>
      <c r="DO102" s="870"/>
      <c r="DP102" s="913"/>
      <c r="DQ102" s="912" t="s">
        <v>491</v>
      </c>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407</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408</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409</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410</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411</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412</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413</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414</v>
      </c>
      <c r="AB109" s="915"/>
      <c r="AC109" s="915"/>
      <c r="AD109" s="915"/>
      <c r="AE109" s="916"/>
      <c r="AF109" s="914" t="s">
        <v>288</v>
      </c>
      <c r="AG109" s="915"/>
      <c r="AH109" s="915"/>
      <c r="AI109" s="915"/>
      <c r="AJ109" s="916"/>
      <c r="AK109" s="914" t="s">
        <v>287</v>
      </c>
      <c r="AL109" s="915"/>
      <c r="AM109" s="915"/>
      <c r="AN109" s="915"/>
      <c r="AO109" s="916"/>
      <c r="AP109" s="914" t="s">
        <v>415</v>
      </c>
      <c r="AQ109" s="915"/>
      <c r="AR109" s="915"/>
      <c r="AS109" s="915"/>
      <c r="AT109" s="917"/>
      <c r="AU109" s="934" t="s">
        <v>413</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414</v>
      </c>
      <c r="BR109" s="915"/>
      <c r="BS109" s="915"/>
      <c r="BT109" s="915"/>
      <c r="BU109" s="916"/>
      <c r="BV109" s="914" t="s">
        <v>288</v>
      </c>
      <c r="BW109" s="915"/>
      <c r="BX109" s="915"/>
      <c r="BY109" s="915"/>
      <c r="BZ109" s="916"/>
      <c r="CA109" s="914" t="s">
        <v>287</v>
      </c>
      <c r="CB109" s="915"/>
      <c r="CC109" s="915"/>
      <c r="CD109" s="915"/>
      <c r="CE109" s="916"/>
      <c r="CF109" s="935" t="s">
        <v>415</v>
      </c>
      <c r="CG109" s="935"/>
      <c r="CH109" s="935"/>
      <c r="CI109" s="935"/>
      <c r="CJ109" s="935"/>
      <c r="CK109" s="914" t="s">
        <v>416</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414</v>
      </c>
      <c r="DH109" s="915"/>
      <c r="DI109" s="915"/>
      <c r="DJ109" s="915"/>
      <c r="DK109" s="916"/>
      <c r="DL109" s="914" t="s">
        <v>288</v>
      </c>
      <c r="DM109" s="915"/>
      <c r="DN109" s="915"/>
      <c r="DO109" s="915"/>
      <c r="DP109" s="916"/>
      <c r="DQ109" s="914" t="s">
        <v>287</v>
      </c>
      <c r="DR109" s="915"/>
      <c r="DS109" s="915"/>
      <c r="DT109" s="915"/>
      <c r="DU109" s="916"/>
      <c r="DV109" s="914" t="s">
        <v>415</v>
      </c>
      <c r="DW109" s="915"/>
      <c r="DX109" s="915"/>
      <c r="DY109" s="915"/>
      <c r="DZ109" s="917"/>
    </row>
    <row r="110" spans="1:131" s="199" customFormat="1" ht="26.25" customHeight="1" x14ac:dyDescent="0.15">
      <c r="A110" s="918" t="s">
        <v>417</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5485792</v>
      </c>
      <c r="AB110" s="922"/>
      <c r="AC110" s="922"/>
      <c r="AD110" s="922"/>
      <c r="AE110" s="923"/>
      <c r="AF110" s="924">
        <v>5518784</v>
      </c>
      <c r="AG110" s="922"/>
      <c r="AH110" s="922"/>
      <c r="AI110" s="922"/>
      <c r="AJ110" s="923"/>
      <c r="AK110" s="924">
        <v>5899946</v>
      </c>
      <c r="AL110" s="922"/>
      <c r="AM110" s="922"/>
      <c r="AN110" s="922"/>
      <c r="AO110" s="923"/>
      <c r="AP110" s="925">
        <v>31.1</v>
      </c>
      <c r="AQ110" s="926"/>
      <c r="AR110" s="926"/>
      <c r="AS110" s="926"/>
      <c r="AT110" s="927"/>
      <c r="AU110" s="928" t="s">
        <v>61</v>
      </c>
      <c r="AV110" s="929"/>
      <c r="AW110" s="929"/>
      <c r="AX110" s="929"/>
      <c r="AY110" s="929"/>
      <c r="AZ110" s="970" t="s">
        <v>418</v>
      </c>
      <c r="BA110" s="919"/>
      <c r="BB110" s="919"/>
      <c r="BC110" s="919"/>
      <c r="BD110" s="919"/>
      <c r="BE110" s="919"/>
      <c r="BF110" s="919"/>
      <c r="BG110" s="919"/>
      <c r="BH110" s="919"/>
      <c r="BI110" s="919"/>
      <c r="BJ110" s="919"/>
      <c r="BK110" s="919"/>
      <c r="BL110" s="919"/>
      <c r="BM110" s="919"/>
      <c r="BN110" s="919"/>
      <c r="BO110" s="919"/>
      <c r="BP110" s="920"/>
      <c r="BQ110" s="956">
        <v>54445681</v>
      </c>
      <c r="BR110" s="957"/>
      <c r="BS110" s="957"/>
      <c r="BT110" s="957"/>
      <c r="BU110" s="957"/>
      <c r="BV110" s="957">
        <v>53899447</v>
      </c>
      <c r="BW110" s="957"/>
      <c r="BX110" s="957"/>
      <c r="BY110" s="957"/>
      <c r="BZ110" s="957"/>
      <c r="CA110" s="957">
        <v>52720355</v>
      </c>
      <c r="CB110" s="957"/>
      <c r="CC110" s="957"/>
      <c r="CD110" s="957"/>
      <c r="CE110" s="957"/>
      <c r="CF110" s="971">
        <v>278.2</v>
      </c>
      <c r="CG110" s="972"/>
      <c r="CH110" s="972"/>
      <c r="CI110" s="972"/>
      <c r="CJ110" s="972"/>
      <c r="CK110" s="973" t="s">
        <v>419</v>
      </c>
      <c r="CL110" s="974"/>
      <c r="CM110" s="953" t="s">
        <v>420</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113</v>
      </c>
      <c r="DH110" s="957"/>
      <c r="DI110" s="957"/>
      <c r="DJ110" s="957"/>
      <c r="DK110" s="957"/>
      <c r="DL110" s="957" t="s">
        <v>113</v>
      </c>
      <c r="DM110" s="957"/>
      <c r="DN110" s="957"/>
      <c r="DO110" s="957"/>
      <c r="DP110" s="957"/>
      <c r="DQ110" s="957" t="s">
        <v>113</v>
      </c>
      <c r="DR110" s="957"/>
      <c r="DS110" s="957"/>
      <c r="DT110" s="957"/>
      <c r="DU110" s="957"/>
      <c r="DV110" s="958" t="s">
        <v>113</v>
      </c>
      <c r="DW110" s="958"/>
      <c r="DX110" s="958"/>
      <c r="DY110" s="958"/>
      <c r="DZ110" s="959"/>
    </row>
    <row r="111" spans="1:131" s="199" customFormat="1" ht="26.25" customHeight="1" x14ac:dyDescent="0.15">
      <c r="A111" s="960" t="s">
        <v>421</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113</v>
      </c>
      <c r="AB111" s="964"/>
      <c r="AC111" s="964"/>
      <c r="AD111" s="964"/>
      <c r="AE111" s="965"/>
      <c r="AF111" s="966" t="s">
        <v>113</v>
      </c>
      <c r="AG111" s="964"/>
      <c r="AH111" s="964"/>
      <c r="AI111" s="964"/>
      <c r="AJ111" s="965"/>
      <c r="AK111" s="966" t="s">
        <v>113</v>
      </c>
      <c r="AL111" s="964"/>
      <c r="AM111" s="964"/>
      <c r="AN111" s="964"/>
      <c r="AO111" s="965"/>
      <c r="AP111" s="967" t="s">
        <v>113</v>
      </c>
      <c r="AQ111" s="968"/>
      <c r="AR111" s="968"/>
      <c r="AS111" s="968"/>
      <c r="AT111" s="969"/>
      <c r="AU111" s="930"/>
      <c r="AV111" s="931"/>
      <c r="AW111" s="931"/>
      <c r="AX111" s="931"/>
      <c r="AY111" s="931"/>
      <c r="AZ111" s="979" t="s">
        <v>422</v>
      </c>
      <c r="BA111" s="980"/>
      <c r="BB111" s="980"/>
      <c r="BC111" s="980"/>
      <c r="BD111" s="980"/>
      <c r="BE111" s="980"/>
      <c r="BF111" s="980"/>
      <c r="BG111" s="980"/>
      <c r="BH111" s="980"/>
      <c r="BI111" s="980"/>
      <c r="BJ111" s="980"/>
      <c r="BK111" s="980"/>
      <c r="BL111" s="980"/>
      <c r="BM111" s="980"/>
      <c r="BN111" s="980"/>
      <c r="BO111" s="980"/>
      <c r="BP111" s="981"/>
      <c r="BQ111" s="949" t="s">
        <v>113</v>
      </c>
      <c r="BR111" s="950"/>
      <c r="BS111" s="950"/>
      <c r="BT111" s="950"/>
      <c r="BU111" s="950"/>
      <c r="BV111" s="950" t="s">
        <v>113</v>
      </c>
      <c r="BW111" s="950"/>
      <c r="BX111" s="950"/>
      <c r="BY111" s="950"/>
      <c r="BZ111" s="950"/>
      <c r="CA111" s="950" t="s">
        <v>113</v>
      </c>
      <c r="CB111" s="950"/>
      <c r="CC111" s="950"/>
      <c r="CD111" s="950"/>
      <c r="CE111" s="950"/>
      <c r="CF111" s="944" t="s">
        <v>113</v>
      </c>
      <c r="CG111" s="945"/>
      <c r="CH111" s="945"/>
      <c r="CI111" s="945"/>
      <c r="CJ111" s="945"/>
      <c r="CK111" s="975"/>
      <c r="CL111" s="976"/>
      <c r="CM111" s="946" t="s">
        <v>423</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113</v>
      </c>
      <c r="DH111" s="950"/>
      <c r="DI111" s="950"/>
      <c r="DJ111" s="950"/>
      <c r="DK111" s="950"/>
      <c r="DL111" s="950" t="s">
        <v>113</v>
      </c>
      <c r="DM111" s="950"/>
      <c r="DN111" s="950"/>
      <c r="DO111" s="950"/>
      <c r="DP111" s="950"/>
      <c r="DQ111" s="950" t="s">
        <v>113</v>
      </c>
      <c r="DR111" s="950"/>
      <c r="DS111" s="950"/>
      <c r="DT111" s="950"/>
      <c r="DU111" s="950"/>
      <c r="DV111" s="951" t="s">
        <v>113</v>
      </c>
      <c r="DW111" s="951"/>
      <c r="DX111" s="951"/>
      <c r="DY111" s="951"/>
      <c r="DZ111" s="952"/>
    </row>
    <row r="112" spans="1:131" s="199" customFormat="1" ht="26.25" customHeight="1" x14ac:dyDescent="0.15">
      <c r="A112" s="982" t="s">
        <v>424</v>
      </c>
      <c r="B112" s="983"/>
      <c r="C112" s="980" t="s">
        <v>425</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113</v>
      </c>
      <c r="AB112" s="989"/>
      <c r="AC112" s="989"/>
      <c r="AD112" s="989"/>
      <c r="AE112" s="990"/>
      <c r="AF112" s="991" t="s">
        <v>113</v>
      </c>
      <c r="AG112" s="989"/>
      <c r="AH112" s="989"/>
      <c r="AI112" s="989"/>
      <c r="AJ112" s="990"/>
      <c r="AK112" s="991" t="s">
        <v>113</v>
      </c>
      <c r="AL112" s="989"/>
      <c r="AM112" s="989"/>
      <c r="AN112" s="989"/>
      <c r="AO112" s="990"/>
      <c r="AP112" s="992" t="s">
        <v>113</v>
      </c>
      <c r="AQ112" s="993"/>
      <c r="AR112" s="993"/>
      <c r="AS112" s="993"/>
      <c r="AT112" s="994"/>
      <c r="AU112" s="930"/>
      <c r="AV112" s="931"/>
      <c r="AW112" s="931"/>
      <c r="AX112" s="931"/>
      <c r="AY112" s="931"/>
      <c r="AZ112" s="979" t="s">
        <v>426</v>
      </c>
      <c r="BA112" s="980"/>
      <c r="BB112" s="980"/>
      <c r="BC112" s="980"/>
      <c r="BD112" s="980"/>
      <c r="BE112" s="980"/>
      <c r="BF112" s="980"/>
      <c r="BG112" s="980"/>
      <c r="BH112" s="980"/>
      <c r="BI112" s="980"/>
      <c r="BJ112" s="980"/>
      <c r="BK112" s="980"/>
      <c r="BL112" s="980"/>
      <c r="BM112" s="980"/>
      <c r="BN112" s="980"/>
      <c r="BO112" s="980"/>
      <c r="BP112" s="981"/>
      <c r="BQ112" s="949">
        <v>23426060</v>
      </c>
      <c r="BR112" s="950"/>
      <c r="BS112" s="950"/>
      <c r="BT112" s="950"/>
      <c r="BU112" s="950"/>
      <c r="BV112" s="950">
        <v>22680886</v>
      </c>
      <c r="BW112" s="950"/>
      <c r="BX112" s="950"/>
      <c r="BY112" s="950"/>
      <c r="BZ112" s="950"/>
      <c r="CA112" s="950">
        <v>22072031</v>
      </c>
      <c r="CB112" s="950"/>
      <c r="CC112" s="950"/>
      <c r="CD112" s="950"/>
      <c r="CE112" s="950"/>
      <c r="CF112" s="944">
        <v>116.5</v>
      </c>
      <c r="CG112" s="945"/>
      <c r="CH112" s="945"/>
      <c r="CI112" s="945"/>
      <c r="CJ112" s="945"/>
      <c r="CK112" s="975"/>
      <c r="CL112" s="976"/>
      <c r="CM112" s="946" t="s">
        <v>427</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113</v>
      </c>
      <c r="DH112" s="950"/>
      <c r="DI112" s="950"/>
      <c r="DJ112" s="950"/>
      <c r="DK112" s="950"/>
      <c r="DL112" s="950" t="s">
        <v>113</v>
      </c>
      <c r="DM112" s="950"/>
      <c r="DN112" s="950"/>
      <c r="DO112" s="950"/>
      <c r="DP112" s="950"/>
      <c r="DQ112" s="950" t="s">
        <v>113</v>
      </c>
      <c r="DR112" s="950"/>
      <c r="DS112" s="950"/>
      <c r="DT112" s="950"/>
      <c r="DU112" s="950"/>
      <c r="DV112" s="951" t="s">
        <v>113</v>
      </c>
      <c r="DW112" s="951"/>
      <c r="DX112" s="951"/>
      <c r="DY112" s="951"/>
      <c r="DZ112" s="952"/>
    </row>
    <row r="113" spans="1:130" s="199" customFormat="1" ht="26.25" customHeight="1" x14ac:dyDescent="0.15">
      <c r="A113" s="984"/>
      <c r="B113" s="985"/>
      <c r="C113" s="980" t="s">
        <v>428</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1730539</v>
      </c>
      <c r="AB113" s="964"/>
      <c r="AC113" s="964"/>
      <c r="AD113" s="964"/>
      <c r="AE113" s="965"/>
      <c r="AF113" s="966">
        <v>1747945</v>
      </c>
      <c r="AG113" s="964"/>
      <c r="AH113" s="964"/>
      <c r="AI113" s="964"/>
      <c r="AJ113" s="965"/>
      <c r="AK113" s="966">
        <v>1700853</v>
      </c>
      <c r="AL113" s="964"/>
      <c r="AM113" s="964"/>
      <c r="AN113" s="964"/>
      <c r="AO113" s="965"/>
      <c r="AP113" s="967">
        <v>9</v>
      </c>
      <c r="AQ113" s="968"/>
      <c r="AR113" s="968"/>
      <c r="AS113" s="968"/>
      <c r="AT113" s="969"/>
      <c r="AU113" s="930"/>
      <c r="AV113" s="931"/>
      <c r="AW113" s="931"/>
      <c r="AX113" s="931"/>
      <c r="AY113" s="931"/>
      <c r="AZ113" s="979" t="s">
        <v>429</v>
      </c>
      <c r="BA113" s="980"/>
      <c r="BB113" s="980"/>
      <c r="BC113" s="980"/>
      <c r="BD113" s="980"/>
      <c r="BE113" s="980"/>
      <c r="BF113" s="980"/>
      <c r="BG113" s="980"/>
      <c r="BH113" s="980"/>
      <c r="BI113" s="980"/>
      <c r="BJ113" s="980"/>
      <c r="BK113" s="980"/>
      <c r="BL113" s="980"/>
      <c r="BM113" s="980"/>
      <c r="BN113" s="980"/>
      <c r="BO113" s="980"/>
      <c r="BP113" s="981"/>
      <c r="BQ113" s="949">
        <v>52790</v>
      </c>
      <c r="BR113" s="950"/>
      <c r="BS113" s="950"/>
      <c r="BT113" s="950"/>
      <c r="BU113" s="950"/>
      <c r="BV113" s="950">
        <v>38201</v>
      </c>
      <c r="BW113" s="950"/>
      <c r="BX113" s="950"/>
      <c r="BY113" s="950"/>
      <c r="BZ113" s="950"/>
      <c r="CA113" s="950">
        <v>26473</v>
      </c>
      <c r="CB113" s="950"/>
      <c r="CC113" s="950"/>
      <c r="CD113" s="950"/>
      <c r="CE113" s="950"/>
      <c r="CF113" s="944">
        <v>0.1</v>
      </c>
      <c r="CG113" s="945"/>
      <c r="CH113" s="945"/>
      <c r="CI113" s="945"/>
      <c r="CJ113" s="945"/>
      <c r="CK113" s="975"/>
      <c r="CL113" s="976"/>
      <c r="CM113" s="946" t="s">
        <v>430</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113</v>
      </c>
      <c r="DH113" s="989"/>
      <c r="DI113" s="989"/>
      <c r="DJ113" s="989"/>
      <c r="DK113" s="990"/>
      <c r="DL113" s="991" t="s">
        <v>113</v>
      </c>
      <c r="DM113" s="989"/>
      <c r="DN113" s="989"/>
      <c r="DO113" s="989"/>
      <c r="DP113" s="990"/>
      <c r="DQ113" s="991" t="s">
        <v>113</v>
      </c>
      <c r="DR113" s="989"/>
      <c r="DS113" s="989"/>
      <c r="DT113" s="989"/>
      <c r="DU113" s="990"/>
      <c r="DV113" s="992" t="s">
        <v>113</v>
      </c>
      <c r="DW113" s="993"/>
      <c r="DX113" s="993"/>
      <c r="DY113" s="993"/>
      <c r="DZ113" s="994"/>
    </row>
    <row r="114" spans="1:130" s="199" customFormat="1" ht="26.25" customHeight="1" x14ac:dyDescent="0.15">
      <c r="A114" s="984"/>
      <c r="B114" s="985"/>
      <c r="C114" s="980" t="s">
        <v>431</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t="s">
        <v>113</v>
      </c>
      <c r="AB114" s="989"/>
      <c r="AC114" s="989"/>
      <c r="AD114" s="989"/>
      <c r="AE114" s="990"/>
      <c r="AF114" s="991" t="s">
        <v>113</v>
      </c>
      <c r="AG114" s="989"/>
      <c r="AH114" s="989"/>
      <c r="AI114" s="989"/>
      <c r="AJ114" s="990"/>
      <c r="AK114" s="991" t="s">
        <v>113</v>
      </c>
      <c r="AL114" s="989"/>
      <c r="AM114" s="989"/>
      <c r="AN114" s="989"/>
      <c r="AO114" s="990"/>
      <c r="AP114" s="992" t="s">
        <v>113</v>
      </c>
      <c r="AQ114" s="993"/>
      <c r="AR114" s="993"/>
      <c r="AS114" s="993"/>
      <c r="AT114" s="994"/>
      <c r="AU114" s="930"/>
      <c r="AV114" s="931"/>
      <c r="AW114" s="931"/>
      <c r="AX114" s="931"/>
      <c r="AY114" s="931"/>
      <c r="AZ114" s="979" t="s">
        <v>432</v>
      </c>
      <c r="BA114" s="980"/>
      <c r="BB114" s="980"/>
      <c r="BC114" s="980"/>
      <c r="BD114" s="980"/>
      <c r="BE114" s="980"/>
      <c r="BF114" s="980"/>
      <c r="BG114" s="980"/>
      <c r="BH114" s="980"/>
      <c r="BI114" s="980"/>
      <c r="BJ114" s="980"/>
      <c r="BK114" s="980"/>
      <c r="BL114" s="980"/>
      <c r="BM114" s="980"/>
      <c r="BN114" s="980"/>
      <c r="BO114" s="980"/>
      <c r="BP114" s="981"/>
      <c r="BQ114" s="949">
        <v>6206954</v>
      </c>
      <c r="BR114" s="950"/>
      <c r="BS114" s="950"/>
      <c r="BT114" s="950"/>
      <c r="BU114" s="950"/>
      <c r="BV114" s="950">
        <v>6467958</v>
      </c>
      <c r="BW114" s="950"/>
      <c r="BX114" s="950"/>
      <c r="BY114" s="950"/>
      <c r="BZ114" s="950"/>
      <c r="CA114" s="950">
        <v>6461300</v>
      </c>
      <c r="CB114" s="950"/>
      <c r="CC114" s="950"/>
      <c r="CD114" s="950"/>
      <c r="CE114" s="950"/>
      <c r="CF114" s="944">
        <v>34.1</v>
      </c>
      <c r="CG114" s="945"/>
      <c r="CH114" s="945"/>
      <c r="CI114" s="945"/>
      <c r="CJ114" s="945"/>
      <c r="CK114" s="975"/>
      <c r="CL114" s="976"/>
      <c r="CM114" s="946" t="s">
        <v>433</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113</v>
      </c>
      <c r="DH114" s="989"/>
      <c r="DI114" s="989"/>
      <c r="DJ114" s="989"/>
      <c r="DK114" s="990"/>
      <c r="DL114" s="991" t="s">
        <v>113</v>
      </c>
      <c r="DM114" s="989"/>
      <c r="DN114" s="989"/>
      <c r="DO114" s="989"/>
      <c r="DP114" s="990"/>
      <c r="DQ114" s="991" t="s">
        <v>113</v>
      </c>
      <c r="DR114" s="989"/>
      <c r="DS114" s="989"/>
      <c r="DT114" s="989"/>
      <c r="DU114" s="990"/>
      <c r="DV114" s="992" t="s">
        <v>113</v>
      </c>
      <c r="DW114" s="993"/>
      <c r="DX114" s="993"/>
      <c r="DY114" s="993"/>
      <c r="DZ114" s="994"/>
    </row>
    <row r="115" spans="1:130" s="199" customFormat="1" ht="26.25" customHeight="1" x14ac:dyDescent="0.15">
      <c r="A115" s="984"/>
      <c r="B115" s="985"/>
      <c r="C115" s="980" t="s">
        <v>434</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13888</v>
      </c>
      <c r="AB115" s="964"/>
      <c r="AC115" s="964"/>
      <c r="AD115" s="964"/>
      <c r="AE115" s="965"/>
      <c r="AF115" s="966">
        <v>14401</v>
      </c>
      <c r="AG115" s="964"/>
      <c r="AH115" s="964"/>
      <c r="AI115" s="964"/>
      <c r="AJ115" s="965"/>
      <c r="AK115" s="966">
        <v>13745</v>
      </c>
      <c r="AL115" s="964"/>
      <c r="AM115" s="964"/>
      <c r="AN115" s="964"/>
      <c r="AO115" s="965"/>
      <c r="AP115" s="967">
        <v>0.1</v>
      </c>
      <c r="AQ115" s="968"/>
      <c r="AR115" s="968"/>
      <c r="AS115" s="968"/>
      <c r="AT115" s="969"/>
      <c r="AU115" s="930"/>
      <c r="AV115" s="931"/>
      <c r="AW115" s="931"/>
      <c r="AX115" s="931"/>
      <c r="AY115" s="931"/>
      <c r="AZ115" s="979" t="s">
        <v>435</v>
      </c>
      <c r="BA115" s="980"/>
      <c r="BB115" s="980"/>
      <c r="BC115" s="980"/>
      <c r="BD115" s="980"/>
      <c r="BE115" s="980"/>
      <c r="BF115" s="980"/>
      <c r="BG115" s="980"/>
      <c r="BH115" s="980"/>
      <c r="BI115" s="980"/>
      <c r="BJ115" s="980"/>
      <c r="BK115" s="980"/>
      <c r="BL115" s="980"/>
      <c r="BM115" s="980"/>
      <c r="BN115" s="980"/>
      <c r="BO115" s="980"/>
      <c r="BP115" s="981"/>
      <c r="BQ115" s="949" t="s">
        <v>113</v>
      </c>
      <c r="BR115" s="950"/>
      <c r="BS115" s="950"/>
      <c r="BT115" s="950"/>
      <c r="BU115" s="950"/>
      <c r="BV115" s="950" t="s">
        <v>113</v>
      </c>
      <c r="BW115" s="950"/>
      <c r="BX115" s="950"/>
      <c r="BY115" s="950"/>
      <c r="BZ115" s="950"/>
      <c r="CA115" s="950" t="s">
        <v>113</v>
      </c>
      <c r="CB115" s="950"/>
      <c r="CC115" s="950"/>
      <c r="CD115" s="950"/>
      <c r="CE115" s="950"/>
      <c r="CF115" s="944" t="s">
        <v>113</v>
      </c>
      <c r="CG115" s="945"/>
      <c r="CH115" s="945"/>
      <c r="CI115" s="945"/>
      <c r="CJ115" s="945"/>
      <c r="CK115" s="975"/>
      <c r="CL115" s="976"/>
      <c r="CM115" s="979" t="s">
        <v>436</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113</v>
      </c>
      <c r="DH115" s="989"/>
      <c r="DI115" s="989"/>
      <c r="DJ115" s="989"/>
      <c r="DK115" s="990"/>
      <c r="DL115" s="991" t="s">
        <v>113</v>
      </c>
      <c r="DM115" s="989"/>
      <c r="DN115" s="989"/>
      <c r="DO115" s="989"/>
      <c r="DP115" s="990"/>
      <c r="DQ115" s="991" t="s">
        <v>113</v>
      </c>
      <c r="DR115" s="989"/>
      <c r="DS115" s="989"/>
      <c r="DT115" s="989"/>
      <c r="DU115" s="990"/>
      <c r="DV115" s="992" t="s">
        <v>113</v>
      </c>
      <c r="DW115" s="993"/>
      <c r="DX115" s="993"/>
      <c r="DY115" s="993"/>
      <c r="DZ115" s="994"/>
    </row>
    <row r="116" spans="1:130" s="199" customFormat="1" ht="26.25" customHeight="1" x14ac:dyDescent="0.15">
      <c r="A116" s="986"/>
      <c r="B116" s="987"/>
      <c r="C116" s="995" t="s">
        <v>437</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113</v>
      </c>
      <c r="AB116" s="989"/>
      <c r="AC116" s="989"/>
      <c r="AD116" s="989"/>
      <c r="AE116" s="990"/>
      <c r="AF116" s="991">
        <v>8</v>
      </c>
      <c r="AG116" s="989"/>
      <c r="AH116" s="989"/>
      <c r="AI116" s="989"/>
      <c r="AJ116" s="990"/>
      <c r="AK116" s="991">
        <v>60</v>
      </c>
      <c r="AL116" s="989"/>
      <c r="AM116" s="989"/>
      <c r="AN116" s="989"/>
      <c r="AO116" s="990"/>
      <c r="AP116" s="992">
        <v>0</v>
      </c>
      <c r="AQ116" s="993"/>
      <c r="AR116" s="993"/>
      <c r="AS116" s="993"/>
      <c r="AT116" s="994"/>
      <c r="AU116" s="930"/>
      <c r="AV116" s="931"/>
      <c r="AW116" s="931"/>
      <c r="AX116" s="931"/>
      <c r="AY116" s="931"/>
      <c r="AZ116" s="997" t="s">
        <v>438</v>
      </c>
      <c r="BA116" s="998"/>
      <c r="BB116" s="998"/>
      <c r="BC116" s="998"/>
      <c r="BD116" s="998"/>
      <c r="BE116" s="998"/>
      <c r="BF116" s="998"/>
      <c r="BG116" s="998"/>
      <c r="BH116" s="998"/>
      <c r="BI116" s="998"/>
      <c r="BJ116" s="998"/>
      <c r="BK116" s="998"/>
      <c r="BL116" s="998"/>
      <c r="BM116" s="998"/>
      <c r="BN116" s="998"/>
      <c r="BO116" s="998"/>
      <c r="BP116" s="999"/>
      <c r="BQ116" s="949" t="s">
        <v>113</v>
      </c>
      <c r="BR116" s="950"/>
      <c r="BS116" s="950"/>
      <c r="BT116" s="950"/>
      <c r="BU116" s="950"/>
      <c r="BV116" s="950" t="s">
        <v>113</v>
      </c>
      <c r="BW116" s="950"/>
      <c r="BX116" s="950"/>
      <c r="BY116" s="950"/>
      <c r="BZ116" s="950"/>
      <c r="CA116" s="950" t="s">
        <v>113</v>
      </c>
      <c r="CB116" s="950"/>
      <c r="CC116" s="950"/>
      <c r="CD116" s="950"/>
      <c r="CE116" s="950"/>
      <c r="CF116" s="944" t="s">
        <v>113</v>
      </c>
      <c r="CG116" s="945"/>
      <c r="CH116" s="945"/>
      <c r="CI116" s="945"/>
      <c r="CJ116" s="945"/>
      <c r="CK116" s="975"/>
      <c r="CL116" s="976"/>
      <c r="CM116" s="946" t="s">
        <v>439</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113</v>
      </c>
      <c r="DH116" s="989"/>
      <c r="DI116" s="989"/>
      <c r="DJ116" s="989"/>
      <c r="DK116" s="990"/>
      <c r="DL116" s="991" t="s">
        <v>113</v>
      </c>
      <c r="DM116" s="989"/>
      <c r="DN116" s="989"/>
      <c r="DO116" s="989"/>
      <c r="DP116" s="990"/>
      <c r="DQ116" s="991" t="s">
        <v>113</v>
      </c>
      <c r="DR116" s="989"/>
      <c r="DS116" s="989"/>
      <c r="DT116" s="989"/>
      <c r="DU116" s="990"/>
      <c r="DV116" s="992" t="s">
        <v>113</v>
      </c>
      <c r="DW116" s="993"/>
      <c r="DX116" s="993"/>
      <c r="DY116" s="993"/>
      <c r="DZ116" s="994"/>
    </row>
    <row r="117" spans="1:130" s="199" customFormat="1" ht="26.25" customHeight="1" x14ac:dyDescent="0.15">
      <c r="A117" s="934" t="s">
        <v>171</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440</v>
      </c>
      <c r="Z117" s="916"/>
      <c r="AA117" s="1006">
        <v>7230219</v>
      </c>
      <c r="AB117" s="1007"/>
      <c r="AC117" s="1007"/>
      <c r="AD117" s="1007"/>
      <c r="AE117" s="1008"/>
      <c r="AF117" s="1009">
        <v>7281138</v>
      </c>
      <c r="AG117" s="1007"/>
      <c r="AH117" s="1007"/>
      <c r="AI117" s="1007"/>
      <c r="AJ117" s="1008"/>
      <c r="AK117" s="1009">
        <v>7614604</v>
      </c>
      <c r="AL117" s="1007"/>
      <c r="AM117" s="1007"/>
      <c r="AN117" s="1007"/>
      <c r="AO117" s="1008"/>
      <c r="AP117" s="1010"/>
      <c r="AQ117" s="1011"/>
      <c r="AR117" s="1011"/>
      <c r="AS117" s="1011"/>
      <c r="AT117" s="1012"/>
      <c r="AU117" s="930"/>
      <c r="AV117" s="931"/>
      <c r="AW117" s="931"/>
      <c r="AX117" s="931"/>
      <c r="AY117" s="931"/>
      <c r="AZ117" s="997" t="s">
        <v>441</v>
      </c>
      <c r="BA117" s="998"/>
      <c r="BB117" s="998"/>
      <c r="BC117" s="998"/>
      <c r="BD117" s="998"/>
      <c r="BE117" s="998"/>
      <c r="BF117" s="998"/>
      <c r="BG117" s="998"/>
      <c r="BH117" s="998"/>
      <c r="BI117" s="998"/>
      <c r="BJ117" s="998"/>
      <c r="BK117" s="998"/>
      <c r="BL117" s="998"/>
      <c r="BM117" s="998"/>
      <c r="BN117" s="998"/>
      <c r="BO117" s="998"/>
      <c r="BP117" s="999"/>
      <c r="BQ117" s="949" t="s">
        <v>113</v>
      </c>
      <c r="BR117" s="950"/>
      <c r="BS117" s="950"/>
      <c r="BT117" s="950"/>
      <c r="BU117" s="950"/>
      <c r="BV117" s="950" t="s">
        <v>113</v>
      </c>
      <c r="BW117" s="950"/>
      <c r="BX117" s="950"/>
      <c r="BY117" s="950"/>
      <c r="BZ117" s="950"/>
      <c r="CA117" s="950" t="s">
        <v>113</v>
      </c>
      <c r="CB117" s="950"/>
      <c r="CC117" s="950"/>
      <c r="CD117" s="950"/>
      <c r="CE117" s="950"/>
      <c r="CF117" s="944" t="s">
        <v>113</v>
      </c>
      <c r="CG117" s="945"/>
      <c r="CH117" s="945"/>
      <c r="CI117" s="945"/>
      <c r="CJ117" s="945"/>
      <c r="CK117" s="975"/>
      <c r="CL117" s="976"/>
      <c r="CM117" s="946" t="s">
        <v>442</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113</v>
      </c>
      <c r="DH117" s="989"/>
      <c r="DI117" s="989"/>
      <c r="DJ117" s="989"/>
      <c r="DK117" s="990"/>
      <c r="DL117" s="991" t="s">
        <v>113</v>
      </c>
      <c r="DM117" s="989"/>
      <c r="DN117" s="989"/>
      <c r="DO117" s="989"/>
      <c r="DP117" s="990"/>
      <c r="DQ117" s="991" t="s">
        <v>113</v>
      </c>
      <c r="DR117" s="989"/>
      <c r="DS117" s="989"/>
      <c r="DT117" s="989"/>
      <c r="DU117" s="990"/>
      <c r="DV117" s="992" t="s">
        <v>113</v>
      </c>
      <c r="DW117" s="993"/>
      <c r="DX117" s="993"/>
      <c r="DY117" s="993"/>
      <c r="DZ117" s="994"/>
    </row>
    <row r="118" spans="1:130" s="199" customFormat="1" ht="26.25" customHeight="1" x14ac:dyDescent="0.15">
      <c r="A118" s="934" t="s">
        <v>416</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414</v>
      </c>
      <c r="AB118" s="915"/>
      <c r="AC118" s="915"/>
      <c r="AD118" s="915"/>
      <c r="AE118" s="916"/>
      <c r="AF118" s="914" t="s">
        <v>288</v>
      </c>
      <c r="AG118" s="915"/>
      <c r="AH118" s="915"/>
      <c r="AI118" s="915"/>
      <c r="AJ118" s="916"/>
      <c r="AK118" s="914" t="s">
        <v>287</v>
      </c>
      <c r="AL118" s="915"/>
      <c r="AM118" s="915"/>
      <c r="AN118" s="915"/>
      <c r="AO118" s="916"/>
      <c r="AP118" s="1001" t="s">
        <v>415</v>
      </c>
      <c r="AQ118" s="1002"/>
      <c r="AR118" s="1002"/>
      <c r="AS118" s="1002"/>
      <c r="AT118" s="1003"/>
      <c r="AU118" s="930"/>
      <c r="AV118" s="931"/>
      <c r="AW118" s="931"/>
      <c r="AX118" s="931"/>
      <c r="AY118" s="931"/>
      <c r="AZ118" s="1004" t="s">
        <v>443</v>
      </c>
      <c r="BA118" s="995"/>
      <c r="BB118" s="995"/>
      <c r="BC118" s="995"/>
      <c r="BD118" s="995"/>
      <c r="BE118" s="995"/>
      <c r="BF118" s="995"/>
      <c r="BG118" s="995"/>
      <c r="BH118" s="995"/>
      <c r="BI118" s="995"/>
      <c r="BJ118" s="995"/>
      <c r="BK118" s="995"/>
      <c r="BL118" s="995"/>
      <c r="BM118" s="995"/>
      <c r="BN118" s="995"/>
      <c r="BO118" s="995"/>
      <c r="BP118" s="996"/>
      <c r="BQ118" s="1027" t="s">
        <v>113</v>
      </c>
      <c r="BR118" s="1028"/>
      <c r="BS118" s="1028"/>
      <c r="BT118" s="1028"/>
      <c r="BU118" s="1028"/>
      <c r="BV118" s="1028" t="s">
        <v>113</v>
      </c>
      <c r="BW118" s="1028"/>
      <c r="BX118" s="1028"/>
      <c r="BY118" s="1028"/>
      <c r="BZ118" s="1028"/>
      <c r="CA118" s="1028" t="s">
        <v>113</v>
      </c>
      <c r="CB118" s="1028"/>
      <c r="CC118" s="1028"/>
      <c r="CD118" s="1028"/>
      <c r="CE118" s="1028"/>
      <c r="CF118" s="944" t="s">
        <v>113</v>
      </c>
      <c r="CG118" s="945"/>
      <c r="CH118" s="945"/>
      <c r="CI118" s="945"/>
      <c r="CJ118" s="945"/>
      <c r="CK118" s="975"/>
      <c r="CL118" s="976"/>
      <c r="CM118" s="946" t="s">
        <v>444</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113</v>
      </c>
      <c r="DH118" s="989"/>
      <c r="DI118" s="989"/>
      <c r="DJ118" s="989"/>
      <c r="DK118" s="990"/>
      <c r="DL118" s="991" t="s">
        <v>113</v>
      </c>
      <c r="DM118" s="989"/>
      <c r="DN118" s="989"/>
      <c r="DO118" s="989"/>
      <c r="DP118" s="990"/>
      <c r="DQ118" s="991" t="s">
        <v>113</v>
      </c>
      <c r="DR118" s="989"/>
      <c r="DS118" s="989"/>
      <c r="DT118" s="989"/>
      <c r="DU118" s="990"/>
      <c r="DV118" s="992" t="s">
        <v>113</v>
      </c>
      <c r="DW118" s="993"/>
      <c r="DX118" s="993"/>
      <c r="DY118" s="993"/>
      <c r="DZ118" s="994"/>
    </row>
    <row r="119" spans="1:130" s="199" customFormat="1" ht="26.25" customHeight="1" x14ac:dyDescent="0.15">
      <c r="A119" s="1088" t="s">
        <v>419</v>
      </c>
      <c r="B119" s="974"/>
      <c r="C119" s="953" t="s">
        <v>420</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113</v>
      </c>
      <c r="AB119" s="922"/>
      <c r="AC119" s="922"/>
      <c r="AD119" s="922"/>
      <c r="AE119" s="923"/>
      <c r="AF119" s="924" t="s">
        <v>113</v>
      </c>
      <c r="AG119" s="922"/>
      <c r="AH119" s="922"/>
      <c r="AI119" s="922"/>
      <c r="AJ119" s="923"/>
      <c r="AK119" s="924" t="s">
        <v>113</v>
      </c>
      <c r="AL119" s="922"/>
      <c r="AM119" s="922"/>
      <c r="AN119" s="922"/>
      <c r="AO119" s="923"/>
      <c r="AP119" s="925" t="s">
        <v>113</v>
      </c>
      <c r="AQ119" s="926"/>
      <c r="AR119" s="926"/>
      <c r="AS119" s="926"/>
      <c r="AT119" s="927"/>
      <c r="AU119" s="932"/>
      <c r="AV119" s="933"/>
      <c r="AW119" s="933"/>
      <c r="AX119" s="933"/>
      <c r="AY119" s="933"/>
      <c r="AZ119" s="230" t="s">
        <v>171</v>
      </c>
      <c r="BA119" s="230"/>
      <c r="BB119" s="230"/>
      <c r="BC119" s="230"/>
      <c r="BD119" s="230"/>
      <c r="BE119" s="230"/>
      <c r="BF119" s="230"/>
      <c r="BG119" s="230"/>
      <c r="BH119" s="230"/>
      <c r="BI119" s="230"/>
      <c r="BJ119" s="230"/>
      <c r="BK119" s="230"/>
      <c r="BL119" s="230"/>
      <c r="BM119" s="230"/>
      <c r="BN119" s="230"/>
      <c r="BO119" s="1005" t="s">
        <v>445</v>
      </c>
      <c r="BP119" s="1036"/>
      <c r="BQ119" s="1027">
        <v>84131485</v>
      </c>
      <c r="BR119" s="1028"/>
      <c r="BS119" s="1028"/>
      <c r="BT119" s="1028"/>
      <c r="BU119" s="1028"/>
      <c r="BV119" s="1028">
        <v>83086492</v>
      </c>
      <c r="BW119" s="1028"/>
      <c r="BX119" s="1028"/>
      <c r="BY119" s="1028"/>
      <c r="BZ119" s="1028"/>
      <c r="CA119" s="1028">
        <v>81280159</v>
      </c>
      <c r="CB119" s="1028"/>
      <c r="CC119" s="1028"/>
      <c r="CD119" s="1028"/>
      <c r="CE119" s="1028"/>
      <c r="CF119" s="1029"/>
      <c r="CG119" s="1030"/>
      <c r="CH119" s="1030"/>
      <c r="CI119" s="1030"/>
      <c r="CJ119" s="1031"/>
      <c r="CK119" s="977"/>
      <c r="CL119" s="978"/>
      <c r="CM119" s="1032" t="s">
        <v>446</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113</v>
      </c>
      <c r="DH119" s="1014"/>
      <c r="DI119" s="1014"/>
      <c r="DJ119" s="1014"/>
      <c r="DK119" s="1015"/>
      <c r="DL119" s="1013" t="s">
        <v>113</v>
      </c>
      <c r="DM119" s="1014"/>
      <c r="DN119" s="1014"/>
      <c r="DO119" s="1014"/>
      <c r="DP119" s="1015"/>
      <c r="DQ119" s="1013" t="s">
        <v>113</v>
      </c>
      <c r="DR119" s="1014"/>
      <c r="DS119" s="1014"/>
      <c r="DT119" s="1014"/>
      <c r="DU119" s="1015"/>
      <c r="DV119" s="1016" t="s">
        <v>113</v>
      </c>
      <c r="DW119" s="1017"/>
      <c r="DX119" s="1017"/>
      <c r="DY119" s="1017"/>
      <c r="DZ119" s="1018"/>
    </row>
    <row r="120" spans="1:130" s="199" customFormat="1" ht="26.25" customHeight="1" x14ac:dyDescent="0.15">
      <c r="A120" s="1089"/>
      <c r="B120" s="976"/>
      <c r="C120" s="946" t="s">
        <v>423</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113</v>
      </c>
      <c r="AB120" s="989"/>
      <c r="AC120" s="989"/>
      <c r="AD120" s="989"/>
      <c r="AE120" s="990"/>
      <c r="AF120" s="991" t="s">
        <v>113</v>
      </c>
      <c r="AG120" s="989"/>
      <c r="AH120" s="989"/>
      <c r="AI120" s="989"/>
      <c r="AJ120" s="990"/>
      <c r="AK120" s="991" t="s">
        <v>113</v>
      </c>
      <c r="AL120" s="989"/>
      <c r="AM120" s="989"/>
      <c r="AN120" s="989"/>
      <c r="AO120" s="990"/>
      <c r="AP120" s="992" t="s">
        <v>113</v>
      </c>
      <c r="AQ120" s="993"/>
      <c r="AR120" s="993"/>
      <c r="AS120" s="993"/>
      <c r="AT120" s="994"/>
      <c r="AU120" s="1019" t="s">
        <v>447</v>
      </c>
      <c r="AV120" s="1020"/>
      <c r="AW120" s="1020"/>
      <c r="AX120" s="1020"/>
      <c r="AY120" s="1021"/>
      <c r="AZ120" s="970" t="s">
        <v>448</v>
      </c>
      <c r="BA120" s="919"/>
      <c r="BB120" s="919"/>
      <c r="BC120" s="919"/>
      <c r="BD120" s="919"/>
      <c r="BE120" s="919"/>
      <c r="BF120" s="919"/>
      <c r="BG120" s="919"/>
      <c r="BH120" s="919"/>
      <c r="BI120" s="919"/>
      <c r="BJ120" s="919"/>
      <c r="BK120" s="919"/>
      <c r="BL120" s="919"/>
      <c r="BM120" s="919"/>
      <c r="BN120" s="919"/>
      <c r="BO120" s="919"/>
      <c r="BP120" s="920"/>
      <c r="BQ120" s="956">
        <v>7597139</v>
      </c>
      <c r="BR120" s="957"/>
      <c r="BS120" s="957"/>
      <c r="BT120" s="957"/>
      <c r="BU120" s="957"/>
      <c r="BV120" s="957">
        <v>8602760</v>
      </c>
      <c r="BW120" s="957"/>
      <c r="BX120" s="957"/>
      <c r="BY120" s="957"/>
      <c r="BZ120" s="957"/>
      <c r="CA120" s="957">
        <v>8574202</v>
      </c>
      <c r="CB120" s="957"/>
      <c r="CC120" s="957"/>
      <c r="CD120" s="957"/>
      <c r="CE120" s="957"/>
      <c r="CF120" s="971">
        <v>45.2</v>
      </c>
      <c r="CG120" s="972"/>
      <c r="CH120" s="972"/>
      <c r="CI120" s="972"/>
      <c r="CJ120" s="972"/>
      <c r="CK120" s="1037" t="s">
        <v>449</v>
      </c>
      <c r="CL120" s="1038"/>
      <c r="CM120" s="1038"/>
      <c r="CN120" s="1038"/>
      <c r="CO120" s="1039"/>
      <c r="CP120" s="1045" t="s">
        <v>387</v>
      </c>
      <c r="CQ120" s="1046"/>
      <c r="CR120" s="1046"/>
      <c r="CS120" s="1046"/>
      <c r="CT120" s="1046"/>
      <c r="CU120" s="1046"/>
      <c r="CV120" s="1046"/>
      <c r="CW120" s="1046"/>
      <c r="CX120" s="1046"/>
      <c r="CY120" s="1046"/>
      <c r="CZ120" s="1046"/>
      <c r="DA120" s="1046"/>
      <c r="DB120" s="1046"/>
      <c r="DC120" s="1046"/>
      <c r="DD120" s="1046"/>
      <c r="DE120" s="1046"/>
      <c r="DF120" s="1047"/>
      <c r="DG120" s="956">
        <v>6610515</v>
      </c>
      <c r="DH120" s="957"/>
      <c r="DI120" s="957"/>
      <c r="DJ120" s="957"/>
      <c r="DK120" s="957"/>
      <c r="DL120" s="957">
        <v>6719514</v>
      </c>
      <c r="DM120" s="957"/>
      <c r="DN120" s="957"/>
      <c r="DO120" s="957"/>
      <c r="DP120" s="957"/>
      <c r="DQ120" s="957">
        <v>6598486</v>
      </c>
      <c r="DR120" s="957"/>
      <c r="DS120" s="957"/>
      <c r="DT120" s="957"/>
      <c r="DU120" s="957"/>
      <c r="DV120" s="958">
        <v>34.799999999999997</v>
      </c>
      <c r="DW120" s="958"/>
      <c r="DX120" s="958"/>
      <c r="DY120" s="958"/>
      <c r="DZ120" s="959"/>
    </row>
    <row r="121" spans="1:130" s="199" customFormat="1" ht="26.25" customHeight="1" x14ac:dyDescent="0.15">
      <c r="A121" s="1089"/>
      <c r="B121" s="976"/>
      <c r="C121" s="997" t="s">
        <v>450</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113</v>
      </c>
      <c r="AB121" s="989"/>
      <c r="AC121" s="989"/>
      <c r="AD121" s="989"/>
      <c r="AE121" s="990"/>
      <c r="AF121" s="991" t="s">
        <v>113</v>
      </c>
      <c r="AG121" s="989"/>
      <c r="AH121" s="989"/>
      <c r="AI121" s="989"/>
      <c r="AJ121" s="990"/>
      <c r="AK121" s="991" t="s">
        <v>113</v>
      </c>
      <c r="AL121" s="989"/>
      <c r="AM121" s="989"/>
      <c r="AN121" s="989"/>
      <c r="AO121" s="990"/>
      <c r="AP121" s="992" t="s">
        <v>113</v>
      </c>
      <c r="AQ121" s="993"/>
      <c r="AR121" s="993"/>
      <c r="AS121" s="993"/>
      <c r="AT121" s="994"/>
      <c r="AU121" s="1022"/>
      <c r="AV121" s="1023"/>
      <c r="AW121" s="1023"/>
      <c r="AX121" s="1023"/>
      <c r="AY121" s="1024"/>
      <c r="AZ121" s="979" t="s">
        <v>451</v>
      </c>
      <c r="BA121" s="980"/>
      <c r="BB121" s="980"/>
      <c r="BC121" s="980"/>
      <c r="BD121" s="980"/>
      <c r="BE121" s="980"/>
      <c r="BF121" s="980"/>
      <c r="BG121" s="980"/>
      <c r="BH121" s="980"/>
      <c r="BI121" s="980"/>
      <c r="BJ121" s="980"/>
      <c r="BK121" s="980"/>
      <c r="BL121" s="980"/>
      <c r="BM121" s="980"/>
      <c r="BN121" s="980"/>
      <c r="BO121" s="980"/>
      <c r="BP121" s="981"/>
      <c r="BQ121" s="949">
        <v>3414470</v>
      </c>
      <c r="BR121" s="950"/>
      <c r="BS121" s="950"/>
      <c r="BT121" s="950"/>
      <c r="BU121" s="950"/>
      <c r="BV121" s="950">
        <v>3217278</v>
      </c>
      <c r="BW121" s="950"/>
      <c r="BX121" s="950"/>
      <c r="BY121" s="950"/>
      <c r="BZ121" s="950"/>
      <c r="CA121" s="950">
        <v>3243916</v>
      </c>
      <c r="CB121" s="950"/>
      <c r="CC121" s="950"/>
      <c r="CD121" s="950"/>
      <c r="CE121" s="950"/>
      <c r="CF121" s="944">
        <v>17.100000000000001</v>
      </c>
      <c r="CG121" s="945"/>
      <c r="CH121" s="945"/>
      <c r="CI121" s="945"/>
      <c r="CJ121" s="945"/>
      <c r="CK121" s="1040"/>
      <c r="CL121" s="1041"/>
      <c r="CM121" s="1041"/>
      <c r="CN121" s="1041"/>
      <c r="CO121" s="1042"/>
      <c r="CP121" s="1050" t="s">
        <v>390</v>
      </c>
      <c r="CQ121" s="1051"/>
      <c r="CR121" s="1051"/>
      <c r="CS121" s="1051"/>
      <c r="CT121" s="1051"/>
      <c r="CU121" s="1051"/>
      <c r="CV121" s="1051"/>
      <c r="CW121" s="1051"/>
      <c r="CX121" s="1051"/>
      <c r="CY121" s="1051"/>
      <c r="CZ121" s="1051"/>
      <c r="DA121" s="1051"/>
      <c r="DB121" s="1051"/>
      <c r="DC121" s="1051"/>
      <c r="DD121" s="1051"/>
      <c r="DE121" s="1051"/>
      <c r="DF121" s="1052"/>
      <c r="DG121" s="949">
        <v>6635373</v>
      </c>
      <c r="DH121" s="950"/>
      <c r="DI121" s="950"/>
      <c r="DJ121" s="950"/>
      <c r="DK121" s="950"/>
      <c r="DL121" s="950">
        <v>6121784</v>
      </c>
      <c r="DM121" s="950"/>
      <c r="DN121" s="950"/>
      <c r="DO121" s="950"/>
      <c r="DP121" s="950"/>
      <c r="DQ121" s="950">
        <v>5993608</v>
      </c>
      <c r="DR121" s="950"/>
      <c r="DS121" s="950"/>
      <c r="DT121" s="950"/>
      <c r="DU121" s="950"/>
      <c r="DV121" s="951">
        <v>31.6</v>
      </c>
      <c r="DW121" s="951"/>
      <c r="DX121" s="951"/>
      <c r="DY121" s="951"/>
      <c r="DZ121" s="952"/>
    </row>
    <row r="122" spans="1:130" s="199" customFormat="1" ht="26.25" customHeight="1" x14ac:dyDescent="0.15">
      <c r="A122" s="1089"/>
      <c r="B122" s="976"/>
      <c r="C122" s="946" t="s">
        <v>433</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113</v>
      </c>
      <c r="AB122" s="989"/>
      <c r="AC122" s="989"/>
      <c r="AD122" s="989"/>
      <c r="AE122" s="990"/>
      <c r="AF122" s="991" t="s">
        <v>113</v>
      </c>
      <c r="AG122" s="989"/>
      <c r="AH122" s="989"/>
      <c r="AI122" s="989"/>
      <c r="AJ122" s="990"/>
      <c r="AK122" s="991" t="s">
        <v>113</v>
      </c>
      <c r="AL122" s="989"/>
      <c r="AM122" s="989"/>
      <c r="AN122" s="989"/>
      <c r="AO122" s="990"/>
      <c r="AP122" s="992" t="s">
        <v>113</v>
      </c>
      <c r="AQ122" s="993"/>
      <c r="AR122" s="993"/>
      <c r="AS122" s="993"/>
      <c r="AT122" s="994"/>
      <c r="AU122" s="1022"/>
      <c r="AV122" s="1023"/>
      <c r="AW122" s="1023"/>
      <c r="AX122" s="1023"/>
      <c r="AY122" s="1024"/>
      <c r="AZ122" s="1004" t="s">
        <v>452</v>
      </c>
      <c r="BA122" s="995"/>
      <c r="BB122" s="995"/>
      <c r="BC122" s="995"/>
      <c r="BD122" s="995"/>
      <c r="BE122" s="995"/>
      <c r="BF122" s="995"/>
      <c r="BG122" s="995"/>
      <c r="BH122" s="995"/>
      <c r="BI122" s="995"/>
      <c r="BJ122" s="995"/>
      <c r="BK122" s="995"/>
      <c r="BL122" s="995"/>
      <c r="BM122" s="995"/>
      <c r="BN122" s="995"/>
      <c r="BO122" s="995"/>
      <c r="BP122" s="996"/>
      <c r="BQ122" s="1027">
        <v>53281358</v>
      </c>
      <c r="BR122" s="1028"/>
      <c r="BS122" s="1028"/>
      <c r="BT122" s="1028"/>
      <c r="BU122" s="1028"/>
      <c r="BV122" s="1028">
        <v>53371726</v>
      </c>
      <c r="BW122" s="1028"/>
      <c r="BX122" s="1028"/>
      <c r="BY122" s="1028"/>
      <c r="BZ122" s="1028"/>
      <c r="CA122" s="1028">
        <v>52669138</v>
      </c>
      <c r="CB122" s="1028"/>
      <c r="CC122" s="1028"/>
      <c r="CD122" s="1028"/>
      <c r="CE122" s="1028"/>
      <c r="CF122" s="1048">
        <v>277.89999999999998</v>
      </c>
      <c r="CG122" s="1049"/>
      <c r="CH122" s="1049"/>
      <c r="CI122" s="1049"/>
      <c r="CJ122" s="1049"/>
      <c r="CK122" s="1040"/>
      <c r="CL122" s="1041"/>
      <c r="CM122" s="1041"/>
      <c r="CN122" s="1041"/>
      <c r="CO122" s="1042"/>
      <c r="CP122" s="1050" t="s">
        <v>395</v>
      </c>
      <c r="CQ122" s="1051"/>
      <c r="CR122" s="1051"/>
      <c r="CS122" s="1051"/>
      <c r="CT122" s="1051"/>
      <c r="CU122" s="1051"/>
      <c r="CV122" s="1051"/>
      <c r="CW122" s="1051"/>
      <c r="CX122" s="1051"/>
      <c r="CY122" s="1051"/>
      <c r="CZ122" s="1051"/>
      <c r="DA122" s="1051"/>
      <c r="DB122" s="1051"/>
      <c r="DC122" s="1051"/>
      <c r="DD122" s="1051"/>
      <c r="DE122" s="1051"/>
      <c r="DF122" s="1052"/>
      <c r="DG122" s="949">
        <v>5783371</v>
      </c>
      <c r="DH122" s="950"/>
      <c r="DI122" s="950"/>
      <c r="DJ122" s="950"/>
      <c r="DK122" s="950"/>
      <c r="DL122" s="950">
        <v>5540957</v>
      </c>
      <c r="DM122" s="950"/>
      <c r="DN122" s="950"/>
      <c r="DO122" s="950"/>
      <c r="DP122" s="950"/>
      <c r="DQ122" s="950">
        <v>5292723</v>
      </c>
      <c r="DR122" s="950"/>
      <c r="DS122" s="950"/>
      <c r="DT122" s="950"/>
      <c r="DU122" s="950"/>
      <c r="DV122" s="951">
        <v>27.9</v>
      </c>
      <c r="DW122" s="951"/>
      <c r="DX122" s="951"/>
      <c r="DY122" s="951"/>
      <c r="DZ122" s="952"/>
    </row>
    <row r="123" spans="1:130" s="199" customFormat="1" ht="26.25" customHeight="1" x14ac:dyDescent="0.15">
      <c r="A123" s="1089"/>
      <c r="B123" s="976"/>
      <c r="C123" s="946" t="s">
        <v>439</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113</v>
      </c>
      <c r="AB123" s="989"/>
      <c r="AC123" s="989"/>
      <c r="AD123" s="989"/>
      <c r="AE123" s="990"/>
      <c r="AF123" s="991" t="s">
        <v>113</v>
      </c>
      <c r="AG123" s="989"/>
      <c r="AH123" s="989"/>
      <c r="AI123" s="989"/>
      <c r="AJ123" s="990"/>
      <c r="AK123" s="991" t="s">
        <v>113</v>
      </c>
      <c r="AL123" s="989"/>
      <c r="AM123" s="989"/>
      <c r="AN123" s="989"/>
      <c r="AO123" s="990"/>
      <c r="AP123" s="992" t="s">
        <v>113</v>
      </c>
      <c r="AQ123" s="993"/>
      <c r="AR123" s="993"/>
      <c r="AS123" s="993"/>
      <c r="AT123" s="994"/>
      <c r="AU123" s="1025"/>
      <c r="AV123" s="1026"/>
      <c r="AW123" s="1026"/>
      <c r="AX123" s="1026"/>
      <c r="AY123" s="1026"/>
      <c r="AZ123" s="230" t="s">
        <v>171</v>
      </c>
      <c r="BA123" s="230"/>
      <c r="BB123" s="230"/>
      <c r="BC123" s="230"/>
      <c r="BD123" s="230"/>
      <c r="BE123" s="230"/>
      <c r="BF123" s="230"/>
      <c r="BG123" s="230"/>
      <c r="BH123" s="230"/>
      <c r="BI123" s="230"/>
      <c r="BJ123" s="230"/>
      <c r="BK123" s="230"/>
      <c r="BL123" s="230"/>
      <c r="BM123" s="230"/>
      <c r="BN123" s="230"/>
      <c r="BO123" s="1005" t="s">
        <v>453</v>
      </c>
      <c r="BP123" s="1036"/>
      <c r="BQ123" s="1095">
        <v>64292967</v>
      </c>
      <c r="BR123" s="1096"/>
      <c r="BS123" s="1096"/>
      <c r="BT123" s="1096"/>
      <c r="BU123" s="1096"/>
      <c r="BV123" s="1096">
        <v>65191764</v>
      </c>
      <c r="BW123" s="1096"/>
      <c r="BX123" s="1096"/>
      <c r="BY123" s="1096"/>
      <c r="BZ123" s="1096"/>
      <c r="CA123" s="1096">
        <v>64487256</v>
      </c>
      <c r="CB123" s="1096"/>
      <c r="CC123" s="1096"/>
      <c r="CD123" s="1096"/>
      <c r="CE123" s="1096"/>
      <c r="CF123" s="1029"/>
      <c r="CG123" s="1030"/>
      <c r="CH123" s="1030"/>
      <c r="CI123" s="1030"/>
      <c r="CJ123" s="1031"/>
      <c r="CK123" s="1040"/>
      <c r="CL123" s="1041"/>
      <c r="CM123" s="1041"/>
      <c r="CN123" s="1041"/>
      <c r="CO123" s="1042"/>
      <c r="CP123" s="1050" t="s">
        <v>393</v>
      </c>
      <c r="CQ123" s="1051"/>
      <c r="CR123" s="1051"/>
      <c r="CS123" s="1051"/>
      <c r="CT123" s="1051"/>
      <c r="CU123" s="1051"/>
      <c r="CV123" s="1051"/>
      <c r="CW123" s="1051"/>
      <c r="CX123" s="1051"/>
      <c r="CY123" s="1051"/>
      <c r="CZ123" s="1051"/>
      <c r="DA123" s="1051"/>
      <c r="DB123" s="1051"/>
      <c r="DC123" s="1051"/>
      <c r="DD123" s="1051"/>
      <c r="DE123" s="1051"/>
      <c r="DF123" s="1052"/>
      <c r="DG123" s="988">
        <v>2888003</v>
      </c>
      <c r="DH123" s="989"/>
      <c r="DI123" s="989"/>
      <c r="DJ123" s="989"/>
      <c r="DK123" s="990"/>
      <c r="DL123" s="991">
        <v>2849459</v>
      </c>
      <c r="DM123" s="989"/>
      <c r="DN123" s="989"/>
      <c r="DO123" s="989"/>
      <c r="DP123" s="990"/>
      <c r="DQ123" s="991">
        <v>2789752</v>
      </c>
      <c r="DR123" s="989"/>
      <c r="DS123" s="989"/>
      <c r="DT123" s="989"/>
      <c r="DU123" s="990"/>
      <c r="DV123" s="992">
        <v>14.7</v>
      </c>
      <c r="DW123" s="993"/>
      <c r="DX123" s="993"/>
      <c r="DY123" s="993"/>
      <c r="DZ123" s="994"/>
    </row>
    <row r="124" spans="1:130" s="199" customFormat="1" ht="26.25" customHeight="1" thickBot="1" x14ac:dyDescent="0.2">
      <c r="A124" s="1089"/>
      <c r="B124" s="976"/>
      <c r="C124" s="946" t="s">
        <v>442</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113</v>
      </c>
      <c r="AB124" s="989"/>
      <c r="AC124" s="989"/>
      <c r="AD124" s="989"/>
      <c r="AE124" s="990"/>
      <c r="AF124" s="991" t="s">
        <v>113</v>
      </c>
      <c r="AG124" s="989"/>
      <c r="AH124" s="989"/>
      <c r="AI124" s="989"/>
      <c r="AJ124" s="990"/>
      <c r="AK124" s="991" t="s">
        <v>113</v>
      </c>
      <c r="AL124" s="989"/>
      <c r="AM124" s="989"/>
      <c r="AN124" s="989"/>
      <c r="AO124" s="990"/>
      <c r="AP124" s="992" t="s">
        <v>113</v>
      </c>
      <c r="AQ124" s="993"/>
      <c r="AR124" s="993"/>
      <c r="AS124" s="993"/>
      <c r="AT124" s="994"/>
      <c r="AU124" s="1091" t="s">
        <v>454</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105.5</v>
      </c>
      <c r="BR124" s="1058"/>
      <c r="BS124" s="1058"/>
      <c r="BT124" s="1058"/>
      <c r="BU124" s="1058"/>
      <c r="BV124" s="1058">
        <v>93.9</v>
      </c>
      <c r="BW124" s="1058"/>
      <c r="BX124" s="1058"/>
      <c r="BY124" s="1058"/>
      <c r="BZ124" s="1058"/>
      <c r="CA124" s="1058">
        <v>88.6</v>
      </c>
      <c r="CB124" s="1058"/>
      <c r="CC124" s="1058"/>
      <c r="CD124" s="1058"/>
      <c r="CE124" s="1058"/>
      <c r="CF124" s="1059"/>
      <c r="CG124" s="1060"/>
      <c r="CH124" s="1060"/>
      <c r="CI124" s="1060"/>
      <c r="CJ124" s="1061"/>
      <c r="CK124" s="1043"/>
      <c r="CL124" s="1043"/>
      <c r="CM124" s="1043"/>
      <c r="CN124" s="1043"/>
      <c r="CO124" s="1044"/>
      <c r="CP124" s="1050" t="s">
        <v>455</v>
      </c>
      <c r="CQ124" s="1051"/>
      <c r="CR124" s="1051"/>
      <c r="CS124" s="1051"/>
      <c r="CT124" s="1051"/>
      <c r="CU124" s="1051"/>
      <c r="CV124" s="1051"/>
      <c r="CW124" s="1051"/>
      <c r="CX124" s="1051"/>
      <c r="CY124" s="1051"/>
      <c r="CZ124" s="1051"/>
      <c r="DA124" s="1051"/>
      <c r="DB124" s="1051"/>
      <c r="DC124" s="1051"/>
      <c r="DD124" s="1051"/>
      <c r="DE124" s="1051"/>
      <c r="DF124" s="1052"/>
      <c r="DG124" s="1035">
        <v>1508798</v>
      </c>
      <c r="DH124" s="1014"/>
      <c r="DI124" s="1014"/>
      <c r="DJ124" s="1014"/>
      <c r="DK124" s="1015"/>
      <c r="DL124" s="1013">
        <v>1449172</v>
      </c>
      <c r="DM124" s="1014"/>
      <c r="DN124" s="1014"/>
      <c r="DO124" s="1014"/>
      <c r="DP124" s="1015"/>
      <c r="DQ124" s="1013">
        <v>1397462</v>
      </c>
      <c r="DR124" s="1014"/>
      <c r="DS124" s="1014"/>
      <c r="DT124" s="1014"/>
      <c r="DU124" s="1015"/>
      <c r="DV124" s="1016">
        <v>7.4</v>
      </c>
      <c r="DW124" s="1017"/>
      <c r="DX124" s="1017"/>
      <c r="DY124" s="1017"/>
      <c r="DZ124" s="1018"/>
    </row>
    <row r="125" spans="1:130" s="199" customFormat="1" ht="26.25" customHeight="1" x14ac:dyDescent="0.15">
      <c r="A125" s="1089"/>
      <c r="B125" s="976"/>
      <c r="C125" s="946" t="s">
        <v>444</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113</v>
      </c>
      <c r="AB125" s="989"/>
      <c r="AC125" s="989"/>
      <c r="AD125" s="989"/>
      <c r="AE125" s="990"/>
      <c r="AF125" s="991" t="s">
        <v>113</v>
      </c>
      <c r="AG125" s="989"/>
      <c r="AH125" s="989"/>
      <c r="AI125" s="989"/>
      <c r="AJ125" s="990"/>
      <c r="AK125" s="991" t="s">
        <v>113</v>
      </c>
      <c r="AL125" s="989"/>
      <c r="AM125" s="989"/>
      <c r="AN125" s="989"/>
      <c r="AO125" s="990"/>
      <c r="AP125" s="992" t="s">
        <v>113</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456</v>
      </c>
      <c r="CL125" s="1038"/>
      <c r="CM125" s="1038"/>
      <c r="CN125" s="1038"/>
      <c r="CO125" s="1039"/>
      <c r="CP125" s="970" t="s">
        <v>457</v>
      </c>
      <c r="CQ125" s="919"/>
      <c r="CR125" s="919"/>
      <c r="CS125" s="919"/>
      <c r="CT125" s="919"/>
      <c r="CU125" s="919"/>
      <c r="CV125" s="919"/>
      <c r="CW125" s="919"/>
      <c r="CX125" s="919"/>
      <c r="CY125" s="919"/>
      <c r="CZ125" s="919"/>
      <c r="DA125" s="919"/>
      <c r="DB125" s="919"/>
      <c r="DC125" s="919"/>
      <c r="DD125" s="919"/>
      <c r="DE125" s="919"/>
      <c r="DF125" s="920"/>
      <c r="DG125" s="956" t="s">
        <v>113</v>
      </c>
      <c r="DH125" s="957"/>
      <c r="DI125" s="957"/>
      <c r="DJ125" s="957"/>
      <c r="DK125" s="957"/>
      <c r="DL125" s="957" t="s">
        <v>113</v>
      </c>
      <c r="DM125" s="957"/>
      <c r="DN125" s="957"/>
      <c r="DO125" s="957"/>
      <c r="DP125" s="957"/>
      <c r="DQ125" s="957" t="s">
        <v>113</v>
      </c>
      <c r="DR125" s="957"/>
      <c r="DS125" s="957"/>
      <c r="DT125" s="957"/>
      <c r="DU125" s="957"/>
      <c r="DV125" s="958" t="s">
        <v>113</v>
      </c>
      <c r="DW125" s="958"/>
      <c r="DX125" s="958"/>
      <c r="DY125" s="958"/>
      <c r="DZ125" s="959"/>
    </row>
    <row r="126" spans="1:130" s="199" customFormat="1" ht="26.25" customHeight="1" thickBot="1" x14ac:dyDescent="0.2">
      <c r="A126" s="1089"/>
      <c r="B126" s="976"/>
      <c r="C126" s="946" t="s">
        <v>446</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113</v>
      </c>
      <c r="AB126" s="989"/>
      <c r="AC126" s="989"/>
      <c r="AD126" s="989"/>
      <c r="AE126" s="990"/>
      <c r="AF126" s="991" t="s">
        <v>113</v>
      </c>
      <c r="AG126" s="989"/>
      <c r="AH126" s="989"/>
      <c r="AI126" s="989"/>
      <c r="AJ126" s="990"/>
      <c r="AK126" s="991" t="s">
        <v>113</v>
      </c>
      <c r="AL126" s="989"/>
      <c r="AM126" s="989"/>
      <c r="AN126" s="989"/>
      <c r="AO126" s="990"/>
      <c r="AP126" s="992" t="s">
        <v>113</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458</v>
      </c>
      <c r="CQ126" s="980"/>
      <c r="CR126" s="980"/>
      <c r="CS126" s="980"/>
      <c r="CT126" s="980"/>
      <c r="CU126" s="980"/>
      <c r="CV126" s="980"/>
      <c r="CW126" s="980"/>
      <c r="CX126" s="980"/>
      <c r="CY126" s="980"/>
      <c r="CZ126" s="980"/>
      <c r="DA126" s="980"/>
      <c r="DB126" s="980"/>
      <c r="DC126" s="980"/>
      <c r="DD126" s="980"/>
      <c r="DE126" s="980"/>
      <c r="DF126" s="981"/>
      <c r="DG126" s="949" t="s">
        <v>113</v>
      </c>
      <c r="DH126" s="950"/>
      <c r="DI126" s="950"/>
      <c r="DJ126" s="950"/>
      <c r="DK126" s="950"/>
      <c r="DL126" s="950" t="s">
        <v>113</v>
      </c>
      <c r="DM126" s="950"/>
      <c r="DN126" s="950"/>
      <c r="DO126" s="950"/>
      <c r="DP126" s="950"/>
      <c r="DQ126" s="950" t="s">
        <v>113</v>
      </c>
      <c r="DR126" s="950"/>
      <c r="DS126" s="950"/>
      <c r="DT126" s="950"/>
      <c r="DU126" s="950"/>
      <c r="DV126" s="951" t="s">
        <v>113</v>
      </c>
      <c r="DW126" s="951"/>
      <c r="DX126" s="951"/>
      <c r="DY126" s="951"/>
      <c r="DZ126" s="952"/>
    </row>
    <row r="127" spans="1:130" s="199" customFormat="1" ht="26.25" customHeight="1" x14ac:dyDescent="0.15">
      <c r="A127" s="1090"/>
      <c r="B127" s="978"/>
      <c r="C127" s="1032" t="s">
        <v>459</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13888</v>
      </c>
      <c r="AB127" s="989"/>
      <c r="AC127" s="989"/>
      <c r="AD127" s="989"/>
      <c r="AE127" s="990"/>
      <c r="AF127" s="991">
        <v>14401</v>
      </c>
      <c r="AG127" s="989"/>
      <c r="AH127" s="989"/>
      <c r="AI127" s="989"/>
      <c r="AJ127" s="990"/>
      <c r="AK127" s="991">
        <v>13745</v>
      </c>
      <c r="AL127" s="989"/>
      <c r="AM127" s="989"/>
      <c r="AN127" s="989"/>
      <c r="AO127" s="990"/>
      <c r="AP127" s="992">
        <v>0.1</v>
      </c>
      <c r="AQ127" s="993"/>
      <c r="AR127" s="993"/>
      <c r="AS127" s="993"/>
      <c r="AT127" s="994"/>
      <c r="AU127" s="235"/>
      <c r="AV127" s="235"/>
      <c r="AW127" s="235"/>
      <c r="AX127" s="1062" t="s">
        <v>460</v>
      </c>
      <c r="AY127" s="1063"/>
      <c r="AZ127" s="1063"/>
      <c r="BA127" s="1063"/>
      <c r="BB127" s="1063"/>
      <c r="BC127" s="1063"/>
      <c r="BD127" s="1063"/>
      <c r="BE127" s="1064"/>
      <c r="BF127" s="1065" t="s">
        <v>461</v>
      </c>
      <c r="BG127" s="1063"/>
      <c r="BH127" s="1063"/>
      <c r="BI127" s="1063"/>
      <c r="BJ127" s="1063"/>
      <c r="BK127" s="1063"/>
      <c r="BL127" s="1064"/>
      <c r="BM127" s="1065" t="s">
        <v>462</v>
      </c>
      <c r="BN127" s="1063"/>
      <c r="BO127" s="1063"/>
      <c r="BP127" s="1063"/>
      <c r="BQ127" s="1063"/>
      <c r="BR127" s="1063"/>
      <c r="BS127" s="1064"/>
      <c r="BT127" s="1065" t="s">
        <v>463</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464</v>
      </c>
      <c r="CQ127" s="980"/>
      <c r="CR127" s="980"/>
      <c r="CS127" s="980"/>
      <c r="CT127" s="980"/>
      <c r="CU127" s="980"/>
      <c r="CV127" s="980"/>
      <c r="CW127" s="980"/>
      <c r="CX127" s="980"/>
      <c r="CY127" s="980"/>
      <c r="CZ127" s="980"/>
      <c r="DA127" s="980"/>
      <c r="DB127" s="980"/>
      <c r="DC127" s="980"/>
      <c r="DD127" s="980"/>
      <c r="DE127" s="980"/>
      <c r="DF127" s="981"/>
      <c r="DG127" s="949" t="s">
        <v>113</v>
      </c>
      <c r="DH127" s="950"/>
      <c r="DI127" s="950"/>
      <c r="DJ127" s="950"/>
      <c r="DK127" s="950"/>
      <c r="DL127" s="950" t="s">
        <v>113</v>
      </c>
      <c r="DM127" s="950"/>
      <c r="DN127" s="950"/>
      <c r="DO127" s="950"/>
      <c r="DP127" s="950"/>
      <c r="DQ127" s="950" t="s">
        <v>113</v>
      </c>
      <c r="DR127" s="950"/>
      <c r="DS127" s="950"/>
      <c r="DT127" s="950"/>
      <c r="DU127" s="950"/>
      <c r="DV127" s="951" t="s">
        <v>113</v>
      </c>
      <c r="DW127" s="951"/>
      <c r="DX127" s="951"/>
      <c r="DY127" s="951"/>
      <c r="DZ127" s="952"/>
    </row>
    <row r="128" spans="1:130" s="199" customFormat="1" ht="26.25" customHeight="1" thickBot="1" x14ac:dyDescent="0.2">
      <c r="A128" s="1073" t="s">
        <v>465</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466</v>
      </c>
      <c r="X128" s="1075"/>
      <c r="Y128" s="1075"/>
      <c r="Z128" s="1076"/>
      <c r="AA128" s="1077">
        <v>259656</v>
      </c>
      <c r="AB128" s="1078"/>
      <c r="AC128" s="1078"/>
      <c r="AD128" s="1078"/>
      <c r="AE128" s="1079"/>
      <c r="AF128" s="1080">
        <v>229205</v>
      </c>
      <c r="AG128" s="1078"/>
      <c r="AH128" s="1078"/>
      <c r="AI128" s="1078"/>
      <c r="AJ128" s="1079"/>
      <c r="AK128" s="1080">
        <v>249687</v>
      </c>
      <c r="AL128" s="1078"/>
      <c r="AM128" s="1078"/>
      <c r="AN128" s="1078"/>
      <c r="AO128" s="1079"/>
      <c r="AP128" s="1081"/>
      <c r="AQ128" s="1082"/>
      <c r="AR128" s="1082"/>
      <c r="AS128" s="1082"/>
      <c r="AT128" s="1083"/>
      <c r="AU128" s="235"/>
      <c r="AV128" s="235"/>
      <c r="AW128" s="235"/>
      <c r="AX128" s="918" t="s">
        <v>467</v>
      </c>
      <c r="AY128" s="919"/>
      <c r="AZ128" s="919"/>
      <c r="BA128" s="919"/>
      <c r="BB128" s="919"/>
      <c r="BC128" s="919"/>
      <c r="BD128" s="919"/>
      <c r="BE128" s="920"/>
      <c r="BF128" s="1084" t="s">
        <v>113</v>
      </c>
      <c r="BG128" s="1085"/>
      <c r="BH128" s="1085"/>
      <c r="BI128" s="1085"/>
      <c r="BJ128" s="1085"/>
      <c r="BK128" s="1085"/>
      <c r="BL128" s="1086"/>
      <c r="BM128" s="1084">
        <v>12.14</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468</v>
      </c>
      <c r="CQ128" s="1067"/>
      <c r="CR128" s="1067"/>
      <c r="CS128" s="1067"/>
      <c r="CT128" s="1067"/>
      <c r="CU128" s="1067"/>
      <c r="CV128" s="1067"/>
      <c r="CW128" s="1067"/>
      <c r="CX128" s="1067"/>
      <c r="CY128" s="1067"/>
      <c r="CZ128" s="1067"/>
      <c r="DA128" s="1067"/>
      <c r="DB128" s="1067"/>
      <c r="DC128" s="1067"/>
      <c r="DD128" s="1067"/>
      <c r="DE128" s="1067"/>
      <c r="DF128" s="1068"/>
      <c r="DG128" s="1069" t="s">
        <v>113</v>
      </c>
      <c r="DH128" s="1070"/>
      <c r="DI128" s="1070"/>
      <c r="DJ128" s="1070"/>
      <c r="DK128" s="1070"/>
      <c r="DL128" s="1070" t="s">
        <v>113</v>
      </c>
      <c r="DM128" s="1070"/>
      <c r="DN128" s="1070"/>
      <c r="DO128" s="1070"/>
      <c r="DP128" s="1070"/>
      <c r="DQ128" s="1070" t="s">
        <v>113</v>
      </c>
      <c r="DR128" s="1070"/>
      <c r="DS128" s="1070"/>
      <c r="DT128" s="1070"/>
      <c r="DU128" s="1070"/>
      <c r="DV128" s="1071" t="s">
        <v>113</v>
      </c>
      <c r="DW128" s="1071"/>
      <c r="DX128" s="1071"/>
      <c r="DY128" s="1071"/>
      <c r="DZ128" s="1072"/>
    </row>
    <row r="129" spans="1:131" s="199" customFormat="1" ht="26.25" customHeight="1" x14ac:dyDescent="0.15">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469</v>
      </c>
      <c r="X129" s="1104"/>
      <c r="Y129" s="1104"/>
      <c r="Z129" s="1105"/>
      <c r="AA129" s="988">
        <v>23733793</v>
      </c>
      <c r="AB129" s="989"/>
      <c r="AC129" s="989"/>
      <c r="AD129" s="989"/>
      <c r="AE129" s="990"/>
      <c r="AF129" s="991">
        <v>23991425</v>
      </c>
      <c r="AG129" s="989"/>
      <c r="AH129" s="989"/>
      <c r="AI129" s="989"/>
      <c r="AJ129" s="990"/>
      <c r="AK129" s="991">
        <v>24158866</v>
      </c>
      <c r="AL129" s="989"/>
      <c r="AM129" s="989"/>
      <c r="AN129" s="989"/>
      <c r="AO129" s="990"/>
      <c r="AP129" s="1106"/>
      <c r="AQ129" s="1107"/>
      <c r="AR129" s="1107"/>
      <c r="AS129" s="1107"/>
      <c r="AT129" s="1108"/>
      <c r="AU129" s="237"/>
      <c r="AV129" s="237"/>
      <c r="AW129" s="237"/>
      <c r="AX129" s="1097" t="s">
        <v>470</v>
      </c>
      <c r="AY129" s="980"/>
      <c r="AZ129" s="980"/>
      <c r="BA129" s="980"/>
      <c r="BB129" s="980"/>
      <c r="BC129" s="980"/>
      <c r="BD129" s="980"/>
      <c r="BE129" s="981"/>
      <c r="BF129" s="1098" t="s">
        <v>113</v>
      </c>
      <c r="BG129" s="1099"/>
      <c r="BH129" s="1099"/>
      <c r="BI129" s="1099"/>
      <c r="BJ129" s="1099"/>
      <c r="BK129" s="1099"/>
      <c r="BL129" s="1100"/>
      <c r="BM129" s="1098">
        <v>17.14</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471</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472</v>
      </c>
      <c r="X130" s="1104"/>
      <c r="Y130" s="1104"/>
      <c r="Z130" s="1105"/>
      <c r="AA130" s="988">
        <v>4931009</v>
      </c>
      <c r="AB130" s="989"/>
      <c r="AC130" s="989"/>
      <c r="AD130" s="989"/>
      <c r="AE130" s="990"/>
      <c r="AF130" s="991">
        <v>4939016</v>
      </c>
      <c r="AG130" s="989"/>
      <c r="AH130" s="989"/>
      <c r="AI130" s="989"/>
      <c r="AJ130" s="990"/>
      <c r="AK130" s="991">
        <v>5205264</v>
      </c>
      <c r="AL130" s="989"/>
      <c r="AM130" s="989"/>
      <c r="AN130" s="989"/>
      <c r="AO130" s="990"/>
      <c r="AP130" s="1106"/>
      <c r="AQ130" s="1107"/>
      <c r="AR130" s="1107"/>
      <c r="AS130" s="1107"/>
      <c r="AT130" s="1108"/>
      <c r="AU130" s="237"/>
      <c r="AV130" s="237"/>
      <c r="AW130" s="237"/>
      <c r="AX130" s="1097" t="s">
        <v>473</v>
      </c>
      <c r="AY130" s="980"/>
      <c r="AZ130" s="980"/>
      <c r="BA130" s="980"/>
      <c r="BB130" s="980"/>
      <c r="BC130" s="980"/>
      <c r="BD130" s="980"/>
      <c r="BE130" s="981"/>
      <c r="BF130" s="1134">
        <v>11.1</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474</v>
      </c>
      <c r="X131" s="1142"/>
      <c r="Y131" s="1142"/>
      <c r="Z131" s="1143"/>
      <c r="AA131" s="1035">
        <v>18802784</v>
      </c>
      <c r="AB131" s="1014"/>
      <c r="AC131" s="1014"/>
      <c r="AD131" s="1014"/>
      <c r="AE131" s="1015"/>
      <c r="AF131" s="1013">
        <v>19052409</v>
      </c>
      <c r="AG131" s="1014"/>
      <c r="AH131" s="1014"/>
      <c r="AI131" s="1014"/>
      <c r="AJ131" s="1015"/>
      <c r="AK131" s="1013">
        <v>18953602</v>
      </c>
      <c r="AL131" s="1014"/>
      <c r="AM131" s="1014"/>
      <c r="AN131" s="1014"/>
      <c r="AO131" s="1015"/>
      <c r="AP131" s="1144"/>
      <c r="AQ131" s="1145"/>
      <c r="AR131" s="1145"/>
      <c r="AS131" s="1145"/>
      <c r="AT131" s="1146"/>
      <c r="AU131" s="237"/>
      <c r="AV131" s="237"/>
      <c r="AW131" s="237"/>
      <c r="AX131" s="1116" t="s">
        <v>475</v>
      </c>
      <c r="AY131" s="1067"/>
      <c r="AZ131" s="1067"/>
      <c r="BA131" s="1067"/>
      <c r="BB131" s="1067"/>
      <c r="BC131" s="1067"/>
      <c r="BD131" s="1067"/>
      <c r="BE131" s="1068"/>
      <c r="BF131" s="1117">
        <v>88.6</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476</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477</v>
      </c>
      <c r="W132" s="1127"/>
      <c r="X132" s="1127"/>
      <c r="Y132" s="1127"/>
      <c r="Z132" s="1128"/>
      <c r="AA132" s="1129">
        <v>10.8470852</v>
      </c>
      <c r="AB132" s="1130"/>
      <c r="AC132" s="1130"/>
      <c r="AD132" s="1130"/>
      <c r="AE132" s="1131"/>
      <c r="AF132" s="1132">
        <v>11.090025410000001</v>
      </c>
      <c r="AG132" s="1130"/>
      <c r="AH132" s="1130"/>
      <c r="AI132" s="1130"/>
      <c r="AJ132" s="1131"/>
      <c r="AK132" s="1132">
        <v>11.39441991</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478</v>
      </c>
      <c r="W133" s="1110"/>
      <c r="X133" s="1110"/>
      <c r="Y133" s="1110"/>
      <c r="Z133" s="1111"/>
      <c r="AA133" s="1112">
        <v>10.199999999999999</v>
      </c>
      <c r="AB133" s="1113"/>
      <c r="AC133" s="1113"/>
      <c r="AD133" s="1113"/>
      <c r="AE133" s="1114"/>
      <c r="AF133" s="1112">
        <v>10.6</v>
      </c>
      <c r="AG133" s="1113"/>
      <c r="AH133" s="1113"/>
      <c r="AI133" s="1113"/>
      <c r="AJ133" s="1114"/>
      <c r="AK133" s="1112">
        <v>11.1</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J110"/>
  <sheetViews>
    <sheetView showGridLines="0" view="pageBreakPreview" topLeftCell="K58" zoomScale="70" zoomScaleNormal="85" zoomScaleSheetLayoutView="7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H102"/>
  <sheetViews>
    <sheetView showGridLines="0" topLeftCell="I49" zoomScale="70" zoomScaleNormal="7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V74"/>
  <sheetViews>
    <sheetView showGridLines="0" view="pageBreakPreview" topLeftCell="A25" zoomScale="70" zoomScaleSheetLayoutView="7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479</v>
      </c>
      <c r="B5" s="248"/>
      <c r="C5" s="248"/>
      <c r="D5" s="248"/>
      <c r="E5" s="248"/>
      <c r="F5" s="248"/>
      <c r="G5" s="248"/>
      <c r="H5" s="248"/>
      <c r="I5" s="248"/>
      <c r="J5" s="248"/>
      <c r="K5" s="248"/>
      <c r="L5" s="248"/>
      <c r="M5" s="248"/>
      <c r="N5" s="248"/>
      <c r="O5" s="249"/>
    </row>
    <row r="6" spans="1:16" x14ac:dyDescent="0.15">
      <c r="A6" s="250"/>
      <c r="B6" s="246"/>
      <c r="C6" s="246"/>
      <c r="D6" s="246"/>
      <c r="E6" s="246"/>
      <c r="F6" s="246"/>
      <c r="G6" s="251" t="s">
        <v>480</v>
      </c>
      <c r="H6" s="251"/>
      <c r="I6" s="251"/>
      <c r="J6" s="251"/>
      <c r="K6" s="246"/>
      <c r="L6" s="246"/>
      <c r="M6" s="246"/>
      <c r="N6" s="246"/>
    </row>
    <row r="7" spans="1:16" x14ac:dyDescent="0.15">
      <c r="A7" s="250"/>
      <c r="B7" s="246"/>
      <c r="C7" s="246"/>
      <c r="D7" s="246"/>
      <c r="E7" s="246"/>
      <c r="F7" s="246"/>
      <c r="G7" s="253"/>
      <c r="H7" s="254"/>
      <c r="I7" s="254"/>
      <c r="J7" s="255"/>
      <c r="K7" s="1150" t="s">
        <v>481</v>
      </c>
      <c r="L7" s="256"/>
      <c r="M7" s="257" t="s">
        <v>482</v>
      </c>
      <c r="N7" s="258"/>
    </row>
    <row r="8" spans="1:16" x14ac:dyDescent="0.15">
      <c r="A8" s="250"/>
      <c r="B8" s="246"/>
      <c r="C8" s="246"/>
      <c r="D8" s="246"/>
      <c r="E8" s="246"/>
      <c r="F8" s="246"/>
      <c r="G8" s="259"/>
      <c r="H8" s="260"/>
      <c r="I8" s="260"/>
      <c r="J8" s="261"/>
      <c r="K8" s="1151"/>
      <c r="L8" s="262" t="s">
        <v>483</v>
      </c>
      <c r="M8" s="263" t="s">
        <v>484</v>
      </c>
      <c r="N8" s="264" t="s">
        <v>485</v>
      </c>
    </row>
    <row r="9" spans="1:16" x14ac:dyDescent="0.15">
      <c r="A9" s="250"/>
      <c r="B9" s="246"/>
      <c r="C9" s="246"/>
      <c r="D9" s="246"/>
      <c r="E9" s="246"/>
      <c r="F9" s="246"/>
      <c r="G9" s="1152" t="s">
        <v>486</v>
      </c>
      <c r="H9" s="1153"/>
      <c r="I9" s="1153"/>
      <c r="J9" s="1154"/>
      <c r="K9" s="265">
        <v>6622316</v>
      </c>
      <c r="L9" s="266">
        <v>83201</v>
      </c>
      <c r="M9" s="267">
        <v>72433</v>
      </c>
      <c r="N9" s="268">
        <v>14.9</v>
      </c>
    </row>
    <row r="10" spans="1:16" x14ac:dyDescent="0.15">
      <c r="A10" s="250"/>
      <c r="B10" s="246"/>
      <c r="C10" s="246"/>
      <c r="D10" s="246"/>
      <c r="E10" s="246"/>
      <c r="F10" s="246"/>
      <c r="G10" s="1152" t="s">
        <v>487</v>
      </c>
      <c r="H10" s="1153"/>
      <c r="I10" s="1153"/>
      <c r="J10" s="1154"/>
      <c r="K10" s="269">
        <v>476424</v>
      </c>
      <c r="L10" s="270">
        <v>5986</v>
      </c>
      <c r="M10" s="271">
        <v>5807</v>
      </c>
      <c r="N10" s="272">
        <v>3.1</v>
      </c>
    </row>
    <row r="11" spans="1:16" ht="13.5" customHeight="1" x14ac:dyDescent="0.15">
      <c r="A11" s="250"/>
      <c r="B11" s="246"/>
      <c r="C11" s="246"/>
      <c r="D11" s="246"/>
      <c r="E11" s="246"/>
      <c r="F11" s="246"/>
      <c r="G11" s="1152" t="s">
        <v>488</v>
      </c>
      <c r="H11" s="1153"/>
      <c r="I11" s="1153"/>
      <c r="J11" s="1154"/>
      <c r="K11" s="269">
        <v>415</v>
      </c>
      <c r="L11" s="270">
        <v>5</v>
      </c>
      <c r="M11" s="271">
        <v>5465</v>
      </c>
      <c r="N11" s="272">
        <v>-99.9</v>
      </c>
    </row>
    <row r="12" spans="1:16" ht="13.5" customHeight="1" x14ac:dyDescent="0.15">
      <c r="A12" s="250"/>
      <c r="B12" s="246"/>
      <c r="C12" s="246"/>
      <c r="D12" s="246"/>
      <c r="E12" s="246"/>
      <c r="F12" s="246"/>
      <c r="G12" s="1152" t="s">
        <v>489</v>
      </c>
      <c r="H12" s="1153"/>
      <c r="I12" s="1153"/>
      <c r="J12" s="1154"/>
      <c r="K12" s="269">
        <v>629313</v>
      </c>
      <c r="L12" s="270">
        <v>7907</v>
      </c>
      <c r="M12" s="271">
        <v>1191</v>
      </c>
      <c r="N12" s="272">
        <v>563.9</v>
      </c>
    </row>
    <row r="13" spans="1:16" ht="13.5" customHeight="1" x14ac:dyDescent="0.15">
      <c r="A13" s="250"/>
      <c r="B13" s="246"/>
      <c r="C13" s="246"/>
      <c r="D13" s="246"/>
      <c r="E13" s="246"/>
      <c r="F13" s="246"/>
      <c r="G13" s="1152" t="s">
        <v>490</v>
      </c>
      <c r="H13" s="1153"/>
      <c r="I13" s="1153"/>
      <c r="J13" s="1154"/>
      <c r="K13" s="269" t="s">
        <v>491</v>
      </c>
      <c r="L13" s="270" t="s">
        <v>491</v>
      </c>
      <c r="M13" s="271">
        <v>3</v>
      </c>
      <c r="N13" s="272" t="s">
        <v>491</v>
      </c>
    </row>
    <row r="14" spans="1:16" ht="13.5" customHeight="1" x14ac:dyDescent="0.15">
      <c r="A14" s="250"/>
      <c r="B14" s="246"/>
      <c r="C14" s="246"/>
      <c r="D14" s="246"/>
      <c r="E14" s="246"/>
      <c r="F14" s="246"/>
      <c r="G14" s="1152" t="s">
        <v>492</v>
      </c>
      <c r="H14" s="1153"/>
      <c r="I14" s="1153"/>
      <c r="J14" s="1154"/>
      <c r="K14" s="269">
        <v>220805</v>
      </c>
      <c r="L14" s="270">
        <v>2774</v>
      </c>
      <c r="M14" s="271">
        <v>3078</v>
      </c>
      <c r="N14" s="272">
        <v>-9.9</v>
      </c>
    </row>
    <row r="15" spans="1:16" ht="13.5" customHeight="1" x14ac:dyDescent="0.15">
      <c r="A15" s="250"/>
      <c r="B15" s="246"/>
      <c r="C15" s="246"/>
      <c r="D15" s="246"/>
      <c r="E15" s="246"/>
      <c r="F15" s="246"/>
      <c r="G15" s="1152" t="s">
        <v>493</v>
      </c>
      <c r="H15" s="1153"/>
      <c r="I15" s="1153"/>
      <c r="J15" s="1154"/>
      <c r="K15" s="269">
        <v>339074</v>
      </c>
      <c r="L15" s="270">
        <v>4260</v>
      </c>
      <c r="M15" s="271">
        <v>1624</v>
      </c>
      <c r="N15" s="272">
        <v>162.30000000000001</v>
      </c>
    </row>
    <row r="16" spans="1:16" x14ac:dyDescent="0.15">
      <c r="A16" s="250"/>
      <c r="B16" s="246"/>
      <c r="C16" s="246"/>
      <c r="D16" s="246"/>
      <c r="E16" s="246"/>
      <c r="F16" s="246"/>
      <c r="G16" s="1155" t="s">
        <v>494</v>
      </c>
      <c r="H16" s="1156"/>
      <c r="I16" s="1156"/>
      <c r="J16" s="1157"/>
      <c r="K16" s="270">
        <v>-554291</v>
      </c>
      <c r="L16" s="270">
        <v>-6964</v>
      </c>
      <c r="M16" s="271">
        <v>-7680</v>
      </c>
      <c r="N16" s="272">
        <v>-9.3000000000000007</v>
      </c>
    </row>
    <row r="17" spans="1:16" x14ac:dyDescent="0.15">
      <c r="A17" s="250"/>
      <c r="B17" s="246"/>
      <c r="C17" s="246"/>
      <c r="D17" s="246"/>
      <c r="E17" s="246"/>
      <c r="F17" s="246"/>
      <c r="G17" s="1155" t="s">
        <v>171</v>
      </c>
      <c r="H17" s="1156"/>
      <c r="I17" s="1156"/>
      <c r="J17" s="1157"/>
      <c r="K17" s="270">
        <v>7734056</v>
      </c>
      <c r="L17" s="270">
        <v>97169</v>
      </c>
      <c r="M17" s="271">
        <v>81920</v>
      </c>
      <c r="N17" s="272">
        <v>18.600000000000001</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495</v>
      </c>
      <c r="H19" s="246"/>
      <c r="I19" s="246"/>
      <c r="J19" s="246"/>
      <c r="K19" s="246"/>
      <c r="L19" s="246"/>
      <c r="M19" s="246"/>
      <c r="N19" s="246"/>
    </row>
    <row r="20" spans="1:16" x14ac:dyDescent="0.15">
      <c r="A20" s="250"/>
      <c r="B20" s="246"/>
      <c r="C20" s="246"/>
      <c r="D20" s="246"/>
      <c r="E20" s="246"/>
      <c r="F20" s="246"/>
      <c r="G20" s="274"/>
      <c r="H20" s="275"/>
      <c r="I20" s="275"/>
      <c r="J20" s="276"/>
      <c r="K20" s="277" t="s">
        <v>496</v>
      </c>
      <c r="L20" s="278" t="s">
        <v>497</v>
      </c>
      <c r="M20" s="279" t="s">
        <v>498</v>
      </c>
      <c r="N20" s="280"/>
    </row>
    <row r="21" spans="1:16" s="286" customFormat="1" x14ac:dyDescent="0.15">
      <c r="A21" s="281"/>
      <c r="B21" s="251"/>
      <c r="C21" s="251"/>
      <c r="D21" s="251"/>
      <c r="E21" s="251"/>
      <c r="F21" s="251"/>
      <c r="G21" s="1147" t="s">
        <v>499</v>
      </c>
      <c r="H21" s="1148"/>
      <c r="I21" s="1148"/>
      <c r="J21" s="1149"/>
      <c r="K21" s="282">
        <v>8.77</v>
      </c>
      <c r="L21" s="283">
        <v>8.2100000000000009</v>
      </c>
      <c r="M21" s="284">
        <v>0.56000000000000005</v>
      </c>
      <c r="N21" s="251"/>
      <c r="O21" s="285"/>
      <c r="P21" s="281"/>
    </row>
    <row r="22" spans="1:16" s="286" customFormat="1" x14ac:dyDescent="0.15">
      <c r="A22" s="281"/>
      <c r="B22" s="251"/>
      <c r="C22" s="251"/>
      <c r="D22" s="251"/>
      <c r="E22" s="251"/>
      <c r="F22" s="251"/>
      <c r="G22" s="1147" t="s">
        <v>500</v>
      </c>
      <c r="H22" s="1148"/>
      <c r="I22" s="1148"/>
      <c r="J22" s="1149"/>
      <c r="K22" s="287">
        <v>100.5</v>
      </c>
      <c r="L22" s="288">
        <v>98.1</v>
      </c>
      <c r="M22" s="289">
        <v>2.4</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501</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502</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503</v>
      </c>
      <c r="H29" s="251"/>
      <c r="I29" s="251"/>
      <c r="J29" s="251"/>
      <c r="K29" s="246"/>
      <c r="L29" s="246"/>
      <c r="M29" s="246"/>
      <c r="N29" s="246"/>
      <c r="O29" s="295"/>
    </row>
    <row r="30" spans="1:16" x14ac:dyDescent="0.15">
      <c r="A30" s="250"/>
      <c r="B30" s="246"/>
      <c r="C30" s="246"/>
      <c r="D30" s="246"/>
      <c r="E30" s="246"/>
      <c r="F30" s="246"/>
      <c r="G30" s="253"/>
      <c r="H30" s="254"/>
      <c r="I30" s="254"/>
      <c r="J30" s="255"/>
      <c r="K30" s="1150" t="s">
        <v>481</v>
      </c>
      <c r="L30" s="256"/>
      <c r="M30" s="257" t="s">
        <v>482</v>
      </c>
      <c r="N30" s="258"/>
    </row>
    <row r="31" spans="1:16" x14ac:dyDescent="0.15">
      <c r="A31" s="250"/>
      <c r="B31" s="246"/>
      <c r="C31" s="246"/>
      <c r="D31" s="246"/>
      <c r="E31" s="246"/>
      <c r="F31" s="246"/>
      <c r="G31" s="259"/>
      <c r="H31" s="260"/>
      <c r="I31" s="260"/>
      <c r="J31" s="261"/>
      <c r="K31" s="1151"/>
      <c r="L31" s="262" t="s">
        <v>483</v>
      </c>
      <c r="M31" s="263" t="s">
        <v>484</v>
      </c>
      <c r="N31" s="264" t="s">
        <v>485</v>
      </c>
    </row>
    <row r="32" spans="1:16" ht="27" customHeight="1" x14ac:dyDescent="0.15">
      <c r="A32" s="250"/>
      <c r="B32" s="246"/>
      <c r="C32" s="246"/>
      <c r="D32" s="246"/>
      <c r="E32" s="246"/>
      <c r="F32" s="246"/>
      <c r="G32" s="1163" t="s">
        <v>504</v>
      </c>
      <c r="H32" s="1164"/>
      <c r="I32" s="1164"/>
      <c r="J32" s="1165"/>
      <c r="K32" s="296">
        <v>5899946</v>
      </c>
      <c r="L32" s="296">
        <v>74126</v>
      </c>
      <c r="M32" s="297">
        <v>53781</v>
      </c>
      <c r="N32" s="298">
        <v>37.799999999999997</v>
      </c>
    </row>
    <row r="33" spans="1:16" ht="13.5" customHeight="1" x14ac:dyDescent="0.15">
      <c r="A33" s="250"/>
      <c r="B33" s="246"/>
      <c r="C33" s="246"/>
      <c r="D33" s="246"/>
      <c r="E33" s="246"/>
      <c r="F33" s="246"/>
      <c r="G33" s="1163" t="s">
        <v>505</v>
      </c>
      <c r="H33" s="1164"/>
      <c r="I33" s="1164"/>
      <c r="J33" s="1165"/>
      <c r="K33" s="296" t="s">
        <v>491</v>
      </c>
      <c r="L33" s="296" t="s">
        <v>491</v>
      </c>
      <c r="M33" s="297" t="s">
        <v>491</v>
      </c>
      <c r="N33" s="298" t="s">
        <v>491</v>
      </c>
    </row>
    <row r="34" spans="1:16" ht="27" customHeight="1" x14ac:dyDescent="0.15">
      <c r="A34" s="250"/>
      <c r="B34" s="246"/>
      <c r="C34" s="246"/>
      <c r="D34" s="246"/>
      <c r="E34" s="246"/>
      <c r="F34" s="246"/>
      <c r="G34" s="1163" t="s">
        <v>506</v>
      </c>
      <c r="H34" s="1164"/>
      <c r="I34" s="1164"/>
      <c r="J34" s="1165"/>
      <c r="K34" s="296" t="s">
        <v>491</v>
      </c>
      <c r="L34" s="296" t="s">
        <v>491</v>
      </c>
      <c r="M34" s="297">
        <v>41</v>
      </c>
      <c r="N34" s="298" t="s">
        <v>491</v>
      </c>
    </row>
    <row r="35" spans="1:16" ht="27" customHeight="1" x14ac:dyDescent="0.15">
      <c r="A35" s="250"/>
      <c r="B35" s="246"/>
      <c r="C35" s="246"/>
      <c r="D35" s="246"/>
      <c r="E35" s="246"/>
      <c r="F35" s="246"/>
      <c r="G35" s="1163" t="s">
        <v>507</v>
      </c>
      <c r="H35" s="1164"/>
      <c r="I35" s="1164"/>
      <c r="J35" s="1165"/>
      <c r="K35" s="296">
        <v>1700853</v>
      </c>
      <c r="L35" s="296">
        <v>21369</v>
      </c>
      <c r="M35" s="297">
        <v>14373</v>
      </c>
      <c r="N35" s="298">
        <v>48.7</v>
      </c>
    </row>
    <row r="36" spans="1:16" ht="27" customHeight="1" x14ac:dyDescent="0.15">
      <c r="A36" s="250"/>
      <c r="B36" s="246"/>
      <c r="C36" s="246"/>
      <c r="D36" s="246"/>
      <c r="E36" s="246"/>
      <c r="F36" s="246"/>
      <c r="G36" s="1163" t="s">
        <v>508</v>
      </c>
      <c r="H36" s="1164"/>
      <c r="I36" s="1164"/>
      <c r="J36" s="1165"/>
      <c r="K36" s="296" t="s">
        <v>491</v>
      </c>
      <c r="L36" s="296" t="s">
        <v>491</v>
      </c>
      <c r="M36" s="297">
        <v>1414</v>
      </c>
      <c r="N36" s="298" t="s">
        <v>491</v>
      </c>
    </row>
    <row r="37" spans="1:16" ht="13.5" customHeight="1" x14ac:dyDescent="0.15">
      <c r="A37" s="250"/>
      <c r="B37" s="246"/>
      <c r="C37" s="246"/>
      <c r="D37" s="246"/>
      <c r="E37" s="246"/>
      <c r="F37" s="246"/>
      <c r="G37" s="1163" t="s">
        <v>509</v>
      </c>
      <c r="H37" s="1164"/>
      <c r="I37" s="1164"/>
      <c r="J37" s="1165"/>
      <c r="K37" s="296">
        <v>13745</v>
      </c>
      <c r="L37" s="296">
        <v>173</v>
      </c>
      <c r="M37" s="297">
        <v>886</v>
      </c>
      <c r="N37" s="298">
        <v>-80.5</v>
      </c>
    </row>
    <row r="38" spans="1:16" ht="27" customHeight="1" x14ac:dyDescent="0.15">
      <c r="A38" s="250"/>
      <c r="B38" s="246"/>
      <c r="C38" s="246"/>
      <c r="D38" s="246"/>
      <c r="E38" s="246"/>
      <c r="F38" s="246"/>
      <c r="G38" s="1166" t="s">
        <v>510</v>
      </c>
      <c r="H38" s="1167"/>
      <c r="I38" s="1167"/>
      <c r="J38" s="1168"/>
      <c r="K38" s="299">
        <v>60</v>
      </c>
      <c r="L38" s="299">
        <v>1</v>
      </c>
      <c r="M38" s="300">
        <v>2</v>
      </c>
      <c r="N38" s="301">
        <v>-50</v>
      </c>
      <c r="O38" s="295"/>
    </row>
    <row r="39" spans="1:16" x14ac:dyDescent="0.15">
      <c r="A39" s="250"/>
      <c r="B39" s="246"/>
      <c r="C39" s="246"/>
      <c r="D39" s="246"/>
      <c r="E39" s="246"/>
      <c r="F39" s="246"/>
      <c r="G39" s="1166" t="s">
        <v>511</v>
      </c>
      <c r="H39" s="1167"/>
      <c r="I39" s="1167"/>
      <c r="J39" s="1168"/>
      <c r="K39" s="302">
        <v>-249687</v>
      </c>
      <c r="L39" s="302">
        <v>-3137</v>
      </c>
      <c r="M39" s="303">
        <v>-4261</v>
      </c>
      <c r="N39" s="304">
        <v>-26.4</v>
      </c>
      <c r="O39" s="295"/>
    </row>
    <row r="40" spans="1:16" ht="27" customHeight="1" x14ac:dyDescent="0.15">
      <c r="A40" s="250"/>
      <c r="B40" s="246"/>
      <c r="C40" s="246"/>
      <c r="D40" s="246"/>
      <c r="E40" s="246"/>
      <c r="F40" s="246"/>
      <c r="G40" s="1163" t="s">
        <v>512</v>
      </c>
      <c r="H40" s="1164"/>
      <c r="I40" s="1164"/>
      <c r="J40" s="1165"/>
      <c r="K40" s="302">
        <v>-5205264</v>
      </c>
      <c r="L40" s="302">
        <v>-65398</v>
      </c>
      <c r="M40" s="303">
        <v>-47768</v>
      </c>
      <c r="N40" s="304">
        <v>36.9</v>
      </c>
      <c r="O40" s="295"/>
    </row>
    <row r="41" spans="1:16" x14ac:dyDescent="0.15">
      <c r="A41" s="250"/>
      <c r="B41" s="246"/>
      <c r="C41" s="246"/>
      <c r="D41" s="246"/>
      <c r="E41" s="246"/>
      <c r="F41" s="246"/>
      <c r="G41" s="1169" t="s">
        <v>282</v>
      </c>
      <c r="H41" s="1170"/>
      <c r="I41" s="1170"/>
      <c r="J41" s="1171"/>
      <c r="K41" s="296">
        <v>2159653</v>
      </c>
      <c r="L41" s="302">
        <v>27133</v>
      </c>
      <c r="M41" s="303">
        <v>18468</v>
      </c>
      <c r="N41" s="304">
        <v>46.9</v>
      </c>
      <c r="O41" s="295"/>
    </row>
    <row r="42" spans="1:16" x14ac:dyDescent="0.15">
      <c r="A42" s="250"/>
      <c r="B42" s="246"/>
      <c r="C42" s="246"/>
      <c r="D42" s="246"/>
      <c r="E42" s="246"/>
      <c r="F42" s="246"/>
      <c r="G42" s="305" t="s">
        <v>513</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514</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515</v>
      </c>
      <c r="H48" s="310"/>
      <c r="I48" s="310"/>
      <c r="J48" s="310"/>
      <c r="K48" s="310"/>
      <c r="L48" s="310"/>
      <c r="M48" s="311"/>
      <c r="N48" s="310"/>
    </row>
    <row r="49" spans="1:14" ht="13.5" customHeight="1" x14ac:dyDescent="0.15">
      <c r="A49" s="250"/>
      <c r="B49" s="246"/>
      <c r="C49" s="246"/>
      <c r="D49" s="246"/>
      <c r="E49" s="246"/>
      <c r="F49" s="246"/>
      <c r="G49" s="312"/>
      <c r="H49" s="313"/>
      <c r="I49" s="1158" t="s">
        <v>481</v>
      </c>
      <c r="J49" s="1160" t="s">
        <v>516</v>
      </c>
      <c r="K49" s="1161"/>
      <c r="L49" s="1161"/>
      <c r="M49" s="1161"/>
      <c r="N49" s="1162"/>
    </row>
    <row r="50" spans="1:14" x14ac:dyDescent="0.15">
      <c r="A50" s="250"/>
      <c r="B50" s="246"/>
      <c r="C50" s="246"/>
      <c r="D50" s="246"/>
      <c r="E50" s="246"/>
      <c r="F50" s="246"/>
      <c r="G50" s="314"/>
      <c r="H50" s="315"/>
      <c r="I50" s="1159"/>
      <c r="J50" s="316" t="s">
        <v>517</v>
      </c>
      <c r="K50" s="317" t="s">
        <v>518</v>
      </c>
      <c r="L50" s="318" t="s">
        <v>519</v>
      </c>
      <c r="M50" s="319" t="s">
        <v>520</v>
      </c>
      <c r="N50" s="320" t="s">
        <v>521</v>
      </c>
    </row>
    <row r="51" spans="1:14" x14ac:dyDescent="0.15">
      <c r="A51" s="250"/>
      <c r="B51" s="246"/>
      <c r="C51" s="246"/>
      <c r="D51" s="246"/>
      <c r="E51" s="246"/>
      <c r="F51" s="246"/>
      <c r="G51" s="312" t="s">
        <v>522</v>
      </c>
      <c r="H51" s="313"/>
      <c r="I51" s="321">
        <v>5826442</v>
      </c>
      <c r="J51" s="322">
        <v>71824</v>
      </c>
      <c r="K51" s="323">
        <v>-25.9</v>
      </c>
      <c r="L51" s="324">
        <v>50880</v>
      </c>
      <c r="M51" s="325">
        <v>7</v>
      </c>
      <c r="N51" s="326">
        <v>-32.9</v>
      </c>
    </row>
    <row r="52" spans="1:14" x14ac:dyDescent="0.15">
      <c r="A52" s="250"/>
      <c r="B52" s="246"/>
      <c r="C52" s="246"/>
      <c r="D52" s="246"/>
      <c r="E52" s="246"/>
      <c r="F52" s="246"/>
      <c r="G52" s="327"/>
      <c r="H52" s="328" t="s">
        <v>523</v>
      </c>
      <c r="I52" s="329">
        <v>2874042</v>
      </c>
      <c r="J52" s="330">
        <v>35429</v>
      </c>
      <c r="K52" s="331">
        <v>-44.8</v>
      </c>
      <c r="L52" s="332">
        <v>26879</v>
      </c>
      <c r="M52" s="333">
        <v>2.4</v>
      </c>
      <c r="N52" s="334">
        <v>-47.2</v>
      </c>
    </row>
    <row r="53" spans="1:14" x14ac:dyDescent="0.15">
      <c r="A53" s="250"/>
      <c r="B53" s="246"/>
      <c r="C53" s="246"/>
      <c r="D53" s="246"/>
      <c r="E53" s="246"/>
      <c r="F53" s="246"/>
      <c r="G53" s="312" t="s">
        <v>524</v>
      </c>
      <c r="H53" s="313"/>
      <c r="I53" s="321">
        <v>6790887</v>
      </c>
      <c r="J53" s="322">
        <v>83639</v>
      </c>
      <c r="K53" s="323">
        <v>16.399999999999999</v>
      </c>
      <c r="L53" s="324">
        <v>63956</v>
      </c>
      <c r="M53" s="325">
        <v>25.7</v>
      </c>
      <c r="N53" s="326">
        <v>-9.3000000000000007</v>
      </c>
    </row>
    <row r="54" spans="1:14" x14ac:dyDescent="0.15">
      <c r="A54" s="250"/>
      <c r="B54" s="246"/>
      <c r="C54" s="246"/>
      <c r="D54" s="246"/>
      <c r="E54" s="246"/>
      <c r="F54" s="246"/>
      <c r="G54" s="327"/>
      <c r="H54" s="328" t="s">
        <v>523</v>
      </c>
      <c r="I54" s="329">
        <v>3721335</v>
      </c>
      <c r="J54" s="330">
        <v>45833</v>
      </c>
      <c r="K54" s="331">
        <v>29.4</v>
      </c>
      <c r="L54" s="332">
        <v>29239</v>
      </c>
      <c r="M54" s="333">
        <v>8.8000000000000007</v>
      </c>
      <c r="N54" s="334">
        <v>20.6</v>
      </c>
    </row>
    <row r="55" spans="1:14" x14ac:dyDescent="0.15">
      <c r="A55" s="250"/>
      <c r="B55" s="246"/>
      <c r="C55" s="246"/>
      <c r="D55" s="246"/>
      <c r="E55" s="246"/>
      <c r="F55" s="246"/>
      <c r="G55" s="312" t="s">
        <v>525</v>
      </c>
      <c r="H55" s="313"/>
      <c r="I55" s="321">
        <v>6364423</v>
      </c>
      <c r="J55" s="322">
        <v>78883</v>
      </c>
      <c r="K55" s="323">
        <v>-5.7</v>
      </c>
      <c r="L55" s="324">
        <v>66255</v>
      </c>
      <c r="M55" s="325">
        <v>3.6</v>
      </c>
      <c r="N55" s="326">
        <v>-9.3000000000000007</v>
      </c>
    </row>
    <row r="56" spans="1:14" x14ac:dyDescent="0.15">
      <c r="A56" s="250"/>
      <c r="B56" s="246"/>
      <c r="C56" s="246"/>
      <c r="D56" s="246"/>
      <c r="E56" s="246"/>
      <c r="F56" s="246"/>
      <c r="G56" s="327"/>
      <c r="H56" s="328" t="s">
        <v>523</v>
      </c>
      <c r="I56" s="329">
        <v>2544977</v>
      </c>
      <c r="J56" s="330">
        <v>31543</v>
      </c>
      <c r="K56" s="331">
        <v>-31.2</v>
      </c>
      <c r="L56" s="332">
        <v>31822</v>
      </c>
      <c r="M56" s="333">
        <v>8.8000000000000007</v>
      </c>
      <c r="N56" s="334">
        <v>-40</v>
      </c>
    </row>
    <row r="57" spans="1:14" x14ac:dyDescent="0.15">
      <c r="A57" s="250"/>
      <c r="B57" s="246"/>
      <c r="C57" s="246"/>
      <c r="D57" s="246"/>
      <c r="E57" s="246"/>
      <c r="F57" s="246"/>
      <c r="G57" s="312" t="s">
        <v>526</v>
      </c>
      <c r="H57" s="313"/>
      <c r="I57" s="321">
        <v>5724313</v>
      </c>
      <c r="J57" s="322">
        <v>71537</v>
      </c>
      <c r="K57" s="323">
        <v>-9.3000000000000007</v>
      </c>
      <c r="L57" s="324">
        <v>92247</v>
      </c>
      <c r="M57" s="325">
        <v>39.200000000000003</v>
      </c>
      <c r="N57" s="326">
        <v>-48.5</v>
      </c>
    </row>
    <row r="58" spans="1:14" x14ac:dyDescent="0.15">
      <c r="A58" s="250"/>
      <c r="B58" s="246"/>
      <c r="C58" s="246"/>
      <c r="D58" s="246"/>
      <c r="E58" s="246"/>
      <c r="F58" s="246"/>
      <c r="G58" s="327"/>
      <c r="H58" s="328" t="s">
        <v>523</v>
      </c>
      <c r="I58" s="329">
        <v>3213110</v>
      </c>
      <c r="J58" s="330">
        <v>40154</v>
      </c>
      <c r="K58" s="331">
        <v>27.3</v>
      </c>
      <c r="L58" s="332">
        <v>37204</v>
      </c>
      <c r="M58" s="333">
        <v>16.899999999999999</v>
      </c>
      <c r="N58" s="334">
        <v>10.4</v>
      </c>
    </row>
    <row r="59" spans="1:14" x14ac:dyDescent="0.15">
      <c r="A59" s="250"/>
      <c r="B59" s="246"/>
      <c r="C59" s="246"/>
      <c r="D59" s="246"/>
      <c r="E59" s="246"/>
      <c r="F59" s="246"/>
      <c r="G59" s="312" t="s">
        <v>527</v>
      </c>
      <c r="H59" s="313"/>
      <c r="I59" s="321">
        <v>4835835</v>
      </c>
      <c r="J59" s="322">
        <v>60756</v>
      </c>
      <c r="K59" s="323">
        <v>-15.1</v>
      </c>
      <c r="L59" s="324">
        <v>67319</v>
      </c>
      <c r="M59" s="325">
        <v>-27</v>
      </c>
      <c r="N59" s="326">
        <v>11.9</v>
      </c>
    </row>
    <row r="60" spans="1:14" x14ac:dyDescent="0.15">
      <c r="A60" s="250"/>
      <c r="B60" s="246"/>
      <c r="C60" s="246"/>
      <c r="D60" s="246"/>
      <c r="E60" s="246"/>
      <c r="F60" s="246"/>
      <c r="G60" s="327"/>
      <c r="H60" s="328" t="s">
        <v>523</v>
      </c>
      <c r="I60" s="335">
        <v>3317374</v>
      </c>
      <c r="J60" s="330">
        <v>41679</v>
      </c>
      <c r="K60" s="331">
        <v>3.8</v>
      </c>
      <c r="L60" s="332">
        <v>38101</v>
      </c>
      <c r="M60" s="333">
        <v>2.4</v>
      </c>
      <c r="N60" s="334">
        <v>1.4</v>
      </c>
    </row>
    <row r="61" spans="1:14" x14ac:dyDescent="0.15">
      <c r="A61" s="250"/>
      <c r="B61" s="246"/>
      <c r="C61" s="246"/>
      <c r="D61" s="246"/>
      <c r="E61" s="246"/>
      <c r="F61" s="246"/>
      <c r="G61" s="312" t="s">
        <v>528</v>
      </c>
      <c r="H61" s="336"/>
      <c r="I61" s="337">
        <v>5908380</v>
      </c>
      <c r="J61" s="338">
        <v>73328</v>
      </c>
      <c r="K61" s="339">
        <v>-7.9</v>
      </c>
      <c r="L61" s="340">
        <v>68131</v>
      </c>
      <c r="M61" s="341">
        <v>9.6999999999999993</v>
      </c>
      <c r="N61" s="326">
        <v>-17.600000000000001</v>
      </c>
    </row>
    <row r="62" spans="1:14" x14ac:dyDescent="0.15">
      <c r="A62" s="250"/>
      <c r="B62" s="246"/>
      <c r="C62" s="246"/>
      <c r="D62" s="246"/>
      <c r="E62" s="246"/>
      <c r="F62" s="246"/>
      <c r="G62" s="327"/>
      <c r="H62" s="328" t="s">
        <v>523</v>
      </c>
      <c r="I62" s="329">
        <v>3134168</v>
      </c>
      <c r="J62" s="330">
        <v>38928</v>
      </c>
      <c r="K62" s="331">
        <v>-3.1</v>
      </c>
      <c r="L62" s="332">
        <v>32649</v>
      </c>
      <c r="M62" s="333">
        <v>7.9</v>
      </c>
      <c r="N62" s="334">
        <v>-11</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H132"/>
  <sheetViews>
    <sheetView showGridLines="0" topLeftCell="A82" zoomScale="70" zoomScaleNormal="7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rgb="FFFFFF00"/>
    <pageSetUpPr fitToPage="1"/>
  </sheetPr>
  <dimension ref="B1:J53"/>
  <sheetViews>
    <sheetView showGridLines="0" topLeftCell="A37"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530</v>
      </c>
      <c r="G46" s="8" t="s">
        <v>531</v>
      </c>
      <c r="H46" s="8" t="s">
        <v>532</v>
      </c>
      <c r="I46" s="8" t="s">
        <v>533</v>
      </c>
      <c r="J46" s="9" t="s">
        <v>534</v>
      </c>
    </row>
    <row r="47" spans="2:10" ht="57.75" customHeight="1" x14ac:dyDescent="0.15">
      <c r="B47" s="10"/>
      <c r="C47" s="1172" t="s">
        <v>3</v>
      </c>
      <c r="D47" s="1172"/>
      <c r="E47" s="1173"/>
      <c r="F47" s="11">
        <v>11.08</v>
      </c>
      <c r="G47" s="12">
        <v>9.9700000000000006</v>
      </c>
      <c r="H47" s="12">
        <v>7.85</v>
      </c>
      <c r="I47" s="12">
        <v>9.56</v>
      </c>
      <c r="J47" s="13">
        <v>9.7899999999999991</v>
      </c>
    </row>
    <row r="48" spans="2:10" ht="57.75" customHeight="1" x14ac:dyDescent="0.15">
      <c r="B48" s="14"/>
      <c r="C48" s="1174" t="s">
        <v>4</v>
      </c>
      <c r="D48" s="1174"/>
      <c r="E48" s="1175"/>
      <c r="F48" s="15">
        <v>2.77</v>
      </c>
      <c r="G48" s="16">
        <v>4</v>
      </c>
      <c r="H48" s="16">
        <v>3.62</v>
      </c>
      <c r="I48" s="16">
        <v>3.07</v>
      </c>
      <c r="J48" s="17">
        <v>4.34</v>
      </c>
    </row>
    <row r="49" spans="2:10" ht="57.75" customHeight="1" thickBot="1" x14ac:dyDescent="0.2">
      <c r="B49" s="18"/>
      <c r="C49" s="1176" t="s">
        <v>5</v>
      </c>
      <c r="D49" s="1176"/>
      <c r="E49" s="1177"/>
      <c r="F49" s="19" t="s">
        <v>535</v>
      </c>
      <c r="G49" s="20">
        <v>0.2</v>
      </c>
      <c r="H49" s="20" t="s">
        <v>536</v>
      </c>
      <c r="I49" s="20">
        <v>0.46</v>
      </c>
      <c r="J49" s="21">
        <v>1.01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rgb="FFFFFF00"/>
    <pageSetUpPr fitToPage="1"/>
  </sheetPr>
  <dimension ref="A1:P45"/>
  <sheetViews>
    <sheetView showGridLines="0" topLeftCell="A19"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530</v>
      </c>
      <c r="G33" s="29" t="s">
        <v>531</v>
      </c>
      <c r="H33" s="29" t="s">
        <v>532</v>
      </c>
      <c r="I33" s="29" t="s">
        <v>533</v>
      </c>
      <c r="J33" s="30" t="s">
        <v>534</v>
      </c>
      <c r="K33" s="22"/>
      <c r="L33" s="22"/>
      <c r="M33" s="22"/>
      <c r="N33" s="22"/>
      <c r="O33" s="22"/>
      <c r="P33" s="22"/>
    </row>
    <row r="34" spans="1:16" ht="39" customHeight="1" x14ac:dyDescent="0.15">
      <c r="A34" s="22"/>
      <c r="B34" s="31"/>
      <c r="C34" s="1184" t="s">
        <v>537</v>
      </c>
      <c r="D34" s="1184"/>
      <c r="E34" s="1185"/>
      <c r="F34" s="32">
        <v>15.59</v>
      </c>
      <c r="G34" s="33">
        <v>17.68</v>
      </c>
      <c r="H34" s="33">
        <v>15.41</v>
      </c>
      <c r="I34" s="33">
        <v>17.71</v>
      </c>
      <c r="J34" s="34">
        <v>20.27</v>
      </c>
      <c r="K34" s="22"/>
      <c r="L34" s="22"/>
      <c r="M34" s="22"/>
      <c r="N34" s="22"/>
      <c r="O34" s="22"/>
      <c r="P34" s="22"/>
    </row>
    <row r="35" spans="1:16" ht="39" customHeight="1" x14ac:dyDescent="0.15">
      <c r="A35" s="22"/>
      <c r="B35" s="35"/>
      <c r="C35" s="1178" t="s">
        <v>538</v>
      </c>
      <c r="D35" s="1179"/>
      <c r="E35" s="1180"/>
      <c r="F35" s="36">
        <v>4.62</v>
      </c>
      <c r="G35" s="37">
        <v>4.8600000000000003</v>
      </c>
      <c r="H35" s="37">
        <v>4.9800000000000004</v>
      </c>
      <c r="I35" s="37">
        <v>4.34</v>
      </c>
      <c r="J35" s="38">
        <v>4.5599999999999996</v>
      </c>
      <c r="K35" s="22"/>
      <c r="L35" s="22"/>
      <c r="M35" s="22"/>
      <c r="N35" s="22"/>
      <c r="O35" s="22"/>
      <c r="P35" s="22"/>
    </row>
    <row r="36" spans="1:16" ht="39" customHeight="1" x14ac:dyDescent="0.15">
      <c r="A36" s="22"/>
      <c r="B36" s="35"/>
      <c r="C36" s="1178" t="s">
        <v>539</v>
      </c>
      <c r="D36" s="1179"/>
      <c r="E36" s="1180"/>
      <c r="F36" s="36">
        <v>2.76</v>
      </c>
      <c r="G36" s="37">
        <v>3.99</v>
      </c>
      <c r="H36" s="37">
        <v>3.61</v>
      </c>
      <c r="I36" s="37">
        <v>3.07</v>
      </c>
      <c r="J36" s="38">
        <v>4.34</v>
      </c>
      <c r="K36" s="22"/>
      <c r="L36" s="22"/>
      <c r="M36" s="22"/>
      <c r="N36" s="22"/>
      <c r="O36" s="22"/>
      <c r="P36" s="22"/>
    </row>
    <row r="37" spans="1:16" ht="39" customHeight="1" x14ac:dyDescent="0.15">
      <c r="A37" s="22"/>
      <c r="B37" s="35"/>
      <c r="C37" s="1178" t="s">
        <v>540</v>
      </c>
      <c r="D37" s="1179"/>
      <c r="E37" s="1180"/>
      <c r="F37" s="36">
        <v>0.62</v>
      </c>
      <c r="G37" s="37">
        <v>0.52</v>
      </c>
      <c r="H37" s="37">
        <v>0.78</v>
      </c>
      <c r="I37" s="37">
        <v>0.88</v>
      </c>
      <c r="J37" s="38">
        <v>1.31</v>
      </c>
      <c r="K37" s="22"/>
      <c r="L37" s="22"/>
      <c r="M37" s="22"/>
      <c r="N37" s="22"/>
      <c r="O37" s="22"/>
      <c r="P37" s="22"/>
    </row>
    <row r="38" spans="1:16" ht="39" customHeight="1" x14ac:dyDescent="0.15">
      <c r="A38" s="22"/>
      <c r="B38" s="35"/>
      <c r="C38" s="1178" t="s">
        <v>541</v>
      </c>
      <c r="D38" s="1179"/>
      <c r="E38" s="1180"/>
      <c r="F38" s="36">
        <v>1.55</v>
      </c>
      <c r="G38" s="37">
        <v>0.61</v>
      </c>
      <c r="H38" s="37">
        <v>0.93</v>
      </c>
      <c r="I38" s="37">
        <v>0.16</v>
      </c>
      <c r="J38" s="38">
        <v>1.07</v>
      </c>
      <c r="K38" s="22"/>
      <c r="L38" s="22"/>
      <c r="M38" s="22"/>
      <c r="N38" s="22"/>
      <c r="O38" s="22"/>
      <c r="P38" s="22"/>
    </row>
    <row r="39" spans="1:16" ht="39" customHeight="1" x14ac:dyDescent="0.15">
      <c r="A39" s="22"/>
      <c r="B39" s="35"/>
      <c r="C39" s="1178" t="s">
        <v>542</v>
      </c>
      <c r="D39" s="1179"/>
      <c r="E39" s="1180"/>
      <c r="F39" s="36">
        <v>2.04</v>
      </c>
      <c r="G39" s="37">
        <v>2.33</v>
      </c>
      <c r="H39" s="37">
        <v>1.41</v>
      </c>
      <c r="I39" s="37">
        <v>1.43</v>
      </c>
      <c r="J39" s="38">
        <v>0.96</v>
      </c>
      <c r="K39" s="22"/>
      <c r="L39" s="22"/>
      <c r="M39" s="22"/>
      <c r="N39" s="22"/>
      <c r="O39" s="22"/>
      <c r="P39" s="22"/>
    </row>
    <row r="40" spans="1:16" ht="39" customHeight="1" x14ac:dyDescent="0.15">
      <c r="A40" s="22"/>
      <c r="B40" s="35"/>
      <c r="C40" s="1178" t="s">
        <v>543</v>
      </c>
      <c r="D40" s="1179"/>
      <c r="E40" s="1180"/>
      <c r="F40" s="36" t="s">
        <v>544</v>
      </c>
      <c r="G40" s="37">
        <v>0.16</v>
      </c>
      <c r="H40" s="37">
        <v>0.39</v>
      </c>
      <c r="I40" s="37">
        <v>0.38</v>
      </c>
      <c r="J40" s="38">
        <v>0.32</v>
      </c>
      <c r="K40" s="22"/>
      <c r="L40" s="22"/>
      <c r="M40" s="22"/>
      <c r="N40" s="22"/>
      <c r="O40" s="22"/>
      <c r="P40" s="22"/>
    </row>
    <row r="41" spans="1:16" ht="39" customHeight="1" x14ac:dyDescent="0.15">
      <c r="A41" s="22"/>
      <c r="B41" s="35"/>
      <c r="C41" s="1178" t="s">
        <v>545</v>
      </c>
      <c r="D41" s="1179"/>
      <c r="E41" s="1180"/>
      <c r="F41" s="36">
        <v>0.52</v>
      </c>
      <c r="G41" s="37">
        <v>0.37</v>
      </c>
      <c r="H41" s="37">
        <v>0.33</v>
      </c>
      <c r="I41" s="37">
        <v>0.32</v>
      </c>
      <c r="J41" s="38">
        <v>0.31</v>
      </c>
      <c r="K41" s="22"/>
      <c r="L41" s="22"/>
      <c r="M41" s="22"/>
      <c r="N41" s="22"/>
      <c r="O41" s="22"/>
      <c r="P41" s="22"/>
    </row>
    <row r="42" spans="1:16" ht="39" customHeight="1" x14ac:dyDescent="0.15">
      <c r="A42" s="22"/>
      <c r="B42" s="39"/>
      <c r="C42" s="1178" t="s">
        <v>546</v>
      </c>
      <c r="D42" s="1179"/>
      <c r="E42" s="1180"/>
      <c r="F42" s="36" t="s">
        <v>491</v>
      </c>
      <c r="G42" s="37" t="s">
        <v>491</v>
      </c>
      <c r="H42" s="37" t="s">
        <v>491</v>
      </c>
      <c r="I42" s="37" t="s">
        <v>491</v>
      </c>
      <c r="J42" s="38" t="s">
        <v>491</v>
      </c>
      <c r="K42" s="22"/>
      <c r="L42" s="22"/>
      <c r="M42" s="22"/>
      <c r="N42" s="22"/>
      <c r="O42" s="22"/>
      <c r="P42" s="22"/>
    </row>
    <row r="43" spans="1:16" ht="39" customHeight="1" thickBot="1" x14ac:dyDescent="0.2">
      <c r="A43" s="22"/>
      <c r="B43" s="40"/>
      <c r="C43" s="1181" t="s">
        <v>547</v>
      </c>
      <c r="D43" s="1182"/>
      <c r="E43" s="1183"/>
      <c r="F43" s="41">
        <v>2.5</v>
      </c>
      <c r="G43" s="42">
        <v>0.73</v>
      </c>
      <c r="H43" s="42">
        <v>0.76</v>
      </c>
      <c r="I43" s="42">
        <v>0.76</v>
      </c>
      <c r="J43" s="43">
        <v>0.64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rgb="FFFFFF00"/>
    <pageSetUpPr fitToPage="1"/>
  </sheetPr>
  <dimension ref="A1:U56"/>
  <sheetViews>
    <sheetView showGridLines="0" topLeftCell="I1"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530</v>
      </c>
      <c r="L44" s="56" t="s">
        <v>531</v>
      </c>
      <c r="M44" s="56" t="s">
        <v>532</v>
      </c>
      <c r="N44" s="56" t="s">
        <v>533</v>
      </c>
      <c r="O44" s="57" t="s">
        <v>534</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5313</v>
      </c>
      <c r="L45" s="60">
        <v>5548</v>
      </c>
      <c r="M45" s="60">
        <v>5486</v>
      </c>
      <c r="N45" s="60">
        <v>5519</v>
      </c>
      <c r="O45" s="61">
        <v>5900</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491</v>
      </c>
      <c r="L46" s="64" t="s">
        <v>491</v>
      </c>
      <c r="M46" s="64" t="s">
        <v>491</v>
      </c>
      <c r="N46" s="64" t="s">
        <v>491</v>
      </c>
      <c r="O46" s="65" t="s">
        <v>491</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491</v>
      </c>
      <c r="L47" s="64" t="s">
        <v>491</v>
      </c>
      <c r="M47" s="64" t="s">
        <v>491</v>
      </c>
      <c r="N47" s="64" t="s">
        <v>491</v>
      </c>
      <c r="O47" s="65" t="s">
        <v>491</v>
      </c>
      <c r="P47" s="48"/>
      <c r="Q47" s="48"/>
      <c r="R47" s="48"/>
      <c r="S47" s="48"/>
      <c r="T47" s="48"/>
      <c r="U47" s="48"/>
    </row>
    <row r="48" spans="1:21" ht="30.75" customHeight="1" x14ac:dyDescent="0.15">
      <c r="A48" s="48"/>
      <c r="B48" s="1196"/>
      <c r="C48" s="1197"/>
      <c r="D48" s="62"/>
      <c r="E48" s="1188" t="s">
        <v>15</v>
      </c>
      <c r="F48" s="1188"/>
      <c r="G48" s="1188"/>
      <c r="H48" s="1188"/>
      <c r="I48" s="1188"/>
      <c r="J48" s="1189"/>
      <c r="K48" s="63">
        <v>1761</v>
      </c>
      <c r="L48" s="64">
        <v>1706</v>
      </c>
      <c r="M48" s="64">
        <v>1731</v>
      </c>
      <c r="N48" s="64">
        <v>1748</v>
      </c>
      <c r="O48" s="65">
        <v>1701</v>
      </c>
      <c r="P48" s="48"/>
      <c r="Q48" s="48"/>
      <c r="R48" s="48"/>
      <c r="S48" s="48"/>
      <c r="T48" s="48"/>
      <c r="U48" s="48"/>
    </row>
    <row r="49" spans="1:21" ht="30.75" customHeight="1" x14ac:dyDescent="0.15">
      <c r="A49" s="48"/>
      <c r="B49" s="1196"/>
      <c r="C49" s="1197"/>
      <c r="D49" s="62"/>
      <c r="E49" s="1188" t="s">
        <v>16</v>
      </c>
      <c r="F49" s="1188"/>
      <c r="G49" s="1188"/>
      <c r="H49" s="1188"/>
      <c r="I49" s="1188"/>
      <c r="J49" s="1189"/>
      <c r="K49" s="63" t="s">
        <v>491</v>
      </c>
      <c r="L49" s="64" t="s">
        <v>491</v>
      </c>
      <c r="M49" s="64" t="s">
        <v>491</v>
      </c>
      <c r="N49" s="64" t="s">
        <v>491</v>
      </c>
      <c r="O49" s="65" t="s">
        <v>491</v>
      </c>
      <c r="P49" s="48"/>
      <c r="Q49" s="48"/>
      <c r="R49" s="48"/>
      <c r="S49" s="48"/>
      <c r="T49" s="48"/>
      <c r="U49" s="48"/>
    </row>
    <row r="50" spans="1:21" ht="30.75" customHeight="1" x14ac:dyDescent="0.15">
      <c r="A50" s="48"/>
      <c r="B50" s="1196"/>
      <c r="C50" s="1197"/>
      <c r="D50" s="62"/>
      <c r="E50" s="1188" t="s">
        <v>17</v>
      </c>
      <c r="F50" s="1188"/>
      <c r="G50" s="1188"/>
      <c r="H50" s="1188"/>
      <c r="I50" s="1188"/>
      <c r="J50" s="1189"/>
      <c r="K50" s="63">
        <v>15</v>
      </c>
      <c r="L50" s="64">
        <v>13</v>
      </c>
      <c r="M50" s="64">
        <v>14</v>
      </c>
      <c r="N50" s="64">
        <v>14</v>
      </c>
      <c r="O50" s="65">
        <v>14</v>
      </c>
      <c r="P50" s="48"/>
      <c r="Q50" s="48"/>
      <c r="R50" s="48"/>
      <c r="S50" s="48"/>
      <c r="T50" s="48"/>
      <c r="U50" s="48"/>
    </row>
    <row r="51" spans="1:21" ht="30.75" customHeight="1" x14ac:dyDescent="0.15">
      <c r="A51" s="48"/>
      <c r="B51" s="1198"/>
      <c r="C51" s="1199"/>
      <c r="D51" s="66"/>
      <c r="E51" s="1188" t="s">
        <v>18</v>
      </c>
      <c r="F51" s="1188"/>
      <c r="G51" s="1188"/>
      <c r="H51" s="1188"/>
      <c r="I51" s="1188"/>
      <c r="J51" s="1189"/>
      <c r="K51" s="63">
        <v>0</v>
      </c>
      <c r="L51" s="64">
        <v>0</v>
      </c>
      <c r="M51" s="64" t="s">
        <v>491</v>
      </c>
      <c r="N51" s="64">
        <v>0</v>
      </c>
      <c r="O51" s="65">
        <v>0</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5185</v>
      </c>
      <c r="L52" s="64">
        <v>5377</v>
      </c>
      <c r="M52" s="64">
        <v>5191</v>
      </c>
      <c r="N52" s="64">
        <v>5168</v>
      </c>
      <c r="O52" s="65">
        <v>5456</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1904</v>
      </c>
      <c r="L53" s="69">
        <v>1890</v>
      </c>
      <c r="M53" s="69">
        <v>2040</v>
      </c>
      <c r="N53" s="69">
        <v>2113</v>
      </c>
      <c r="O53" s="70">
        <v>2159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rgb="FFFFFF00"/>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530</v>
      </c>
      <c r="J40" s="79" t="s">
        <v>531</v>
      </c>
      <c r="K40" s="79" t="s">
        <v>532</v>
      </c>
      <c r="L40" s="79" t="s">
        <v>533</v>
      </c>
      <c r="M40" s="80" t="s">
        <v>534</v>
      </c>
    </row>
    <row r="41" spans="2:13" ht="27.75" customHeight="1" x14ac:dyDescent="0.15">
      <c r="B41" s="1202" t="s">
        <v>24</v>
      </c>
      <c r="C41" s="1203"/>
      <c r="D41" s="81"/>
      <c r="E41" s="1208" t="s">
        <v>25</v>
      </c>
      <c r="F41" s="1208"/>
      <c r="G41" s="1208"/>
      <c r="H41" s="1209"/>
      <c r="I41" s="82">
        <v>53348</v>
      </c>
      <c r="J41" s="83">
        <v>53896</v>
      </c>
      <c r="K41" s="83">
        <v>54446</v>
      </c>
      <c r="L41" s="83">
        <v>53899</v>
      </c>
      <c r="M41" s="84">
        <v>52720</v>
      </c>
    </row>
    <row r="42" spans="2:13" ht="27.75" customHeight="1" x14ac:dyDescent="0.15">
      <c r="B42" s="1204"/>
      <c r="C42" s="1205"/>
      <c r="D42" s="85"/>
      <c r="E42" s="1210" t="s">
        <v>26</v>
      </c>
      <c r="F42" s="1210"/>
      <c r="G42" s="1210"/>
      <c r="H42" s="1211"/>
      <c r="I42" s="86" t="s">
        <v>491</v>
      </c>
      <c r="J42" s="87" t="s">
        <v>491</v>
      </c>
      <c r="K42" s="87" t="s">
        <v>491</v>
      </c>
      <c r="L42" s="87" t="s">
        <v>491</v>
      </c>
      <c r="M42" s="88" t="s">
        <v>491</v>
      </c>
    </row>
    <row r="43" spans="2:13" ht="27.75" customHeight="1" x14ac:dyDescent="0.15">
      <c r="B43" s="1204"/>
      <c r="C43" s="1205"/>
      <c r="D43" s="85"/>
      <c r="E43" s="1210" t="s">
        <v>27</v>
      </c>
      <c r="F43" s="1210"/>
      <c r="G43" s="1210"/>
      <c r="H43" s="1211"/>
      <c r="I43" s="86">
        <v>25306</v>
      </c>
      <c r="J43" s="87">
        <v>23188</v>
      </c>
      <c r="K43" s="87">
        <v>23426</v>
      </c>
      <c r="L43" s="87">
        <v>22681</v>
      </c>
      <c r="M43" s="88">
        <v>22072</v>
      </c>
    </row>
    <row r="44" spans="2:13" ht="27.75" customHeight="1" x14ac:dyDescent="0.15">
      <c r="B44" s="1204"/>
      <c r="C44" s="1205"/>
      <c r="D44" s="85"/>
      <c r="E44" s="1210" t="s">
        <v>28</v>
      </c>
      <c r="F44" s="1210"/>
      <c r="G44" s="1210"/>
      <c r="H44" s="1211"/>
      <c r="I44" s="86">
        <v>84</v>
      </c>
      <c r="J44" s="87">
        <v>66</v>
      </c>
      <c r="K44" s="87">
        <v>53</v>
      </c>
      <c r="L44" s="87">
        <v>38</v>
      </c>
      <c r="M44" s="88">
        <v>26</v>
      </c>
    </row>
    <row r="45" spans="2:13" ht="27.75" customHeight="1" x14ac:dyDescent="0.15">
      <c r="B45" s="1204"/>
      <c r="C45" s="1205"/>
      <c r="D45" s="85"/>
      <c r="E45" s="1210" t="s">
        <v>29</v>
      </c>
      <c r="F45" s="1210"/>
      <c r="G45" s="1210"/>
      <c r="H45" s="1211"/>
      <c r="I45" s="86">
        <v>7329</v>
      </c>
      <c r="J45" s="87">
        <v>6712</v>
      </c>
      <c r="K45" s="87">
        <v>6207</v>
      </c>
      <c r="L45" s="87">
        <v>6468</v>
      </c>
      <c r="M45" s="88">
        <v>6461</v>
      </c>
    </row>
    <row r="46" spans="2:13" ht="27.75" customHeight="1" x14ac:dyDescent="0.15">
      <c r="B46" s="1204"/>
      <c r="C46" s="1205"/>
      <c r="D46" s="89"/>
      <c r="E46" s="1210" t="s">
        <v>30</v>
      </c>
      <c r="F46" s="1210"/>
      <c r="G46" s="1210"/>
      <c r="H46" s="1211"/>
      <c r="I46" s="86" t="s">
        <v>491</v>
      </c>
      <c r="J46" s="87" t="s">
        <v>491</v>
      </c>
      <c r="K46" s="87" t="s">
        <v>491</v>
      </c>
      <c r="L46" s="87" t="s">
        <v>491</v>
      </c>
      <c r="M46" s="88" t="s">
        <v>491</v>
      </c>
    </row>
    <row r="47" spans="2:13" ht="27.75" customHeight="1" x14ac:dyDescent="0.15">
      <c r="B47" s="1204"/>
      <c r="C47" s="1205"/>
      <c r="D47" s="90"/>
      <c r="E47" s="1212" t="s">
        <v>31</v>
      </c>
      <c r="F47" s="1213"/>
      <c r="G47" s="1213"/>
      <c r="H47" s="1214"/>
      <c r="I47" s="86" t="s">
        <v>491</v>
      </c>
      <c r="J47" s="87" t="s">
        <v>491</v>
      </c>
      <c r="K47" s="87" t="s">
        <v>491</v>
      </c>
      <c r="L47" s="87" t="s">
        <v>491</v>
      </c>
      <c r="M47" s="88" t="s">
        <v>491</v>
      </c>
    </row>
    <row r="48" spans="2:13" ht="27.75" customHeight="1" x14ac:dyDescent="0.15">
      <c r="B48" s="1204"/>
      <c r="C48" s="1205"/>
      <c r="D48" s="85"/>
      <c r="E48" s="1210" t="s">
        <v>32</v>
      </c>
      <c r="F48" s="1210"/>
      <c r="G48" s="1210"/>
      <c r="H48" s="1211"/>
      <c r="I48" s="86" t="s">
        <v>491</v>
      </c>
      <c r="J48" s="87" t="s">
        <v>491</v>
      </c>
      <c r="K48" s="87" t="s">
        <v>491</v>
      </c>
      <c r="L48" s="87" t="s">
        <v>491</v>
      </c>
      <c r="M48" s="88" t="s">
        <v>491</v>
      </c>
    </row>
    <row r="49" spans="2:13" ht="27.75" customHeight="1" x14ac:dyDescent="0.15">
      <c r="B49" s="1206"/>
      <c r="C49" s="1207"/>
      <c r="D49" s="85"/>
      <c r="E49" s="1210" t="s">
        <v>33</v>
      </c>
      <c r="F49" s="1210"/>
      <c r="G49" s="1210"/>
      <c r="H49" s="1211"/>
      <c r="I49" s="86" t="s">
        <v>491</v>
      </c>
      <c r="J49" s="87" t="s">
        <v>491</v>
      </c>
      <c r="K49" s="87" t="s">
        <v>491</v>
      </c>
      <c r="L49" s="87" t="s">
        <v>491</v>
      </c>
      <c r="M49" s="88" t="s">
        <v>491</v>
      </c>
    </row>
    <row r="50" spans="2:13" ht="27.75" customHeight="1" x14ac:dyDescent="0.15">
      <c r="B50" s="1215" t="s">
        <v>34</v>
      </c>
      <c r="C50" s="1216"/>
      <c r="D50" s="91"/>
      <c r="E50" s="1210" t="s">
        <v>35</v>
      </c>
      <c r="F50" s="1210"/>
      <c r="G50" s="1210"/>
      <c r="H50" s="1211"/>
      <c r="I50" s="86">
        <v>7886</v>
      </c>
      <c r="J50" s="87">
        <v>8156</v>
      </c>
      <c r="K50" s="87">
        <v>7597</v>
      </c>
      <c r="L50" s="87">
        <v>8603</v>
      </c>
      <c r="M50" s="88">
        <v>8574</v>
      </c>
    </row>
    <row r="51" spans="2:13" ht="27.75" customHeight="1" x14ac:dyDescent="0.15">
      <c r="B51" s="1204"/>
      <c r="C51" s="1205"/>
      <c r="D51" s="85"/>
      <c r="E51" s="1210" t="s">
        <v>36</v>
      </c>
      <c r="F51" s="1210"/>
      <c r="G51" s="1210"/>
      <c r="H51" s="1211"/>
      <c r="I51" s="86">
        <v>3954</v>
      </c>
      <c r="J51" s="87">
        <v>3539</v>
      </c>
      <c r="K51" s="87">
        <v>3414</v>
      </c>
      <c r="L51" s="87">
        <v>3217</v>
      </c>
      <c r="M51" s="88">
        <v>3244</v>
      </c>
    </row>
    <row r="52" spans="2:13" ht="27.75" customHeight="1" x14ac:dyDescent="0.15">
      <c r="B52" s="1206"/>
      <c r="C52" s="1207"/>
      <c r="D52" s="85"/>
      <c r="E52" s="1210" t="s">
        <v>37</v>
      </c>
      <c r="F52" s="1210"/>
      <c r="G52" s="1210"/>
      <c r="H52" s="1211"/>
      <c r="I52" s="86">
        <v>52231</v>
      </c>
      <c r="J52" s="87">
        <v>52893</v>
      </c>
      <c r="K52" s="87">
        <v>53281</v>
      </c>
      <c r="L52" s="87">
        <v>53372</v>
      </c>
      <c r="M52" s="88">
        <v>52669</v>
      </c>
    </row>
    <row r="53" spans="2:13" ht="27.75" customHeight="1" thickBot="1" x14ac:dyDescent="0.2">
      <c r="B53" s="1217" t="s">
        <v>21</v>
      </c>
      <c r="C53" s="1218"/>
      <c r="D53" s="92"/>
      <c r="E53" s="1219" t="s">
        <v>38</v>
      </c>
      <c r="F53" s="1219"/>
      <c r="G53" s="1219"/>
      <c r="H53" s="1220"/>
      <c r="I53" s="93">
        <v>21996</v>
      </c>
      <c r="J53" s="94">
        <v>19274</v>
      </c>
      <c r="K53" s="94">
        <v>19839</v>
      </c>
      <c r="L53" s="94">
        <v>17895</v>
      </c>
      <c r="M53" s="95">
        <v>16793</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election activeCell="G43" sqref="G43:O47"/>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563</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563</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564</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565</v>
      </c>
      <c r="I42" s="354"/>
      <c r="J42" s="354"/>
      <c r="K42" s="354"/>
      <c r="L42" s="246"/>
      <c r="M42" s="246"/>
      <c r="N42" s="246"/>
      <c r="O42" s="246"/>
    </row>
    <row r="43" spans="2:17" x14ac:dyDescent="0.15">
      <c r="B43" s="250"/>
      <c r="C43" s="246"/>
      <c r="D43" s="246"/>
      <c r="E43" s="246"/>
      <c r="F43" s="246"/>
      <c r="G43" s="1221"/>
      <c r="H43" s="1222"/>
      <c r="I43" s="1222"/>
      <c r="J43" s="1222"/>
      <c r="K43" s="1222"/>
      <c r="L43" s="1222"/>
      <c r="M43" s="1222"/>
      <c r="N43" s="1222"/>
      <c r="O43" s="1223"/>
    </row>
    <row r="44" spans="2:17" x14ac:dyDescent="0.15">
      <c r="B44" s="250"/>
      <c r="C44" s="246"/>
      <c r="D44" s="246"/>
      <c r="E44" s="246"/>
      <c r="F44" s="246"/>
      <c r="G44" s="1224"/>
      <c r="H44" s="1225"/>
      <c r="I44" s="1225"/>
      <c r="J44" s="1225"/>
      <c r="K44" s="1225"/>
      <c r="L44" s="1225"/>
      <c r="M44" s="1225"/>
      <c r="N44" s="1225"/>
      <c r="O44" s="1226"/>
    </row>
    <row r="45" spans="2:17" x14ac:dyDescent="0.15">
      <c r="B45" s="250"/>
      <c r="C45" s="246"/>
      <c r="D45" s="246"/>
      <c r="E45" s="246"/>
      <c r="F45" s="246"/>
      <c r="G45" s="1224"/>
      <c r="H45" s="1225"/>
      <c r="I45" s="1225"/>
      <c r="J45" s="1225"/>
      <c r="K45" s="1225"/>
      <c r="L45" s="1225"/>
      <c r="M45" s="1225"/>
      <c r="N45" s="1225"/>
      <c r="O45" s="1226"/>
    </row>
    <row r="46" spans="2:17" x14ac:dyDescent="0.15">
      <c r="B46" s="250"/>
      <c r="C46" s="246"/>
      <c r="D46" s="246"/>
      <c r="E46" s="246"/>
      <c r="F46" s="246"/>
      <c r="G46" s="1224"/>
      <c r="H46" s="1225"/>
      <c r="I46" s="1225"/>
      <c r="J46" s="1225"/>
      <c r="K46" s="1225"/>
      <c r="L46" s="1225"/>
      <c r="M46" s="1225"/>
      <c r="N46" s="1225"/>
      <c r="O46" s="1226"/>
    </row>
    <row r="47" spans="2:17" x14ac:dyDescent="0.15">
      <c r="B47" s="250"/>
      <c r="C47" s="246"/>
      <c r="D47" s="246"/>
      <c r="E47" s="246"/>
      <c r="F47" s="246"/>
      <c r="G47" s="1227"/>
      <c r="H47" s="1228"/>
      <c r="I47" s="1228"/>
      <c r="J47" s="1228"/>
      <c r="K47" s="1228"/>
      <c r="L47" s="1228"/>
      <c r="M47" s="1228"/>
      <c r="N47" s="1228"/>
      <c r="O47" s="1229"/>
    </row>
    <row r="48" spans="2:17" x14ac:dyDescent="0.15">
      <c r="B48" s="250"/>
      <c r="C48" s="246"/>
      <c r="D48" s="246"/>
      <c r="E48" s="246"/>
      <c r="F48" s="246"/>
      <c r="G48" s="246"/>
      <c r="H48" s="355"/>
      <c r="I48" s="355"/>
      <c r="J48" s="355"/>
    </row>
    <row r="49" spans="1:17" x14ac:dyDescent="0.15">
      <c r="B49" s="250"/>
      <c r="C49" s="246"/>
      <c r="D49" s="246"/>
      <c r="E49" s="246"/>
      <c r="F49" s="246"/>
      <c r="G49" s="245" t="s">
        <v>566</v>
      </c>
    </row>
    <row r="50" spans="1:17" x14ac:dyDescent="0.15">
      <c r="B50" s="250"/>
      <c r="C50" s="246"/>
      <c r="D50" s="246"/>
      <c r="E50" s="246"/>
      <c r="F50" s="246"/>
      <c r="G50" s="1230"/>
      <c r="H50" s="1231"/>
      <c r="I50" s="1231"/>
      <c r="J50" s="1232"/>
      <c r="K50" s="356" t="s">
        <v>530</v>
      </c>
      <c r="L50" s="356" t="s">
        <v>531</v>
      </c>
      <c r="M50" s="356" t="s">
        <v>532</v>
      </c>
      <c r="N50" s="356" t="s">
        <v>533</v>
      </c>
      <c r="O50" s="356" t="s">
        <v>534</v>
      </c>
    </row>
    <row r="51" spans="1:17" x14ac:dyDescent="0.15">
      <c r="B51" s="250"/>
      <c r="C51" s="246"/>
      <c r="D51" s="246"/>
      <c r="E51" s="246"/>
      <c r="F51" s="246"/>
      <c r="G51" s="1233" t="s">
        <v>567</v>
      </c>
      <c r="H51" s="1234"/>
      <c r="I51" s="1239" t="s">
        <v>568</v>
      </c>
      <c r="J51" s="1239"/>
      <c r="K51" s="1241"/>
      <c r="L51" s="1241"/>
      <c r="M51" s="1241"/>
      <c r="N51" s="1241"/>
      <c r="O51" s="1241"/>
    </row>
    <row r="52" spans="1:17" x14ac:dyDescent="0.15">
      <c r="B52" s="250"/>
      <c r="C52" s="246"/>
      <c r="D52" s="246"/>
      <c r="E52" s="246"/>
      <c r="F52" s="246"/>
      <c r="G52" s="1235"/>
      <c r="H52" s="1236"/>
      <c r="I52" s="1240"/>
      <c r="J52" s="1240"/>
      <c r="K52" s="1242"/>
      <c r="L52" s="1242"/>
      <c r="M52" s="1242"/>
      <c r="N52" s="1242"/>
      <c r="O52" s="1242"/>
    </row>
    <row r="53" spans="1:17" x14ac:dyDescent="0.15">
      <c r="A53" s="357"/>
      <c r="B53" s="250"/>
      <c r="C53" s="246"/>
      <c r="D53" s="246"/>
      <c r="E53" s="246"/>
      <c r="F53" s="246"/>
      <c r="G53" s="1235"/>
      <c r="H53" s="1236"/>
      <c r="I53" s="1243" t="s">
        <v>569</v>
      </c>
      <c r="J53" s="1243"/>
      <c r="K53" s="1250"/>
      <c r="L53" s="1250"/>
      <c r="M53" s="1250"/>
      <c r="N53" s="1250"/>
      <c r="O53" s="1250"/>
    </row>
    <row r="54" spans="1:17" x14ac:dyDescent="0.15">
      <c r="A54" s="357"/>
      <c r="B54" s="250"/>
      <c r="C54" s="246"/>
      <c r="D54" s="246"/>
      <c r="E54" s="246"/>
      <c r="F54" s="246"/>
      <c r="G54" s="1237"/>
      <c r="H54" s="1238"/>
      <c r="I54" s="1243"/>
      <c r="J54" s="1243"/>
      <c r="K54" s="1251"/>
      <c r="L54" s="1251"/>
      <c r="M54" s="1251"/>
      <c r="N54" s="1251"/>
      <c r="O54" s="1251"/>
    </row>
    <row r="55" spans="1:17" x14ac:dyDescent="0.15">
      <c r="A55" s="357"/>
      <c r="B55" s="250"/>
      <c r="C55" s="246"/>
      <c r="D55" s="246"/>
      <c r="E55" s="246"/>
      <c r="F55" s="246"/>
      <c r="G55" s="1244" t="s">
        <v>570</v>
      </c>
      <c r="H55" s="1245"/>
      <c r="I55" s="1243" t="s">
        <v>568</v>
      </c>
      <c r="J55" s="1243"/>
      <c r="K55" s="1241"/>
      <c r="L55" s="1241"/>
      <c r="M55" s="1241"/>
      <c r="N55" s="1241"/>
      <c r="O55" s="1241"/>
    </row>
    <row r="56" spans="1:17" x14ac:dyDescent="0.15">
      <c r="A56" s="357"/>
      <c r="B56" s="250"/>
      <c r="C56" s="246"/>
      <c r="D56" s="246"/>
      <c r="E56" s="246"/>
      <c r="F56" s="246"/>
      <c r="G56" s="1246"/>
      <c r="H56" s="1247"/>
      <c r="I56" s="1243"/>
      <c r="J56" s="1243"/>
      <c r="K56" s="1242"/>
      <c r="L56" s="1242"/>
      <c r="M56" s="1242"/>
      <c r="N56" s="1242"/>
      <c r="O56" s="1242"/>
    </row>
    <row r="57" spans="1:17" s="357" customFormat="1" x14ac:dyDescent="0.15">
      <c r="B57" s="358"/>
      <c r="C57" s="354"/>
      <c r="D57" s="354"/>
      <c r="E57" s="354"/>
      <c r="F57" s="354"/>
      <c r="G57" s="1246"/>
      <c r="H57" s="1247"/>
      <c r="I57" s="1252" t="s">
        <v>569</v>
      </c>
      <c r="J57" s="1252"/>
      <c r="K57" s="1250"/>
      <c r="L57" s="1250"/>
      <c r="M57" s="1250"/>
      <c r="N57" s="1250"/>
      <c r="O57" s="1250"/>
      <c r="P57" s="359"/>
      <c r="Q57" s="358"/>
    </row>
    <row r="58" spans="1:17" s="357" customFormat="1" x14ac:dyDescent="0.15">
      <c r="A58" s="245"/>
      <c r="B58" s="358"/>
      <c r="C58" s="354"/>
      <c r="D58" s="354"/>
      <c r="E58" s="354"/>
      <c r="F58" s="354"/>
      <c r="G58" s="1248"/>
      <c r="H58" s="1249"/>
      <c r="I58" s="1252"/>
      <c r="J58" s="1252"/>
      <c r="K58" s="1251"/>
      <c r="L58" s="1251"/>
      <c r="M58" s="1251"/>
      <c r="N58" s="1251"/>
      <c r="O58" s="1251"/>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571</v>
      </c>
      <c r="C63" s="246"/>
      <c r="D63" s="246"/>
      <c r="E63" s="246"/>
      <c r="F63" s="246"/>
      <c r="G63" s="246"/>
      <c r="H63" s="246"/>
      <c r="I63" s="246"/>
      <c r="J63" s="246"/>
      <c r="K63" s="246"/>
      <c r="L63" s="246"/>
      <c r="M63" s="246"/>
      <c r="N63" s="246"/>
      <c r="O63" s="246"/>
    </row>
    <row r="64" spans="1:17" x14ac:dyDescent="0.15">
      <c r="B64" s="250"/>
      <c r="C64" s="246"/>
      <c r="D64" s="246"/>
      <c r="E64" s="246"/>
      <c r="F64" s="246"/>
      <c r="G64" s="353" t="s">
        <v>565</v>
      </c>
      <c r="I64" s="354"/>
      <c r="J64" s="354"/>
      <c r="K64" s="354"/>
      <c r="L64" s="246"/>
      <c r="M64" s="246"/>
      <c r="N64" s="246"/>
      <c r="O64" s="246"/>
    </row>
    <row r="65" spans="2:30" x14ac:dyDescent="0.15">
      <c r="B65" s="250"/>
      <c r="C65" s="246"/>
      <c r="D65" s="246"/>
      <c r="E65" s="246"/>
      <c r="F65" s="246"/>
      <c r="G65" s="1253" t="s">
        <v>572</v>
      </c>
      <c r="H65" s="1254"/>
      <c r="I65" s="1254"/>
      <c r="J65" s="1254"/>
      <c r="K65" s="1254"/>
      <c r="L65" s="1254"/>
      <c r="M65" s="1254"/>
      <c r="N65" s="1254"/>
      <c r="O65" s="1255"/>
    </row>
    <row r="66" spans="2:30" x14ac:dyDescent="0.15">
      <c r="B66" s="250"/>
      <c r="C66" s="246"/>
      <c r="D66" s="246"/>
      <c r="E66" s="246"/>
      <c r="F66" s="246"/>
      <c r="G66" s="1256"/>
      <c r="H66" s="1257"/>
      <c r="I66" s="1257"/>
      <c r="J66" s="1257"/>
      <c r="K66" s="1257"/>
      <c r="L66" s="1257"/>
      <c r="M66" s="1257"/>
      <c r="N66" s="1257"/>
      <c r="O66" s="1258"/>
    </row>
    <row r="67" spans="2:30" x14ac:dyDescent="0.15">
      <c r="B67" s="250"/>
      <c r="C67" s="246"/>
      <c r="D67" s="246"/>
      <c r="E67" s="246"/>
      <c r="F67" s="246"/>
      <c r="G67" s="1256"/>
      <c r="H67" s="1257"/>
      <c r="I67" s="1257"/>
      <c r="J67" s="1257"/>
      <c r="K67" s="1257"/>
      <c r="L67" s="1257"/>
      <c r="M67" s="1257"/>
      <c r="N67" s="1257"/>
      <c r="O67" s="1258"/>
    </row>
    <row r="68" spans="2:30" x14ac:dyDescent="0.15">
      <c r="B68" s="250"/>
      <c r="C68" s="246"/>
      <c r="D68" s="246"/>
      <c r="E68" s="246"/>
      <c r="F68" s="246"/>
      <c r="G68" s="1256"/>
      <c r="H68" s="1257"/>
      <c r="I68" s="1257"/>
      <c r="J68" s="1257"/>
      <c r="K68" s="1257"/>
      <c r="L68" s="1257"/>
      <c r="M68" s="1257"/>
      <c r="N68" s="1257"/>
      <c r="O68" s="1258"/>
    </row>
    <row r="69" spans="2:30" x14ac:dyDescent="0.15">
      <c r="B69" s="250"/>
      <c r="C69" s="246"/>
      <c r="D69" s="246"/>
      <c r="E69" s="246"/>
      <c r="F69" s="246"/>
      <c r="G69" s="1259"/>
      <c r="H69" s="1260"/>
      <c r="I69" s="1260"/>
      <c r="J69" s="1260"/>
      <c r="K69" s="1260"/>
      <c r="L69" s="1260"/>
      <c r="M69" s="1260"/>
      <c r="N69" s="1260"/>
      <c r="O69" s="1261"/>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573</v>
      </c>
      <c r="I71" s="370"/>
      <c r="J71" s="366"/>
      <c r="K71" s="366"/>
      <c r="L71" s="367"/>
      <c r="M71" s="366"/>
      <c r="N71" s="367"/>
      <c r="O71" s="368"/>
    </row>
    <row r="72" spans="2:30" x14ac:dyDescent="0.15">
      <c r="B72" s="250"/>
      <c r="C72" s="246"/>
      <c r="D72" s="246"/>
      <c r="E72" s="246"/>
      <c r="F72" s="246"/>
      <c r="G72" s="1230"/>
      <c r="H72" s="1231"/>
      <c r="I72" s="1231"/>
      <c r="J72" s="1232"/>
      <c r="K72" s="356" t="s">
        <v>530</v>
      </c>
      <c r="L72" s="356" t="s">
        <v>531</v>
      </c>
      <c r="M72" s="356" t="s">
        <v>532</v>
      </c>
      <c r="N72" s="356" t="s">
        <v>533</v>
      </c>
      <c r="O72" s="356" t="s">
        <v>534</v>
      </c>
    </row>
    <row r="73" spans="2:30" x14ac:dyDescent="0.15">
      <c r="B73" s="250"/>
      <c r="C73" s="246"/>
      <c r="D73" s="246"/>
      <c r="E73" s="246"/>
      <c r="F73" s="246"/>
      <c r="G73" s="1233" t="s">
        <v>567</v>
      </c>
      <c r="H73" s="1234"/>
      <c r="I73" s="1239" t="s">
        <v>568</v>
      </c>
      <c r="J73" s="1239"/>
      <c r="K73" s="1262">
        <v>115.6</v>
      </c>
      <c r="L73" s="1262">
        <v>100.9</v>
      </c>
      <c r="M73" s="1242">
        <v>105.5</v>
      </c>
      <c r="N73" s="1242">
        <v>93.9</v>
      </c>
      <c r="O73" s="1242">
        <v>88.6</v>
      </c>
      <c r="S73" s="245">
        <v>9.9</v>
      </c>
    </row>
    <row r="74" spans="2:30" x14ac:dyDescent="0.15">
      <c r="B74" s="250"/>
      <c r="C74" s="246"/>
      <c r="D74" s="246"/>
      <c r="E74" s="246"/>
      <c r="F74" s="246"/>
      <c r="G74" s="1235"/>
      <c r="H74" s="1236"/>
      <c r="I74" s="1240"/>
      <c r="J74" s="1240"/>
      <c r="K74" s="1262"/>
      <c r="L74" s="1262"/>
      <c r="M74" s="1242"/>
      <c r="N74" s="1242"/>
      <c r="O74" s="1242"/>
    </row>
    <row r="75" spans="2:30" x14ac:dyDescent="0.15">
      <c r="B75" s="250"/>
      <c r="C75" s="246"/>
      <c r="D75" s="246"/>
      <c r="E75" s="246"/>
      <c r="F75" s="246"/>
      <c r="G75" s="1235"/>
      <c r="H75" s="1236"/>
      <c r="I75" s="1243" t="s">
        <v>574</v>
      </c>
      <c r="J75" s="1243"/>
      <c r="K75" s="1263">
        <v>10.8</v>
      </c>
      <c r="L75" s="1263">
        <v>10.3</v>
      </c>
      <c r="M75" s="1263">
        <v>10.199999999999999</v>
      </c>
      <c r="N75" s="1263">
        <v>10.6</v>
      </c>
      <c r="O75" s="1263">
        <v>11.1</v>
      </c>
      <c r="U75" s="245">
        <v>81.2</v>
      </c>
      <c r="W75" s="245">
        <v>87.2</v>
      </c>
      <c r="Y75" s="245">
        <v>99.8</v>
      </c>
      <c r="AA75" s="245">
        <v>109.5</v>
      </c>
      <c r="AC75" s="245">
        <v>115.2</v>
      </c>
    </row>
    <row r="76" spans="2:30" x14ac:dyDescent="0.15">
      <c r="B76" s="250"/>
      <c r="C76" s="246"/>
      <c r="D76" s="246"/>
      <c r="E76" s="246"/>
      <c r="F76" s="246"/>
      <c r="G76" s="1237"/>
      <c r="H76" s="1238"/>
      <c r="I76" s="1243"/>
      <c r="J76" s="1243"/>
      <c r="K76" s="1251"/>
      <c r="L76" s="1251"/>
      <c r="M76" s="1251"/>
      <c r="N76" s="1251"/>
      <c r="O76" s="1251"/>
    </row>
    <row r="77" spans="2:30" x14ac:dyDescent="0.15">
      <c r="B77" s="250"/>
      <c r="C77" s="246"/>
      <c r="D77" s="246"/>
      <c r="E77" s="246"/>
      <c r="F77" s="246"/>
      <c r="G77" s="1244" t="s">
        <v>570</v>
      </c>
      <c r="H77" s="1245"/>
      <c r="I77" s="1243" t="s">
        <v>568</v>
      </c>
      <c r="J77" s="1243"/>
      <c r="K77" s="1262">
        <v>58.2</v>
      </c>
      <c r="L77" s="1262">
        <v>50.3</v>
      </c>
      <c r="M77" s="1242">
        <v>45.9</v>
      </c>
      <c r="N77" s="1242">
        <v>39</v>
      </c>
      <c r="O77" s="1242">
        <v>32.5</v>
      </c>
      <c r="R77" s="245">
        <v>12.3</v>
      </c>
      <c r="T77" s="245">
        <v>11.1</v>
      </c>
    </row>
    <row r="78" spans="2:30" x14ac:dyDescent="0.15">
      <c r="B78" s="250"/>
      <c r="C78" s="246"/>
      <c r="D78" s="246"/>
      <c r="E78" s="246"/>
      <c r="F78" s="246"/>
      <c r="G78" s="1246"/>
      <c r="H78" s="1247"/>
      <c r="I78" s="1243"/>
      <c r="J78" s="1243"/>
      <c r="K78" s="1262"/>
      <c r="L78" s="1262"/>
      <c r="M78" s="1242"/>
      <c r="N78" s="1242"/>
      <c r="O78" s="1242"/>
    </row>
    <row r="79" spans="2:30" x14ac:dyDescent="0.15">
      <c r="B79" s="250"/>
      <c r="C79" s="246"/>
      <c r="D79" s="246"/>
      <c r="E79" s="246"/>
      <c r="F79" s="246"/>
      <c r="G79" s="1246"/>
      <c r="H79" s="1247"/>
      <c r="I79" s="1264" t="s">
        <v>574</v>
      </c>
      <c r="J79" s="1252"/>
      <c r="K79" s="1265">
        <v>10.3</v>
      </c>
      <c r="L79" s="1265">
        <v>9.6</v>
      </c>
      <c r="M79" s="1265">
        <v>8.8000000000000007</v>
      </c>
      <c r="N79" s="1265">
        <v>9</v>
      </c>
      <c r="O79" s="1265">
        <v>8.1999999999999993</v>
      </c>
      <c r="V79" s="245">
        <v>53.5</v>
      </c>
      <c r="X79" s="245">
        <v>48.2</v>
      </c>
      <c r="Z79" s="245">
        <v>34.200000000000003</v>
      </c>
      <c r="AB79" s="245">
        <v>30.3</v>
      </c>
      <c r="AD79" s="245">
        <v>28.9</v>
      </c>
    </row>
    <row r="80" spans="2:30" x14ac:dyDescent="0.15">
      <c r="B80" s="250"/>
      <c r="C80" s="246"/>
      <c r="D80" s="246"/>
      <c r="E80" s="246"/>
      <c r="F80" s="246"/>
      <c r="G80" s="1248"/>
      <c r="H80" s="1249"/>
      <c r="I80" s="1252"/>
      <c r="J80" s="1252"/>
      <c r="K80" s="1265"/>
      <c r="L80" s="1265"/>
      <c r="M80" s="1265"/>
      <c r="N80" s="1265"/>
      <c r="O80" s="1265"/>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election activeCell="G43" sqref="G43:O47"/>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election activeCell="G43" sqref="G43:O47"/>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529</v>
      </c>
      <c r="G2" s="113"/>
      <c r="H2" s="114"/>
    </row>
    <row r="3" spans="1:8" x14ac:dyDescent="0.15">
      <c r="A3" s="110" t="s">
        <v>522</v>
      </c>
      <c r="B3" s="115"/>
      <c r="C3" s="116"/>
      <c r="D3" s="117">
        <v>71824</v>
      </c>
      <c r="E3" s="118"/>
      <c r="F3" s="119">
        <v>50880</v>
      </c>
      <c r="G3" s="120"/>
      <c r="H3" s="121"/>
    </row>
    <row r="4" spans="1:8" x14ac:dyDescent="0.15">
      <c r="A4" s="122"/>
      <c r="B4" s="123"/>
      <c r="C4" s="124"/>
      <c r="D4" s="125">
        <v>35429</v>
      </c>
      <c r="E4" s="126"/>
      <c r="F4" s="127">
        <v>26879</v>
      </c>
      <c r="G4" s="128"/>
      <c r="H4" s="129"/>
    </row>
    <row r="5" spans="1:8" x14ac:dyDescent="0.15">
      <c r="A5" s="110" t="s">
        <v>524</v>
      </c>
      <c r="B5" s="115"/>
      <c r="C5" s="116"/>
      <c r="D5" s="117">
        <v>83639</v>
      </c>
      <c r="E5" s="118"/>
      <c r="F5" s="119">
        <v>63956</v>
      </c>
      <c r="G5" s="120"/>
      <c r="H5" s="121"/>
    </row>
    <row r="6" spans="1:8" x14ac:dyDescent="0.15">
      <c r="A6" s="122"/>
      <c r="B6" s="123"/>
      <c r="C6" s="124"/>
      <c r="D6" s="125">
        <v>45833</v>
      </c>
      <c r="E6" s="126"/>
      <c r="F6" s="127">
        <v>29239</v>
      </c>
      <c r="G6" s="128"/>
      <c r="H6" s="129"/>
    </row>
    <row r="7" spans="1:8" x14ac:dyDescent="0.15">
      <c r="A7" s="110" t="s">
        <v>525</v>
      </c>
      <c r="B7" s="115"/>
      <c r="C7" s="116"/>
      <c r="D7" s="117">
        <v>78883</v>
      </c>
      <c r="E7" s="118"/>
      <c r="F7" s="119">
        <v>66255</v>
      </c>
      <c r="G7" s="120"/>
      <c r="H7" s="121"/>
    </row>
    <row r="8" spans="1:8" x14ac:dyDescent="0.15">
      <c r="A8" s="122"/>
      <c r="B8" s="123"/>
      <c r="C8" s="124"/>
      <c r="D8" s="125">
        <v>31543</v>
      </c>
      <c r="E8" s="126"/>
      <c r="F8" s="127">
        <v>31822</v>
      </c>
      <c r="G8" s="128"/>
      <c r="H8" s="129"/>
    </row>
    <row r="9" spans="1:8" x14ac:dyDescent="0.15">
      <c r="A9" s="110" t="s">
        <v>526</v>
      </c>
      <c r="B9" s="115"/>
      <c r="C9" s="116"/>
      <c r="D9" s="117">
        <v>71537</v>
      </c>
      <c r="E9" s="118"/>
      <c r="F9" s="119">
        <v>92247</v>
      </c>
      <c r="G9" s="120"/>
      <c r="H9" s="121"/>
    </row>
    <row r="10" spans="1:8" x14ac:dyDescent="0.15">
      <c r="A10" s="122"/>
      <c r="B10" s="123"/>
      <c r="C10" s="124"/>
      <c r="D10" s="125">
        <v>40154</v>
      </c>
      <c r="E10" s="126"/>
      <c r="F10" s="127">
        <v>37204</v>
      </c>
      <c r="G10" s="128"/>
      <c r="H10" s="129"/>
    </row>
    <row r="11" spans="1:8" x14ac:dyDescent="0.15">
      <c r="A11" s="110" t="s">
        <v>527</v>
      </c>
      <c r="B11" s="115"/>
      <c r="C11" s="116"/>
      <c r="D11" s="117">
        <v>60756</v>
      </c>
      <c r="E11" s="118"/>
      <c r="F11" s="119">
        <v>67319</v>
      </c>
      <c r="G11" s="120"/>
      <c r="H11" s="121"/>
    </row>
    <row r="12" spans="1:8" x14ac:dyDescent="0.15">
      <c r="A12" s="122"/>
      <c r="B12" s="123"/>
      <c r="C12" s="130"/>
      <c r="D12" s="125">
        <v>41679</v>
      </c>
      <c r="E12" s="126"/>
      <c r="F12" s="127">
        <v>38101</v>
      </c>
      <c r="G12" s="128"/>
      <c r="H12" s="129"/>
    </row>
    <row r="13" spans="1:8" x14ac:dyDescent="0.15">
      <c r="A13" s="110"/>
      <c r="B13" s="115"/>
      <c r="C13" s="131"/>
      <c r="D13" s="132">
        <v>73328</v>
      </c>
      <c r="E13" s="133"/>
      <c r="F13" s="134">
        <v>68131</v>
      </c>
      <c r="G13" s="135"/>
      <c r="H13" s="121"/>
    </row>
    <row r="14" spans="1:8" x14ac:dyDescent="0.15">
      <c r="A14" s="122"/>
      <c r="B14" s="123"/>
      <c r="C14" s="124"/>
      <c r="D14" s="125">
        <v>38928</v>
      </c>
      <c r="E14" s="126"/>
      <c r="F14" s="127">
        <v>32649</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2.77</v>
      </c>
      <c r="C19" s="136">
        <f>ROUND(VALUE(SUBSTITUTE(実質収支比率等に係る経年分析!G$48,"▲","-")),2)</f>
        <v>4</v>
      </c>
      <c r="D19" s="136">
        <f>ROUND(VALUE(SUBSTITUTE(実質収支比率等に係る経年分析!H$48,"▲","-")),2)</f>
        <v>3.62</v>
      </c>
      <c r="E19" s="136">
        <f>ROUND(VALUE(SUBSTITUTE(実質収支比率等に係る経年分析!I$48,"▲","-")),2)</f>
        <v>3.07</v>
      </c>
      <c r="F19" s="136">
        <f>ROUND(VALUE(SUBSTITUTE(実質収支比率等に係る経年分析!J$48,"▲","-")),2)</f>
        <v>4.34</v>
      </c>
    </row>
    <row r="20" spans="1:11" x14ac:dyDescent="0.15">
      <c r="A20" s="136" t="s">
        <v>43</v>
      </c>
      <c r="B20" s="136">
        <f>ROUND(VALUE(SUBSTITUTE(実質収支比率等に係る経年分析!F$47,"▲","-")),2)</f>
        <v>11.08</v>
      </c>
      <c r="C20" s="136">
        <f>ROUND(VALUE(SUBSTITUTE(実質収支比率等に係る経年分析!G$47,"▲","-")),2)</f>
        <v>9.9700000000000006</v>
      </c>
      <c r="D20" s="136">
        <f>ROUND(VALUE(SUBSTITUTE(実質収支比率等に係る経年分析!H$47,"▲","-")),2)</f>
        <v>7.85</v>
      </c>
      <c r="E20" s="136">
        <f>ROUND(VALUE(SUBSTITUTE(実質収支比率等に係る経年分析!I$47,"▲","-")),2)</f>
        <v>9.56</v>
      </c>
      <c r="F20" s="136">
        <f>ROUND(VALUE(SUBSTITUTE(実質収支比率等に係る経年分析!J$47,"▲","-")),2)</f>
        <v>9.7899999999999991</v>
      </c>
    </row>
    <row r="21" spans="1:11" x14ac:dyDescent="0.15">
      <c r="A21" s="136" t="s">
        <v>44</v>
      </c>
      <c r="B21" s="136">
        <f>IF(ISNUMBER(VALUE(SUBSTITUTE(実質収支比率等に係る経年分析!F$49,"▲","-"))),ROUND(VALUE(SUBSTITUTE(実質収支比率等に係る経年分析!F$49,"▲","-")),2),NA())</f>
        <v>-10.89</v>
      </c>
      <c r="C21" s="136">
        <f>IF(ISNUMBER(VALUE(SUBSTITUTE(実質収支比率等に係る経年分析!G$49,"▲","-"))),ROUND(VALUE(SUBSTITUTE(実質収支比率等に係る経年分析!G$49,"▲","-")),2),NA())</f>
        <v>0.2</v>
      </c>
      <c r="D21" s="136">
        <f>IF(ISNUMBER(VALUE(SUBSTITUTE(実質収支比率等に係る経年分析!H$49,"▲","-"))),ROUND(VALUE(SUBSTITUTE(実質収支比率等に係る経年分析!H$49,"▲","-")),2),NA())</f>
        <v>-4.01</v>
      </c>
      <c r="E21" s="136">
        <f>IF(ISNUMBER(VALUE(SUBSTITUTE(実質収支比率等に係る経年分析!I$49,"▲","-"))),ROUND(VALUE(SUBSTITUTE(実質収支比率等に係る経年分析!I$49,"▲","-")),2),NA())</f>
        <v>0.46</v>
      </c>
      <c r="F21" s="136">
        <f>IF(ISNUMBER(VALUE(SUBSTITUTE(実質収支比率等に係る経年分析!J$49,"▲","-"))),ROUND(VALUE(SUBSTITUTE(実質収支比率等に係る経年分析!J$49,"▲","-")),2),NA())</f>
        <v>1.01</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2.5</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0.73</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0.76</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0.76</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0.64</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宅地造成事業特別会計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0.52</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0.37</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0.33</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0.32</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0.31</v>
      </c>
    </row>
    <row r="30" spans="1:11" x14ac:dyDescent="0.15">
      <c r="A30" s="137" t="str">
        <f>IF(連結実質赤字比率に係る赤字・黒字の構成分析!C$40="",NA(),連結実質赤字比率に係る赤字・黒字の構成分析!C$40)</f>
        <v>石原土地区画整理事業特別会計</v>
      </c>
      <c r="B30" s="137">
        <f>IF(ROUND(VALUE(SUBSTITUTE(連結実質赤字比率に係る赤字・黒字の構成分析!F$40,"▲", "-")), 2) &lt; 0, ABS(ROUND(VALUE(SUBSTITUTE(連結実質赤字比率に係る赤字・黒字の構成分析!F$40,"▲", "-")), 2)), NA())</f>
        <v>0.55000000000000004</v>
      </c>
      <c r="C30" s="137" t="e">
        <f>IF(ROUND(VALUE(SUBSTITUTE(連結実質赤字比率に係る赤字・黒字の構成分析!F$40,"▲", "-")), 2) &gt;= 0, ABS(ROUND(VALUE(SUBSTITUTE(連結実質赤字比率に係る赤字・黒字の構成分析!F$40,"▲", "-")), 2)), NA())</f>
        <v>#N/A</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0.16</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0.39</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0.38</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0.32</v>
      </c>
    </row>
    <row r="31" spans="1:11" x14ac:dyDescent="0.15">
      <c r="A31" s="137" t="str">
        <f>IF(連結実質赤字比率に係る赤字・黒字の構成分析!C$39="",NA(),連結実質赤字比率に係る赤字・黒字の構成分析!C$39)</f>
        <v>下水道事業会計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2.04</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2.33</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1.41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1.43</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0.96</v>
      </c>
    </row>
    <row r="32" spans="1:11" x14ac:dyDescent="0.15">
      <c r="A32" s="137" t="str">
        <f>IF(連結実質赤字比率に係る赤字・黒字の構成分析!C$38="",NA(),連結実質赤字比率に係る赤字・黒字の構成分析!C$38)</f>
        <v>国民健康保険事業特別会計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1.55</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0.61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0.93</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0.16</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1.07</v>
      </c>
    </row>
    <row r="33" spans="1:16" x14ac:dyDescent="0.15">
      <c r="A33" s="137" t="str">
        <f>IF(連結実質赤字比率に係る赤字・黒字の構成分析!C$37="",NA(),連結実質赤字比率に係る赤字・黒字の構成分析!C$37)</f>
        <v>介護保険事業特別会計（保険事業勘定）</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0.62</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0.52</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0.78</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0.88</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1.31</v>
      </c>
    </row>
    <row r="34" spans="1:16" x14ac:dyDescent="0.15">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2.76</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3.99</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3.61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3.07</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4.34</v>
      </c>
    </row>
    <row r="35" spans="1:16" x14ac:dyDescent="0.15">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4.62</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4.8600000000000003</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4.9800000000000004</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4.34</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4.5599999999999996</v>
      </c>
    </row>
    <row r="36" spans="1:16" x14ac:dyDescent="0.15">
      <c r="A36" s="137" t="str">
        <f>IF(連結実質赤字比率に係る赤字・黒字の構成分析!C$34="",NA(),連結実質赤字比率に係る赤字・黒字の構成分析!C$34)</f>
        <v>病院事業会計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15.59</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17.68</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15.41</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17.71</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20.27</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5185</v>
      </c>
      <c r="E42" s="138"/>
      <c r="F42" s="138"/>
      <c r="G42" s="138">
        <f>'実質公債費比率（分子）の構造'!L$52</f>
        <v>5377</v>
      </c>
      <c r="H42" s="138"/>
      <c r="I42" s="138"/>
      <c r="J42" s="138">
        <f>'実質公債費比率（分子）の構造'!M$52</f>
        <v>5191</v>
      </c>
      <c r="K42" s="138"/>
      <c r="L42" s="138"/>
      <c r="M42" s="138">
        <f>'実質公債費比率（分子）の構造'!N$52</f>
        <v>5168</v>
      </c>
      <c r="N42" s="138"/>
      <c r="O42" s="138"/>
      <c r="P42" s="138">
        <f>'実質公債費比率（分子）の構造'!O$52</f>
        <v>5456</v>
      </c>
    </row>
    <row r="43" spans="1:16" x14ac:dyDescent="0.15">
      <c r="A43" s="138" t="s">
        <v>52</v>
      </c>
      <c r="B43" s="138">
        <f>'実質公債費比率（分子）の構造'!K$51</f>
        <v>0</v>
      </c>
      <c r="C43" s="138"/>
      <c r="D43" s="138"/>
      <c r="E43" s="138">
        <f>'実質公債費比率（分子）の構造'!L$51</f>
        <v>0</v>
      </c>
      <c r="F43" s="138"/>
      <c r="G43" s="138"/>
      <c r="H43" s="138" t="str">
        <f>'実質公債費比率（分子）の構造'!M$51</f>
        <v>-</v>
      </c>
      <c r="I43" s="138"/>
      <c r="J43" s="138"/>
      <c r="K43" s="138">
        <f>'実質公債費比率（分子）の構造'!N$51</f>
        <v>0</v>
      </c>
      <c r="L43" s="138"/>
      <c r="M43" s="138"/>
      <c r="N43" s="138">
        <f>'実質公債費比率（分子）の構造'!O$51</f>
        <v>0</v>
      </c>
      <c r="O43" s="138"/>
      <c r="P43" s="138"/>
    </row>
    <row r="44" spans="1:16" x14ac:dyDescent="0.15">
      <c r="A44" s="138" t="s">
        <v>53</v>
      </c>
      <c r="B44" s="138">
        <f>'実質公債費比率（分子）の構造'!K$50</f>
        <v>15</v>
      </c>
      <c r="C44" s="138"/>
      <c r="D44" s="138"/>
      <c r="E44" s="138">
        <f>'実質公債費比率（分子）の構造'!L$50</f>
        <v>13</v>
      </c>
      <c r="F44" s="138"/>
      <c r="G44" s="138"/>
      <c r="H44" s="138">
        <f>'実質公債費比率（分子）の構造'!M$50</f>
        <v>14</v>
      </c>
      <c r="I44" s="138"/>
      <c r="J44" s="138"/>
      <c r="K44" s="138">
        <f>'実質公債費比率（分子）の構造'!N$50</f>
        <v>14</v>
      </c>
      <c r="L44" s="138"/>
      <c r="M44" s="138"/>
      <c r="N44" s="138">
        <f>'実質公債費比率（分子）の構造'!O$50</f>
        <v>14</v>
      </c>
      <c r="O44" s="138"/>
      <c r="P44" s="138"/>
    </row>
    <row r="45" spans="1:16" x14ac:dyDescent="0.15">
      <c r="A45" s="138" t="s">
        <v>54</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x14ac:dyDescent="0.15">
      <c r="A46" s="138" t="s">
        <v>55</v>
      </c>
      <c r="B46" s="138">
        <f>'実質公債費比率（分子）の構造'!K$48</f>
        <v>1761</v>
      </c>
      <c r="C46" s="138"/>
      <c r="D46" s="138"/>
      <c r="E46" s="138">
        <f>'実質公債費比率（分子）の構造'!L$48</f>
        <v>1706</v>
      </c>
      <c r="F46" s="138"/>
      <c r="G46" s="138"/>
      <c r="H46" s="138">
        <f>'実質公債費比率（分子）の構造'!M$48</f>
        <v>1731</v>
      </c>
      <c r="I46" s="138"/>
      <c r="J46" s="138"/>
      <c r="K46" s="138">
        <f>'実質公債費比率（分子）の構造'!N$48</f>
        <v>1748</v>
      </c>
      <c r="L46" s="138"/>
      <c r="M46" s="138"/>
      <c r="N46" s="138">
        <f>'実質公債費比率（分子）の構造'!O$48</f>
        <v>1701</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5313</v>
      </c>
      <c r="C49" s="138"/>
      <c r="D49" s="138"/>
      <c r="E49" s="138">
        <f>'実質公債費比率（分子）の構造'!L$45</f>
        <v>5548</v>
      </c>
      <c r="F49" s="138"/>
      <c r="G49" s="138"/>
      <c r="H49" s="138">
        <f>'実質公債費比率（分子）の構造'!M$45</f>
        <v>5486</v>
      </c>
      <c r="I49" s="138"/>
      <c r="J49" s="138"/>
      <c r="K49" s="138">
        <f>'実質公債費比率（分子）の構造'!N$45</f>
        <v>5519</v>
      </c>
      <c r="L49" s="138"/>
      <c r="M49" s="138"/>
      <c r="N49" s="138">
        <f>'実質公債費比率（分子）の構造'!O$45</f>
        <v>5900</v>
      </c>
      <c r="O49" s="138"/>
      <c r="P49" s="138"/>
    </row>
    <row r="50" spans="1:16" x14ac:dyDescent="0.15">
      <c r="A50" s="138" t="s">
        <v>59</v>
      </c>
      <c r="B50" s="138" t="e">
        <f>NA()</f>
        <v>#N/A</v>
      </c>
      <c r="C50" s="138">
        <f>IF(ISNUMBER('実質公債費比率（分子）の構造'!K$53),'実質公債費比率（分子）の構造'!K$53,NA())</f>
        <v>1904</v>
      </c>
      <c r="D50" s="138" t="e">
        <f>NA()</f>
        <v>#N/A</v>
      </c>
      <c r="E50" s="138" t="e">
        <f>NA()</f>
        <v>#N/A</v>
      </c>
      <c r="F50" s="138">
        <f>IF(ISNUMBER('実質公債費比率（分子）の構造'!L$53),'実質公債費比率（分子）の構造'!L$53,NA())</f>
        <v>1890</v>
      </c>
      <c r="G50" s="138" t="e">
        <f>NA()</f>
        <v>#N/A</v>
      </c>
      <c r="H50" s="138" t="e">
        <f>NA()</f>
        <v>#N/A</v>
      </c>
      <c r="I50" s="138">
        <f>IF(ISNUMBER('実質公債費比率（分子）の構造'!M$53),'実質公債費比率（分子）の構造'!M$53,NA())</f>
        <v>2040</v>
      </c>
      <c r="J50" s="138" t="e">
        <f>NA()</f>
        <v>#N/A</v>
      </c>
      <c r="K50" s="138" t="e">
        <f>NA()</f>
        <v>#N/A</v>
      </c>
      <c r="L50" s="138">
        <f>IF(ISNUMBER('実質公債費比率（分子）の構造'!N$53),'実質公債費比率（分子）の構造'!N$53,NA())</f>
        <v>2113</v>
      </c>
      <c r="M50" s="138" t="e">
        <f>NA()</f>
        <v>#N/A</v>
      </c>
      <c r="N50" s="138" t="e">
        <f>NA()</f>
        <v>#N/A</v>
      </c>
      <c r="O50" s="138">
        <f>IF(ISNUMBER('実質公債費比率（分子）の構造'!O$53),'実質公債費比率（分子）の構造'!O$53,NA())</f>
        <v>2159</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52231</v>
      </c>
      <c r="E56" s="137"/>
      <c r="F56" s="137"/>
      <c r="G56" s="137">
        <f>'将来負担比率（分子）の構造'!J$52</f>
        <v>52893</v>
      </c>
      <c r="H56" s="137"/>
      <c r="I56" s="137"/>
      <c r="J56" s="137">
        <f>'将来負担比率（分子）の構造'!K$52</f>
        <v>53281</v>
      </c>
      <c r="K56" s="137"/>
      <c r="L56" s="137"/>
      <c r="M56" s="137">
        <f>'将来負担比率（分子）の構造'!L$52</f>
        <v>53372</v>
      </c>
      <c r="N56" s="137"/>
      <c r="O56" s="137"/>
      <c r="P56" s="137">
        <f>'将来負担比率（分子）の構造'!M$52</f>
        <v>52669</v>
      </c>
    </row>
    <row r="57" spans="1:16" x14ac:dyDescent="0.15">
      <c r="A57" s="137" t="s">
        <v>36</v>
      </c>
      <c r="B57" s="137"/>
      <c r="C57" s="137"/>
      <c r="D57" s="137">
        <f>'将来負担比率（分子）の構造'!I$51</f>
        <v>3954</v>
      </c>
      <c r="E57" s="137"/>
      <c r="F57" s="137"/>
      <c r="G57" s="137">
        <f>'将来負担比率（分子）の構造'!J$51</f>
        <v>3539</v>
      </c>
      <c r="H57" s="137"/>
      <c r="I57" s="137"/>
      <c r="J57" s="137">
        <f>'将来負担比率（分子）の構造'!K$51</f>
        <v>3414</v>
      </c>
      <c r="K57" s="137"/>
      <c r="L57" s="137"/>
      <c r="M57" s="137">
        <f>'将来負担比率（分子）の構造'!L$51</f>
        <v>3217</v>
      </c>
      <c r="N57" s="137"/>
      <c r="O57" s="137"/>
      <c r="P57" s="137">
        <f>'将来負担比率（分子）の構造'!M$51</f>
        <v>3244</v>
      </c>
    </row>
    <row r="58" spans="1:16" x14ac:dyDescent="0.15">
      <c r="A58" s="137" t="s">
        <v>35</v>
      </c>
      <c r="B58" s="137"/>
      <c r="C58" s="137"/>
      <c r="D58" s="137">
        <f>'将来負担比率（分子）の構造'!I$50</f>
        <v>7886</v>
      </c>
      <c r="E58" s="137"/>
      <c r="F58" s="137"/>
      <c r="G58" s="137">
        <f>'将来負担比率（分子）の構造'!J$50</f>
        <v>8156</v>
      </c>
      <c r="H58" s="137"/>
      <c r="I58" s="137"/>
      <c r="J58" s="137">
        <f>'将来負担比率（分子）の構造'!K$50</f>
        <v>7597</v>
      </c>
      <c r="K58" s="137"/>
      <c r="L58" s="137"/>
      <c r="M58" s="137">
        <f>'将来負担比率（分子）の構造'!L$50</f>
        <v>8603</v>
      </c>
      <c r="N58" s="137"/>
      <c r="O58" s="137"/>
      <c r="P58" s="137">
        <f>'将来負担比率（分子）の構造'!M$50</f>
        <v>8574</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7329</v>
      </c>
      <c r="C62" s="137"/>
      <c r="D62" s="137"/>
      <c r="E62" s="137">
        <f>'将来負担比率（分子）の構造'!J$45</f>
        <v>6712</v>
      </c>
      <c r="F62" s="137"/>
      <c r="G62" s="137"/>
      <c r="H62" s="137">
        <f>'将来負担比率（分子）の構造'!K$45</f>
        <v>6207</v>
      </c>
      <c r="I62" s="137"/>
      <c r="J62" s="137"/>
      <c r="K62" s="137">
        <f>'将来負担比率（分子）の構造'!L$45</f>
        <v>6468</v>
      </c>
      <c r="L62" s="137"/>
      <c r="M62" s="137"/>
      <c r="N62" s="137">
        <f>'将来負担比率（分子）の構造'!M$45</f>
        <v>6461</v>
      </c>
      <c r="O62" s="137"/>
      <c r="P62" s="137"/>
    </row>
    <row r="63" spans="1:16" x14ac:dyDescent="0.15">
      <c r="A63" s="137" t="s">
        <v>28</v>
      </c>
      <c r="B63" s="137">
        <f>'将来負担比率（分子）の構造'!I$44</f>
        <v>84</v>
      </c>
      <c r="C63" s="137"/>
      <c r="D63" s="137"/>
      <c r="E63" s="137">
        <f>'将来負担比率（分子）の構造'!J$44</f>
        <v>66</v>
      </c>
      <c r="F63" s="137"/>
      <c r="G63" s="137"/>
      <c r="H63" s="137">
        <f>'将来負担比率（分子）の構造'!K$44</f>
        <v>53</v>
      </c>
      <c r="I63" s="137"/>
      <c r="J63" s="137"/>
      <c r="K63" s="137">
        <f>'将来負担比率（分子）の構造'!L$44</f>
        <v>38</v>
      </c>
      <c r="L63" s="137"/>
      <c r="M63" s="137"/>
      <c r="N63" s="137">
        <f>'将来負担比率（分子）の構造'!M$44</f>
        <v>26</v>
      </c>
      <c r="O63" s="137"/>
      <c r="P63" s="137"/>
    </row>
    <row r="64" spans="1:16" x14ac:dyDescent="0.15">
      <c r="A64" s="137" t="s">
        <v>27</v>
      </c>
      <c r="B64" s="137">
        <f>'将来負担比率（分子）の構造'!I$43</f>
        <v>25306</v>
      </c>
      <c r="C64" s="137"/>
      <c r="D64" s="137"/>
      <c r="E64" s="137">
        <f>'将来負担比率（分子）の構造'!J$43</f>
        <v>23188</v>
      </c>
      <c r="F64" s="137"/>
      <c r="G64" s="137"/>
      <c r="H64" s="137">
        <f>'将来負担比率（分子）の構造'!K$43</f>
        <v>23426</v>
      </c>
      <c r="I64" s="137"/>
      <c r="J64" s="137"/>
      <c r="K64" s="137">
        <f>'将来負担比率（分子）の構造'!L$43</f>
        <v>22681</v>
      </c>
      <c r="L64" s="137"/>
      <c r="M64" s="137"/>
      <c r="N64" s="137">
        <f>'将来負担比率（分子）の構造'!M$43</f>
        <v>22072</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53348</v>
      </c>
      <c r="C66" s="137"/>
      <c r="D66" s="137"/>
      <c r="E66" s="137">
        <f>'将来負担比率（分子）の構造'!J$41</f>
        <v>53896</v>
      </c>
      <c r="F66" s="137"/>
      <c r="G66" s="137"/>
      <c r="H66" s="137">
        <f>'将来負担比率（分子）の構造'!K$41</f>
        <v>54446</v>
      </c>
      <c r="I66" s="137"/>
      <c r="J66" s="137"/>
      <c r="K66" s="137">
        <f>'将来負担比率（分子）の構造'!L$41</f>
        <v>53899</v>
      </c>
      <c r="L66" s="137"/>
      <c r="M66" s="137"/>
      <c r="N66" s="137">
        <f>'将来負担比率（分子）の構造'!M$41</f>
        <v>52720</v>
      </c>
      <c r="O66" s="137"/>
      <c r="P66" s="137"/>
    </row>
    <row r="67" spans="1:16" x14ac:dyDescent="0.15">
      <c r="A67" s="137" t="s">
        <v>63</v>
      </c>
      <c r="B67" s="137" t="e">
        <f>NA()</f>
        <v>#N/A</v>
      </c>
      <c r="C67" s="137">
        <f>IF(ISNUMBER('将来負担比率（分子）の構造'!I$53), IF('将来負担比率（分子）の構造'!I$53 &lt; 0, 0, '将来負担比率（分子）の構造'!I$53), NA())</f>
        <v>21996</v>
      </c>
      <c r="D67" s="137" t="e">
        <f>NA()</f>
        <v>#N/A</v>
      </c>
      <c r="E67" s="137" t="e">
        <f>NA()</f>
        <v>#N/A</v>
      </c>
      <c r="F67" s="137">
        <f>IF(ISNUMBER('将来負担比率（分子）の構造'!J$53), IF('将来負担比率（分子）の構造'!J$53 &lt; 0, 0, '将来負担比率（分子）の構造'!J$53), NA())</f>
        <v>19274</v>
      </c>
      <c r="G67" s="137" t="e">
        <f>NA()</f>
        <v>#N/A</v>
      </c>
      <c r="H67" s="137" t="e">
        <f>NA()</f>
        <v>#N/A</v>
      </c>
      <c r="I67" s="137">
        <f>IF(ISNUMBER('将来負担比率（分子）の構造'!K$53), IF('将来負担比率（分子）の構造'!K$53 &lt; 0, 0, '将来負担比率（分子）の構造'!K$53), NA())</f>
        <v>19839</v>
      </c>
      <c r="J67" s="137" t="e">
        <f>NA()</f>
        <v>#N/A</v>
      </c>
      <c r="K67" s="137" t="e">
        <f>NA()</f>
        <v>#N/A</v>
      </c>
      <c r="L67" s="137">
        <f>IF(ISNUMBER('将来負担比率（分子）の構造'!L$53), IF('将来負担比率（分子）の構造'!L$53 &lt; 0, 0, '将来負担比率（分子）の構造'!L$53), NA())</f>
        <v>17895</v>
      </c>
      <c r="M67" s="137" t="e">
        <f>NA()</f>
        <v>#N/A</v>
      </c>
      <c r="N67" s="137" t="e">
        <f>NA()</f>
        <v>#N/A</v>
      </c>
      <c r="O67" s="137">
        <f>IF(ISNUMBER('将来負担比率（分子）の構造'!M$53), IF('将来負担比率（分子）の構造'!M$53 &lt; 0, 0, '将来負担比率（分子）の構造'!M$53), NA())</f>
        <v>16793</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藤田 繭嗣</dc:creator>
  <cp:lastModifiedBy> </cp:lastModifiedBy>
  <cp:lastPrinted>2018-02-28T00:00:10Z</cp:lastPrinted>
  <dcterms:created xsi:type="dcterms:W3CDTF">2018-02-23T00:17:03Z</dcterms:created>
  <dcterms:modified xsi:type="dcterms:W3CDTF">2018-11-16T06:54:16Z</dcterms:modified>
</cp:coreProperties>
</file>