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85" yWindow="105" windowWidth="11715" windowHeight="11430" tabRatio="7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35" i="11" l="1"/>
  <c r="AA34" i="11"/>
  <c r="AA33" i="11"/>
  <c r="AA37" i="11"/>
  <c r="AA38" i="11"/>
  <c r="AA39" i="11"/>
  <c r="AA40" i="11"/>
  <c r="AA41" i="11"/>
  <c r="AA42" i="11"/>
  <c r="AA43" i="11"/>
  <c r="AA36" i="11"/>
  <c r="BG41" i="9" l="1"/>
  <c r="BG40" i="9"/>
  <c r="BG39" i="9"/>
  <c r="BG38" i="9"/>
  <c r="BG37" i="9"/>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AM41" i="9"/>
  <c r="U41" i="9"/>
  <c r="C41" i="9"/>
  <c r="BW40" i="9"/>
  <c r="AM40" i="9"/>
  <c r="U40" i="9"/>
  <c r="C40" i="9"/>
  <c r="AM39" i="9"/>
  <c r="U39" i="9"/>
  <c r="C39" i="9"/>
  <c r="AM38" i="9"/>
  <c r="C38" i="9"/>
  <c r="AM37" i="9"/>
  <c r="C37" i="9"/>
  <c r="BW34" i="9"/>
  <c r="BW35" i="9" s="1"/>
  <c r="BW36" i="9" s="1"/>
  <c r="BW37" i="9" s="1"/>
  <c r="BW38" i="9" s="1"/>
  <c r="BW39" i="9" s="1"/>
  <c r="C34" i="9"/>
  <c r="CO34" i="9" l="1"/>
  <c r="CO35" i="9" s="1"/>
  <c r="CO36" i="9" s="1"/>
  <c r="CO37" i="9" s="1"/>
  <c r="CO38" i="9" s="1"/>
  <c r="CO39" i="9" s="1"/>
  <c r="CO40" i="9" s="1"/>
  <c r="CO41"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s="1"/>
  <c r="U36" i="9" s="1"/>
  <c r="U37" i="9" s="1"/>
  <c r="U38" i="9" s="1"/>
  <c r="AM34" i="9"/>
  <c r="AM35" i="9" s="1"/>
  <c r="AM36" i="9" s="1"/>
  <c r="BE34" i="9" l="1"/>
  <c r="BE35" i="9" s="1"/>
  <c r="BE36" i="9" s="1"/>
  <c r="BE37" i="9" s="1"/>
  <c r="BE38" i="9" s="1"/>
  <c r="BE39" i="9" s="1"/>
  <c r="BE40" i="9" s="1"/>
  <c r="BE41" i="9" s="1"/>
</calcChain>
</file>

<file path=xl/sharedStrings.xml><?xml version="1.0" encoding="utf-8"?>
<sst xmlns="http://schemas.openxmlformats.org/spreadsheetml/2006/main" count="1119" uniqueCount="575">
  <si>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</si>
  <si>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</si>
  <si>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</si>
  <si>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</si>
  <si>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</si>
  <si>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</si>
  <si>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</si>
  <si>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</si>
  <si>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</si>
  <si>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</si>
  <si>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</si>
  <si>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</si>
  <si>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</si>
  <si>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</si>
  <si>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</si>
  <si>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</si>
  <si>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</si>
  <si>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</si>
  <si>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</si>
  <si>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</si>
  <si>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</si>
  <si>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</si>
  <si>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</si>
  <si>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</si>
  <si>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</si>
  <si>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</si>
  <si>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</si>
  <si>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</si>
  <si>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</si>
  <si>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</si>
  <si>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</si>
  <si>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</si>
  <si>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</si>
  <si>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</si>
  <si>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</si>
  <si>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</si>
  <si>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</si>
  <si>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</si>
  <si>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</si>
  <si>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</si>
  <si>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</si>
  <si>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</si>
  <si>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</si>
  <si>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</si>
  <si>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</si>
  <si>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</si>
  <si>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</si>
  <si>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</si>
  <si>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</si>
  <si>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</si>
  <si>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</si>
  <si>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</si>
  <si>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</si>
  <si>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</si>
  <si>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</si>
  <si>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</si>
  <si>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</si>
  <si>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</si>
  <si>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</si>
  <si>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</si>
  <si>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</si>
  <si>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</si>
  <si>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</si>
  <si>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</si>
  <si>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</si>
  <si>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</si>
  <si>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</si>
  <si>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</si>
  <si>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</si>
  <si>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</si>
  <si>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</si>
  <si>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</si>
  <si>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</si>
  <si>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</si>
  <si>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</si>
  <si>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</si>
  <si>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</si>
  <si>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</si>
  <si>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</si>
  <si>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</si>
  <si>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</si>
  <si>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</si>
  <si>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福知山市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</si>
  <si>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</si>
  <si>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</si>
  <si>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</si>
  <si>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</si>
  <si>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</si>
  <si>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</si>
  <si>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</si>
  <si>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</si>
  <si>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</si>
  <si>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</si>
  <si>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</si>
  <si>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</si>
  <si>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</si>
  <si>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</si>
  <si>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</si>
  <si>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</si>
  <si>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</si>
  <si>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</si>
  <si>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</si>
  <si>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</si>
  <si>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</si>
  <si>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</si>
  <si>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</si>
  <si>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</si>
  <si>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</si>
  <si>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</si>
  <si>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</si>
  <si>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</si>
  <si>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</si>
  <si>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</si>
  <si>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</si>
  <si>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</si>
  <si>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</si>
  <si>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</si>
  <si>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</si>
  <si>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</si>
  <si>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</si>
  <si>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</si>
  <si>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</si>
  <si>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</si>
  <si>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</si>
  <si>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</si>
  <si>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</si>
  <si>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</si>
  <si>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</si>
  <si>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</si>
  <si>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</si>
  <si>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</si>
  <si>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</si>
  <si>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</si>
  <si>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</si>
  <si>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</si>
  <si>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</si>
  <si>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</si>
  <si>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</si>
  <si>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</si>
  <si>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</si>
  <si>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</si>
  <si>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</si>
  <si>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</si>
  <si>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</si>
  <si>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</si>
  <si>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</si>
  <si>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</si>
  <si>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</si>
  <si>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</si>
  <si>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</si>
  <si>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</si>
  <si>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</si>
  <si>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</si>
  <si>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</si>
  <si>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</si>
  <si>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</si>
  <si>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</si>
  <si>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</si>
  <si>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</si>
  <si>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</si>
  <si>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</si>
  <si>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</si>
  <si>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</si>
  <si>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</si>
  <si>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</si>
  <si>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</si>
  <si>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</si>
  <si>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</si>
  <si>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</si>
  <si>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</si>
  <si>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</si>
  <si>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</si>
  <si>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</si>
  <si>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</si>
  <si>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</si>
  <si>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</si>
  <si>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</si>
  <si>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</si>
  <si>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</si>
  <si>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</si>
  <si>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</si>
  <si>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</si>
  <si>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</si>
  <si>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</si>
  <si>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</si>
  <si>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</si>
  <si>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</si>
  <si>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</si>
  <si>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</si>
  <si>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</si>
  <si>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</si>
  <si>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</si>
  <si>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</si>
  <si>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</si>
  <si>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</si>
  <si>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</si>
  <si>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</si>
  <si>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京都府福知山市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</si>
  <si>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</si>
  <si>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</si>
  <si>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</si>
  <si>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</si>
  <si>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</si>
  <si>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</si>
  <si>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</si>
  <si>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</si>
  <si>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</si>
  <si>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</si>
  <si>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</si>
  <si>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</si>
  <si>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</si>
  <si>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</si>
  <si>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</si>
  <si>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</si>
  <si>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</si>
  <si>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</si>
  <si>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</si>
  <si>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</si>
  <si>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</si>
  <si>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</si>
  <si>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</si>
  <si>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</si>
  <si>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</si>
  <si>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</si>
  <si>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</si>
  <si>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</si>
  <si>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</si>
  <si>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</si>
  <si>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</si>
  <si>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</si>
  <si>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</si>
  <si>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</si>
  <si>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</si>
  <si>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</si>
  <si>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</si>
  <si>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</si>
  <si>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</si>
  <si>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</si>
  <si>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</si>
  <si>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</si>
  <si>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</si>
  <si>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</si>
  <si>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</si>
  <si>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</si>
  <si>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</si>
  <si>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</si>
  <si>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</si>
  <si>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</si>
  <si>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</si>
  <si>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</si>
  <si>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</si>
  <si>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</si>
  <si>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</si>
  <si>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</si>
  <si>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</si>
  <si>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</si>
  <si>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</si>
  <si>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</si>
  <si>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</si>
  <si>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</si>
  <si>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</si>
  <si>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</si>
  <si>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</si>
  <si>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</si>
  <si>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</si>
  <si>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</si>
  <si>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</si>
  <si>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</si>
  <si>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</si>
  <si>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</si>
  <si>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</si>
  <si>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</si>
  <si>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</si>
  <si>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</si>
  <si>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</si>
  <si>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</si>
  <si>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</si>
  <si>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</si>
  <si>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</si>
  <si>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</si>
  <si>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</si>
  <si>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</si>
  <si>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</si>
  <si>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</si>
  <si>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</si>
  <si>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</si>
  <si>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</si>
  <si>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</si>
  <si>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</si>
  <si>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</si>
  <si>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</si>
  <si>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</si>
  <si>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</si>
  <si>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</si>
  <si>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</si>
  <si>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</si>
  <si>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</si>
  <si>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</si>
  <si>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</si>
  <si>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</si>
  <si>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</si>
  <si>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</si>
  <si>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</si>
  <si>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</si>
  <si>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</si>
  <si>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</si>
  <si>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</si>
  <si>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</si>
  <si>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</si>
  <si>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</si>
  <si>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</si>
  <si>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</si>
  <si>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</si>
  <si>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</si>
  <si>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</si>
  <si>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</si>
  <si>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</si>
  <si>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</si>
  <si>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</si>
  <si>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</si>
  <si>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</si>
  <si>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</si>
  <si>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</si>
  <si>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</si>
  <si>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</si>
  <si>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</si>
  <si>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</si>
  <si>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</si>
  <si>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</si>
  <si>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</si>
  <si>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</si>
  <si>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</si>
  <si>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</si>
  <si>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</si>
  <si>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</si>
  <si>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</si>
  <si>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</si>
  <si>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</si>
  <si>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</si>
  <si>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</si>
  <si>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</si>
  <si>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</si>
  <si>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</si>
  <si>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</si>
  <si>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</si>
  <si>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</si>
  <si>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京都府福知山市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</si>
  <si>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</si>
  <si>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</si>
  <si>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</si>
  <si>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</si>
  <si>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</si>
  <si>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</si>
  <si>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</si>
  <si>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</si>
  <si>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</si>
  <si>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</si>
  <si>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</si>
  <si>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</si>
  <si>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</si>
  <si>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</si>
  <si>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</si>
  <si>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</si>
  <si>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</si>
  <si>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</si>
  <si>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</si>
  <si>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</si>
  <si>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休日急患診療所費特別会計</t>
    <phoneticPr fontId="5"/>
  </si>
  <si>
    <t>地域情報通信ネットワーク事業特別会計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</si>
  <si>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</si>
  <si>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</si>
  <si>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</si>
  <si>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</si>
  <si>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</si>
  <si>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</si>
  <si>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</si>
  <si>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</si>
  <si>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</si>
  <si>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</si>
  <si>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</si>
  <si>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</si>
  <si>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</si>
  <si>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</si>
  <si>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国民健康保険診療所費特別会計</t>
    <phoneticPr fontId="5"/>
  </si>
  <si>
    <t>介護保険事業特別会計（保険事業勘定）</t>
    <phoneticPr fontId="5"/>
  </si>
  <si>
    <t>介護保険事業特別会計（サービス事業勘定）</t>
    <phoneticPr fontId="5"/>
  </si>
  <si>
    <t>後期高齢者医療事業特別会計</t>
    <phoneticPr fontId="5"/>
  </si>
  <si>
    <t>病院事業会計</t>
    <phoneticPr fontId="5"/>
  </si>
  <si>
    <t>法適用企業</t>
    <phoneticPr fontId="5"/>
  </si>
  <si>
    <t>水道事業会計</t>
    <phoneticPr fontId="5"/>
  </si>
  <si>
    <t>下水道事業会計</t>
    <phoneticPr fontId="5"/>
  </si>
  <si>
    <t>と畜場費特別会計</t>
    <phoneticPr fontId="5"/>
  </si>
  <si>
    <t>法非適用企業</t>
    <phoneticPr fontId="5"/>
  </si>
  <si>
    <t>簡易水道事業特別会計</t>
    <phoneticPr fontId="5"/>
  </si>
  <si>
    <t>公設地方卸売市場事業特別会計</t>
    <phoneticPr fontId="5"/>
  </si>
  <si>
    <t>農業集落排水施設事業特別会計</t>
    <phoneticPr fontId="5"/>
  </si>
  <si>
    <t>石原土地区画整理事業特別会計</t>
    <phoneticPr fontId="5"/>
  </si>
  <si>
    <t>福知山駅周辺土地区画整理事業特別会計</t>
    <phoneticPr fontId="5"/>
  </si>
  <si>
    <t>河守土地区画整理事業特別会計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</si>
  <si>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</si>
  <si>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</si>
  <si>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</si>
  <si>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</si>
  <si>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</si>
  <si>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</si>
  <si>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</si>
  <si>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</si>
  <si>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</si>
  <si>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</si>
  <si>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</si>
  <si>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</si>
  <si>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</si>
  <si>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</si>
  <si>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</si>
  <si>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</si>
  <si>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</si>
  <si>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</si>
  <si>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</si>
  <si>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</si>
  <si>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</si>
  <si>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</si>
  <si>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</si>
  <si>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</si>
  <si>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</si>
  <si>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</si>
  <si>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</si>
  <si>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</si>
  <si>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</si>
  <si>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</si>
  <si>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</si>
  <si>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</si>
  <si>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</si>
  <si>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</si>
  <si>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</si>
  <si>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</si>
  <si>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</si>
  <si>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</si>
  <si>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</si>
  <si>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</si>
  <si>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</si>
  <si>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</si>
  <si>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</si>
  <si>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</si>
  <si>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</si>
  <si>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</si>
  <si>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</si>
  <si>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</si>
  <si>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</si>
  <si>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</si>
  <si>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</si>
  <si>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</si>
  <si>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</si>
  <si>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</si>
  <si>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</si>
  <si>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</si>
  <si>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</si>
  <si>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</si>
  <si>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</si>
  <si>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</si>
  <si>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</si>
  <si>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</si>
  <si>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</si>
  <si>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</si>
  <si>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</si>
  <si>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</si>
  <si>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</si>
  <si>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</si>
  <si>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</si>
  <si>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</si>
  <si>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</si>
  <si>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</si>
  <si>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</si>
  <si>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</si>
  <si>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</si>
  <si>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</si>
  <si>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</si>
  <si>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</si>
  <si>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</si>
  <si>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</si>
  <si>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</si>
  <si>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</si>
  <si>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</si>
  <si>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</si>
  <si>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</si>
  <si>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</si>
  <si>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</si>
  <si>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</si>
  <si>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</si>
  <si>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</si>
  <si>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</si>
  <si>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</si>
  <si>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</si>
  <si>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</si>
  <si>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</si>
  <si>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</si>
  <si>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</si>
  <si>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</si>
  <si>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</si>
  <si>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</si>
  <si>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</si>
  <si>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</si>
  <si>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</si>
  <si>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</si>
  <si>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</si>
  <si>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</si>
  <si>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</si>
  <si>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</si>
  <si>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</si>
  <si>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</si>
  <si>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</si>
  <si>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</si>
  <si>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</si>
  <si>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</si>
  <si>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</si>
  <si>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</si>
  <si>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</si>
  <si>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</si>
  <si>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</si>
  <si>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</si>
  <si>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</si>
  <si>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</si>
  <si>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</si>
  <si>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</si>
  <si>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</si>
  <si>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</si>
  <si>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</si>
  <si>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</si>
  <si>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</si>
  <si>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</si>
  <si>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</si>
  <si>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</si>
  <si>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</si>
  <si>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</si>
  <si>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</si>
  <si>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</si>
  <si>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10.89</t>
  </si>
  <si>
    <t>▲ 4.01</t>
  </si>
  <si>
    <t>病院事業会計</t>
  </si>
  <si>
    <t>水道事業会計</t>
  </si>
  <si>
    <t>一般会計</t>
  </si>
  <si>
    <t>介護保険事業特別会計（保険事業勘定）</t>
  </si>
  <si>
    <t>国民健康保険事業特別会計</t>
  </si>
  <si>
    <t>下水道事業会計</t>
  </si>
  <si>
    <t>石原土地区画整理事業特別会計</t>
  </si>
  <si>
    <t>▲ 0.55</t>
  </si>
  <si>
    <t>宅地造成事業特別会計</t>
  </si>
  <si>
    <t>その他会計（赤字）</t>
  </si>
  <si>
    <t>その他会計（黒字）</t>
  </si>
  <si>
    <t>福知山市体育協会</t>
  </si>
  <si>
    <t>福知山市都市緑化協会</t>
  </si>
  <si>
    <t>福知山市文化協会</t>
  </si>
  <si>
    <t>福知山まちづくり</t>
  </si>
  <si>
    <t>福知山上下水道サービスセンター</t>
  </si>
  <si>
    <t>大江観光</t>
  </si>
  <si>
    <t>やくの農業振興団</t>
  </si>
  <si>
    <t>公立大学法人福知山公立大学</t>
    <phoneticPr fontId="2"/>
  </si>
  <si>
    <t>京都府自治会館管理組合(一般会計)</t>
    <rPh sb="12" eb="14">
      <t>イッパン</t>
    </rPh>
    <rPh sb="14" eb="16">
      <t>カイケイ</t>
    </rPh>
    <phoneticPr fontId="5"/>
  </si>
  <si>
    <t>京都府住宅新築資金等貸付事業管理組合(一般会計)</t>
  </si>
  <si>
    <t>京都府住宅新築資金等貸付事業管理組合(特別会計)</t>
    <rPh sb="19" eb="21">
      <t>トクベツ</t>
    </rPh>
    <phoneticPr fontId="5"/>
  </si>
  <si>
    <t>京都府後期高齢者医療広域連合(一般会計)</t>
  </si>
  <si>
    <t>京都府後期高齢者医療広域連合(後期高齢者医療特別会計)</t>
  </si>
  <si>
    <t>京都地方税機構(一般会計)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</si>
  <si>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</si>
  <si>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</si>
  <si>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</si>
  <si>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</si>
  <si>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</si>
  <si>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</si>
  <si>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</si>
  <si>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</si>
  <si>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</si>
  <si>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</si>
  <si>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地方債現在高数値が高いことが、将来負担比率が類似団体平均値を上回る要因と考えられる。合併特例債及び土地開発公社の解散に関連する三セク債の発行、また雨水貯留施設整備に係る下水道事業債の発行がその主な理由である。将来負担比率と同様に、元利償還金数値が高いことから実質公債費比率についても類似団体平均を上回る結果となっている。
　 将来負担比率は類似団体の傾向と同様に、普通会計の地方債現在高や公営企業債等繰入見込額等の減少により好転している。一方、実質公債比率については、類似団体が減少傾向にある中、平成28年度に上昇したが、主な要因は地域情報化事業に係る借換債の償還開始により償還額が増加したもので、償還終了の平成30年度まで影響すると見込んでいる。</t>
    <rPh sb="107" eb="109">
      <t>ショウライ</t>
    </rPh>
    <rPh sb="109" eb="111">
      <t>フタン</t>
    </rPh>
    <rPh sb="111" eb="113">
      <t>ヒリツ</t>
    </rPh>
    <rPh sb="114" eb="116">
      <t>ドウヨウ</t>
    </rPh>
    <rPh sb="118" eb="120">
      <t>ガンリ</t>
    </rPh>
    <rPh sb="120" eb="123">
      <t>ショウカンキン</t>
    </rPh>
    <rPh sb="123" eb="125">
      <t>スウチ</t>
    </rPh>
    <rPh sb="126" eb="127">
      <t>タカ</t>
    </rPh>
    <rPh sb="132" eb="134">
      <t>ジッシツ</t>
    </rPh>
    <rPh sb="134" eb="137">
      <t>コウサイヒ</t>
    </rPh>
    <rPh sb="137" eb="139">
      <t>ヒリツ</t>
    </rPh>
    <rPh sb="144" eb="146">
      <t>ルイジ</t>
    </rPh>
    <rPh sb="146" eb="148">
      <t>ダンタイ</t>
    </rPh>
    <rPh sb="148" eb="150">
      <t>ヘイキン</t>
    </rPh>
    <rPh sb="151" eb="153">
      <t>ウワマワ</t>
    </rPh>
    <rPh sb="154" eb="156">
      <t>ケッカ</t>
    </rPh>
    <rPh sb="166" eb="168">
      <t>ショウライ</t>
    </rPh>
    <rPh sb="168" eb="170">
      <t>フタン</t>
    </rPh>
    <rPh sb="170" eb="172">
      <t>ヒリツ</t>
    </rPh>
    <rPh sb="173" eb="175">
      <t>ルイジ</t>
    </rPh>
    <rPh sb="175" eb="177">
      <t>ダンタイ</t>
    </rPh>
    <rPh sb="178" eb="180">
      <t>ケイコウ</t>
    </rPh>
    <rPh sb="181" eb="183">
      <t>ドウヨウ</t>
    </rPh>
    <rPh sb="185" eb="187">
      <t>フツウ</t>
    </rPh>
    <rPh sb="187" eb="189">
      <t>カイケイ</t>
    </rPh>
    <rPh sb="190" eb="193">
      <t>チホウサイ</t>
    </rPh>
    <rPh sb="193" eb="195">
      <t>ゲンザイ</t>
    </rPh>
    <rPh sb="195" eb="196">
      <t>ダカ</t>
    </rPh>
    <rPh sb="197" eb="199">
      <t>コウエイ</t>
    </rPh>
    <rPh sb="199" eb="201">
      <t>キギョウ</t>
    </rPh>
    <rPh sb="222" eb="224">
      <t>イッポウ</t>
    </rPh>
    <rPh sb="237" eb="239">
      <t>ルイジ</t>
    </rPh>
    <rPh sb="239" eb="241">
      <t>ダンタイ</t>
    </rPh>
    <rPh sb="242" eb="244">
      <t>ゲンショウ</t>
    </rPh>
    <rPh sb="244" eb="246">
      <t>ケイコウ</t>
    </rPh>
    <rPh sb="249" eb="250">
      <t>ナカ</t>
    </rPh>
    <rPh sb="251" eb="253">
      <t>ヘイセイ</t>
    </rPh>
    <rPh sb="255" eb="256">
      <t>ネン</t>
    </rPh>
    <rPh sb="256" eb="257">
      <t>ド</t>
    </rPh>
    <rPh sb="258" eb="260">
      <t>ジョウショウ</t>
    </rPh>
    <rPh sb="264" eb="265">
      <t>オモ</t>
    </rPh>
    <rPh sb="266" eb="268">
      <t>ヨウイン</t>
    </rPh>
    <rPh sb="269" eb="271">
      <t>チイキ</t>
    </rPh>
    <rPh sb="271" eb="274">
      <t>ジョウホウカ</t>
    </rPh>
    <rPh sb="274" eb="276">
      <t>ジギョウ</t>
    </rPh>
    <rPh sb="277" eb="278">
      <t>カカ</t>
    </rPh>
    <rPh sb="279" eb="282">
      <t>カリカエサイ</t>
    </rPh>
    <rPh sb="283" eb="285">
      <t>ショウカン</t>
    </rPh>
    <rPh sb="285" eb="287">
      <t>カイシ</t>
    </rPh>
    <rPh sb="290" eb="292">
      <t>ショウカン</t>
    </rPh>
    <rPh sb="292" eb="293">
      <t>ガク</t>
    </rPh>
    <rPh sb="294" eb="296">
      <t>ゾウカ</t>
    </rPh>
    <rPh sb="302" eb="304">
      <t>ショウカン</t>
    </rPh>
    <rPh sb="304" eb="306">
      <t>シュウリョウ</t>
    </rPh>
    <rPh sb="307" eb="309">
      <t>ヘイセイ</t>
    </rPh>
    <rPh sb="311" eb="313">
      <t>ネンド</t>
    </rPh>
    <rPh sb="315" eb="317">
      <t>エイキョウ</t>
    </rPh>
    <rPh sb="320" eb="322">
      <t>ミコ</t>
    </rPh>
    <phoneticPr fontId="3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</si>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</sst>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6"/>
      <name val="ＭＳ Ｐゴシック"/>
      <family val="2"/>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protection locked="0"/>
    </xf>
    <xf numFmtId="0" fontId="8" fillId="0" borderId="46" xfId="34" applyFont="1" applyFill="1" applyBorder="1" applyAlignment="1" applyProtection="1">
      <alignment horizontal="left" vertical="top"/>
      <protection locked="0"/>
    </xf>
    <xf numFmtId="0" fontId="8" fillId="0" borderId="60" xfId="34" applyFont="1" applyFill="1" applyBorder="1" applyAlignment="1" applyProtection="1">
      <alignment horizontal="left" vertical="top"/>
      <protection locked="0"/>
    </xf>
    <xf numFmtId="0" fontId="8" fillId="0" borderId="0" xfId="34" applyFont="1" applyFill="1" applyBorder="1" applyAlignment="1" applyProtection="1">
      <alignment horizontal="left" vertical="top"/>
      <protection locked="0"/>
    </xf>
    <xf numFmtId="0" fontId="8" fillId="0" borderId="38" xfId="34" applyFont="1" applyFill="1" applyBorder="1" applyAlignment="1" applyProtection="1">
      <alignment horizontal="left" vertical="top"/>
      <protection locked="0"/>
    </xf>
    <xf numFmtId="0" fontId="8" fillId="0" borderId="37" xfId="34" applyFont="1" applyFill="1" applyBorder="1" applyAlignment="1" applyProtection="1">
      <alignment horizontal="left" vertical="top"/>
      <protection locked="0"/>
    </xf>
    <xf numFmtId="0" fontId="8" fillId="0" borderId="49" xfId="34" applyFont="1" applyFill="1" applyBorder="1" applyAlignment="1" applyProtection="1">
      <alignment horizontal="left" vertical="top"/>
      <protection locked="0"/>
    </xf>
    <xf numFmtId="0" fontId="8" fillId="0" borderId="40" xfId="34" applyFont="1" applyFill="1" applyBorder="1" applyAlignment="1" applyProtection="1">
      <alignment horizontal="left" vertical="top"/>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71824</c:v>
                </c:pt>
                <c:pt idx="1">
                  <c:v>83639</c:v>
                </c:pt>
                <c:pt idx="2">
                  <c:v>78883</c:v>
                </c:pt>
                <c:pt idx="3">
                  <c:v>71537</c:v>
                </c:pt>
                <c:pt idx="4">
                  <c:v>60756</c:v>
                </c:pt>
              </c:numCache>
            </c:numRef>
          </c:val>
          <c:smooth val="0"/>
        </c:ser>
        <c:dLbls>
          <c:showLegendKey val="0"/>
          <c:showVal val="0"/>
          <c:showCatName val="0"/>
          <c:showSerName val="0"/>
          <c:showPercent val="0"/>
          <c:showBubbleSize val="0"/>
        </c:dLbls>
        <c:marker val="1"/>
        <c:smooth val="0"/>
        <c:axId val="179681920"/>
        <c:axId val="179684096"/>
      </c:lineChart>
      <c:catAx>
        <c:axId val="179681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684096"/>
        <c:crosses val="autoZero"/>
        <c:auto val="1"/>
        <c:lblAlgn val="ctr"/>
        <c:lblOffset val="100"/>
        <c:tickLblSkip val="1"/>
        <c:tickMarkSkip val="1"/>
        <c:noMultiLvlLbl val="0"/>
      </c:catAx>
      <c:valAx>
        <c:axId val="1796840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681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2.77</c:v>
                </c:pt>
                <c:pt idx="1">
                  <c:v>4</c:v>
                </c:pt>
                <c:pt idx="2">
                  <c:v>3.62</c:v>
                </c:pt>
                <c:pt idx="3">
                  <c:v>3.07</c:v>
                </c:pt>
                <c:pt idx="4">
                  <c:v>4.34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11.08</c:v>
                </c:pt>
                <c:pt idx="1">
                  <c:v>9.9700000000000006</c:v>
                </c:pt>
                <c:pt idx="2">
                  <c:v>7.85</c:v>
                </c:pt>
                <c:pt idx="3">
                  <c:v>9.56</c:v>
                </c:pt>
                <c:pt idx="4">
                  <c:v>9.7899999999999991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6858496"/>
        <c:axId val="22686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-10.89</c:v>
                </c:pt>
                <c:pt idx="1">
                  <c:v>0.2</c:v>
                </c:pt>
                <c:pt idx="2">
                  <c:v>-4.01</c:v>
                </c:pt>
                <c:pt idx="3">
                  <c:v>0.46</c:v>
                </c:pt>
                <c:pt idx="4">
                  <c:v>1.01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6858496"/>
        <c:axId val="226860416"/>
      </c:lineChart>
      <c:catAx>
        <c:axId val="22685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860416"/>
        <c:crosses val="autoZero"/>
        <c:auto val="1"/>
        <c:lblAlgn val="ctr"/>
        <c:lblOffset val="100"/>
        <c:tickLblSkip val="1"/>
        <c:tickMarkSkip val="1"/>
        <c:noMultiLvlLbl val="0"/>
      </c:catAx>
      <c:valAx>
        <c:axId val="22686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5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2.5</c:v>
                </c:pt>
                <c:pt idx="2">
                  <c:v>#N/A</c:v>
                </c:pt>
                <c:pt idx="3">
                  <c:v>0.73</c:v>
                </c:pt>
                <c:pt idx="4">
                  <c:v>#N/A</c:v>
                </c:pt>
                <c:pt idx="5">
                  <c:v>0.76</c:v>
                </c:pt>
                <c:pt idx="6">
                  <c:v>#N/A</c:v>
                </c:pt>
                <c:pt idx="7">
                  <c:v>0.76</c:v>
                </c:pt>
                <c:pt idx="8">
                  <c:v>#N/A</c:v>
                </c:pt>
                <c:pt idx="9">
                  <c:v>0.64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0.52</c:v>
                </c:pt>
                <c:pt idx="2">
                  <c:v>#N/A</c:v>
                </c:pt>
                <c:pt idx="3">
                  <c:v>0.37</c:v>
                </c:pt>
                <c:pt idx="4">
                  <c:v>#N/A</c:v>
                </c:pt>
                <c:pt idx="5">
                  <c:v>0.33</c:v>
                </c:pt>
                <c:pt idx="6">
                  <c:v>#N/A</c:v>
                </c:pt>
                <c:pt idx="7">
                  <c:v>0.32</c:v>
                </c:pt>
                <c:pt idx="8">
                  <c:v>#N/A</c:v>
                </c:pt>
                <c:pt idx="9">
                  <c:v>0.31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石原土地区画整理事業特別会計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0.55000000000000004</c:v>
                </c:pt>
                <c:pt idx="1">
                  <c:v>#N/A</c:v>
                </c:pt>
                <c:pt idx="2">
                  <c:v>#N/A</c:v>
                </c:pt>
                <c:pt idx="3">
                  <c:v>0.16</c:v>
                </c:pt>
                <c:pt idx="4">
                  <c:v>#N/A</c:v>
                </c:pt>
                <c:pt idx="5">
                  <c:v>0.39</c:v>
                </c:pt>
                <c:pt idx="6">
                  <c:v>#N/A</c:v>
                </c:pt>
                <c:pt idx="7">
                  <c:v>0.38</c:v>
                </c:pt>
                <c:pt idx="8">
                  <c:v>#N/A</c:v>
                </c:pt>
                <c:pt idx="9">
                  <c:v>0.32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2.04</c:v>
                </c:pt>
                <c:pt idx="2">
                  <c:v>#N/A</c:v>
                </c:pt>
                <c:pt idx="3">
                  <c:v>2.33</c:v>
                </c:pt>
                <c:pt idx="4">
                  <c:v>#N/A</c:v>
                </c:pt>
                <c:pt idx="5">
                  <c:v>1.41</c:v>
                </c:pt>
                <c:pt idx="6">
                  <c:v>#N/A</c:v>
                </c:pt>
                <c:pt idx="7">
                  <c:v>1.43</c:v>
                </c:pt>
                <c:pt idx="8">
                  <c:v>#N/A</c:v>
                </c:pt>
                <c:pt idx="9">
                  <c:v>0.96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1.55</c:v>
                </c:pt>
                <c:pt idx="2">
                  <c:v>#N/A</c:v>
                </c:pt>
                <c:pt idx="3">
                  <c:v>0.61</c:v>
                </c:pt>
                <c:pt idx="4">
                  <c:v>#N/A</c:v>
                </c:pt>
                <c:pt idx="5">
                  <c:v>0.93</c:v>
                </c:pt>
                <c:pt idx="6">
                  <c:v>#N/A</c:v>
                </c:pt>
                <c:pt idx="7">
                  <c:v>0.16</c:v>
                </c:pt>
                <c:pt idx="8">
                  <c:v>#N/A</c:v>
                </c:pt>
                <c:pt idx="9">
                  <c:v>1.07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0.62</c:v>
                </c:pt>
                <c:pt idx="2">
                  <c:v>#N/A</c:v>
                </c:pt>
                <c:pt idx="3">
                  <c:v>0.52</c:v>
                </c:pt>
                <c:pt idx="4">
                  <c:v>#N/A</c:v>
                </c:pt>
                <c:pt idx="5">
                  <c:v>0.78</c:v>
                </c:pt>
                <c:pt idx="6">
                  <c:v>#N/A</c:v>
                </c:pt>
                <c:pt idx="7">
                  <c:v>0.88</c:v>
                </c:pt>
                <c:pt idx="8">
                  <c:v>#N/A</c:v>
                </c:pt>
                <c:pt idx="9">
                  <c:v>1.31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2.76</c:v>
                </c:pt>
                <c:pt idx="2">
                  <c:v>#N/A</c:v>
                </c:pt>
                <c:pt idx="3">
                  <c:v>3.99</c:v>
                </c:pt>
                <c:pt idx="4">
                  <c:v>#N/A</c:v>
                </c:pt>
                <c:pt idx="5">
                  <c:v>3.61</c:v>
                </c:pt>
                <c:pt idx="6">
                  <c:v>#N/A</c:v>
                </c:pt>
                <c:pt idx="7">
                  <c:v>3.07</c:v>
                </c:pt>
                <c:pt idx="8">
                  <c:v>#N/A</c:v>
                </c:pt>
                <c:pt idx="9">
                  <c:v>4.34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4.62</c:v>
                </c:pt>
                <c:pt idx="2">
                  <c:v>#N/A</c:v>
                </c:pt>
                <c:pt idx="3">
                  <c:v>4.8600000000000003</c:v>
                </c:pt>
                <c:pt idx="4">
                  <c:v>#N/A</c:v>
                </c:pt>
                <c:pt idx="5">
                  <c:v>4.9800000000000004</c:v>
                </c:pt>
                <c:pt idx="6">
                  <c:v>#N/A</c:v>
                </c:pt>
                <c:pt idx="7">
                  <c:v>4.34</c:v>
                </c:pt>
                <c:pt idx="8">
                  <c:v>#N/A</c:v>
                </c:pt>
                <c:pt idx="9">
                  <c:v>4.5599999999999996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15.59</c:v>
                </c:pt>
                <c:pt idx="2">
                  <c:v>#N/A</c:v>
                </c:pt>
                <c:pt idx="3">
                  <c:v>17.68</c:v>
                </c:pt>
                <c:pt idx="4">
                  <c:v>#N/A</c:v>
                </c:pt>
                <c:pt idx="5">
                  <c:v>15.41</c:v>
                </c:pt>
                <c:pt idx="6">
                  <c:v>#N/A</c:v>
                </c:pt>
                <c:pt idx="7">
                  <c:v>17.71</c:v>
                </c:pt>
                <c:pt idx="8">
                  <c:v>#N/A</c:v>
                </c:pt>
                <c:pt idx="9">
                  <c:v>20.27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6946432"/>
        <c:axId val="226948224"/>
      </c:barChart>
      <c:catAx>
        <c:axId val="22694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948224"/>
        <c:crosses val="autoZero"/>
        <c:auto val="1"/>
        <c:lblAlgn val="ctr"/>
        <c:lblOffset val="100"/>
        <c:tickLblSkip val="1"/>
        <c:tickMarkSkip val="1"/>
        <c:noMultiLvlLbl val="0"/>
      </c:catAx>
      <c:valAx>
        <c:axId val="22694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946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5185</c:v>
                </c:pt>
                <c:pt idx="5">
                  <c:v>5377</c:v>
                </c:pt>
                <c:pt idx="8">
                  <c:v>5191</c:v>
                </c:pt>
                <c:pt idx="11">
                  <c:v>5168</c:v>
                </c:pt>
                <c:pt idx="14">
                  <c:v>5456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c:v>
                </c:pt>
                <c:pt idx="3">
                  <c:v>13</c:v>
                </c:pt>
                <c:pt idx="6">
                  <c:v>14</c:v>
                </c:pt>
                <c:pt idx="9">
                  <c:v>14</c:v>
                </c:pt>
                <c:pt idx="12">
                  <c:v>14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1761</c:v>
                </c:pt>
                <c:pt idx="3">
                  <c:v>1706</c:v>
                </c:pt>
                <c:pt idx="6">
                  <c:v>1731</c:v>
                </c:pt>
                <c:pt idx="9">
                  <c:v>1748</c:v>
                </c:pt>
                <c:pt idx="12">
                  <c:v>1701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5313</c:v>
                </c:pt>
                <c:pt idx="3">
                  <c:v>5548</c:v>
                </c:pt>
                <c:pt idx="6">
                  <c:v>5486</c:v>
                </c:pt>
                <c:pt idx="9">
                  <c:v>5519</c:v>
                </c:pt>
                <c:pt idx="12">
                  <c:v>5900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7228288"/>
        <c:axId val="22723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1904</c:v>
                </c:pt>
                <c:pt idx="2">
                  <c:v>#N/A</c:v>
                </c:pt>
                <c:pt idx="3">
                  <c:v>#N/A</c:v>
                </c:pt>
                <c:pt idx="4">
                  <c:v>1890</c:v>
                </c:pt>
                <c:pt idx="5">
                  <c:v>#N/A</c:v>
                </c:pt>
                <c:pt idx="6">
                  <c:v>#N/A</c:v>
                </c:pt>
                <c:pt idx="7">
                  <c:v>2040</c:v>
                </c:pt>
                <c:pt idx="8">
                  <c:v>#N/A</c:v>
                </c:pt>
                <c:pt idx="9">
                  <c:v>#N/A</c:v>
                </c:pt>
                <c:pt idx="10">
                  <c:v>2113</c:v>
                </c:pt>
                <c:pt idx="11">
                  <c:v>#N/A</c:v>
                </c:pt>
                <c:pt idx="12">
                  <c:v>#N/A</c:v>
                </c:pt>
                <c:pt idx="13">
                  <c:v>2159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7228288"/>
        <c:axId val="227234560"/>
      </c:lineChart>
      <c:catAx>
        <c:axId val="22722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234560"/>
        <c:crosses val="autoZero"/>
        <c:auto val="1"/>
        <c:lblAlgn val="ctr"/>
        <c:lblOffset val="100"/>
        <c:tickLblSkip val="1"/>
        <c:tickMarkSkip val="1"/>
        <c:noMultiLvlLbl val="0"/>
      </c:catAx>
      <c:valAx>
        <c:axId val="22723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22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52231</c:v>
                </c:pt>
                <c:pt idx="5">
                  <c:v>52893</c:v>
                </c:pt>
                <c:pt idx="8">
                  <c:v>53281</c:v>
                </c:pt>
                <c:pt idx="11">
                  <c:v>53372</c:v>
                </c:pt>
                <c:pt idx="14">
                  <c:v>52669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3954</c:v>
                </c:pt>
                <c:pt idx="5">
                  <c:v>3539</c:v>
                </c:pt>
                <c:pt idx="8">
                  <c:v>3414</c:v>
                </c:pt>
                <c:pt idx="11">
                  <c:v>3217</c:v>
                </c:pt>
                <c:pt idx="14">
                  <c:v>3244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7886</c:v>
                </c:pt>
                <c:pt idx="5">
                  <c:v>8156</c:v>
                </c:pt>
                <c:pt idx="8">
                  <c:v>7597</c:v>
                </c:pt>
                <c:pt idx="11">
                  <c:v>8603</c:v>
                </c:pt>
                <c:pt idx="14">
                  <c:v>8574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7329</c:v>
                </c:pt>
                <c:pt idx="3">
                  <c:v>6712</c:v>
                </c:pt>
                <c:pt idx="6">
                  <c:v>6207</c:v>
                </c:pt>
                <c:pt idx="9">
                  <c:v>6468</c:v>
                </c:pt>
                <c:pt idx="12">
                  <c:v>6461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84</c:v>
                </c:pt>
                <c:pt idx="3">
                  <c:v>66</c:v>
                </c:pt>
                <c:pt idx="6">
                  <c:v>53</c:v>
                </c:pt>
                <c:pt idx="9">
                  <c:v>38</c:v>
                </c:pt>
                <c:pt idx="12">
                  <c:v>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25306</c:v>
                </c:pt>
                <c:pt idx="3">
                  <c:v>23188</c:v>
                </c:pt>
                <c:pt idx="6">
                  <c:v>23426</c:v>
                </c:pt>
                <c:pt idx="9">
                  <c:v>22681</c:v>
                </c:pt>
                <c:pt idx="12">
                  <c:v>22072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53348</c:v>
                </c:pt>
                <c:pt idx="3">
                  <c:v>53896</c:v>
                </c:pt>
                <c:pt idx="6">
                  <c:v>54446</c:v>
                </c:pt>
                <c:pt idx="9">
                  <c:v>53899</c:v>
                </c:pt>
                <c:pt idx="12">
                  <c:v>52720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7329920"/>
        <c:axId val="227336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21996</c:v>
                </c:pt>
                <c:pt idx="2">
                  <c:v>#N/A</c:v>
                </c:pt>
                <c:pt idx="3">
                  <c:v>#N/A</c:v>
                </c:pt>
                <c:pt idx="4">
                  <c:v>19274</c:v>
                </c:pt>
                <c:pt idx="5">
                  <c:v>#N/A</c:v>
                </c:pt>
                <c:pt idx="6">
                  <c:v>#N/A</c:v>
                </c:pt>
                <c:pt idx="7">
                  <c:v>19839</c:v>
                </c:pt>
                <c:pt idx="8">
                  <c:v>#N/A</c:v>
                </c:pt>
                <c:pt idx="9">
                  <c:v>#N/A</c:v>
                </c:pt>
                <c:pt idx="10">
                  <c:v>17895</c:v>
                </c:pt>
                <c:pt idx="11">
                  <c:v>#N/A</c:v>
                </c:pt>
                <c:pt idx="12">
                  <c:v>#N/A</c:v>
                </c:pt>
                <c:pt idx="13">
                  <c:v>16793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7329920"/>
        <c:axId val="227336192"/>
      </c:lineChart>
      <c:catAx>
        <c:axId val="22732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336192"/>
        <c:crosses val="autoZero"/>
        <c:auto val="1"/>
        <c:lblAlgn val="ctr"/>
        <c:lblOffset val="100"/>
        <c:tickLblSkip val="1"/>
        <c:tickMarkSkip val="1"/>
        <c:noMultiLvlLbl val="0"/>
      </c:catAx>
      <c:valAx>
        <c:axId val="22733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32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7674368"/>
        <c:axId val="227684736"/>
      </c:scatterChart>
      <c:valAx>
        <c:axId val="2276743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684736"/>
        <c:crosses val="autoZero"/>
        <c:crossBetween val="midCat"/>
      </c:valAx>
      <c:valAx>
        <c:axId val="227684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674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3.0696381830520158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3.2714542693107272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10.3</c:v>
                </c:pt>
                <c:pt idx="2">
                  <c:v>10.199999999999999</c:v>
                </c:pt>
                <c:pt idx="3">
                  <c:v>10.6</c:v>
                </c:pt>
                <c:pt idx="4">
                  <c:v>11.1</c:v>
                </c:pt>
              </c:numCache>
            </c:numRef>
          </c:xVal>
          <c:yVal>
            <c:numRef>
              <c:f>公会計指標分析・財政指標組合せ分析表!$K$73:$O$73</c:f>
              <c:numCache>
                <c:formatCode>#,##0.0;"▲ "#,##0.0</c:formatCode>
                <c:ptCount val="5"/>
                <c:pt idx="0">
                  <c:v>115.6</c:v>
                </c:pt>
                <c:pt idx="1">
                  <c:v>100.9</c:v>
                </c:pt>
                <c:pt idx="2">
                  <c:v>105.5</c:v>
                </c:pt>
                <c:pt idx="3">
                  <c:v>93.9</c:v>
                </c:pt>
                <c:pt idx="4">
                  <c:v>88.6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7739904"/>
        <c:axId val="227750272"/>
      </c:scatterChart>
      <c:valAx>
        <c:axId val="227739904"/>
        <c:scaling>
          <c:orientation val="minMax"/>
          <c:max val="11.4"/>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750272"/>
        <c:crosses val="autoZero"/>
        <c:crossBetween val="midCat"/>
      </c:valAx>
      <c:valAx>
        <c:axId val="227750272"/>
        <c:scaling>
          <c:orientation val="minMax"/>
          <c:max val="13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739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年度は一般会計等の公債費全体で前年度比</a:t>
          </a:r>
          <a:r>
            <a:rPr kumimoji="1" lang="en-US" altLang="ja-JP" sz="1200">
              <a:latin typeface="ＭＳ ゴシック" pitchFamily="49" charset="-128"/>
              <a:ea typeface="ＭＳ ゴシック" pitchFamily="49" charset="-128"/>
            </a:rPr>
            <a:t>381</a:t>
          </a:r>
          <a:r>
            <a:rPr kumimoji="1" lang="ja-JP" altLang="en-US" sz="1200">
              <a:latin typeface="ＭＳ ゴシック" pitchFamily="49" charset="-128"/>
              <a:ea typeface="ＭＳ ゴシック" pitchFamily="49" charset="-128"/>
            </a:rPr>
            <a:t>百万円の増となった。主な要因は地域情報化事業に係る借換債（</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年度）の償還開始に伴う償還額</a:t>
          </a:r>
          <a:r>
            <a:rPr kumimoji="1" lang="en-US" altLang="ja-JP" sz="1200">
              <a:latin typeface="ＭＳ ゴシック" pitchFamily="49" charset="-128"/>
              <a:ea typeface="ＭＳ ゴシック" pitchFamily="49" charset="-128"/>
            </a:rPr>
            <a:t>290</a:t>
          </a:r>
          <a:r>
            <a:rPr kumimoji="1" lang="ja-JP" altLang="en-US" sz="1200">
              <a:latin typeface="ＭＳ ゴシック" pitchFamily="49" charset="-128"/>
              <a:ea typeface="ＭＳ ゴシック" pitchFamily="49" charset="-128"/>
            </a:rPr>
            <a:t>百万円の増の影響が大きく、実質公債費比率を押し上げている。また、公営企業に要する経費の財源とする地方債償還金の繰入額は、下水道事業は</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百万円の増であったが、病院事業で</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百万、集落排水事業で</a:t>
          </a:r>
          <a:r>
            <a:rPr kumimoji="1" lang="en-US" altLang="ja-JP" sz="1200">
              <a:latin typeface="ＭＳ ゴシック" pitchFamily="49" charset="-128"/>
              <a:ea typeface="ＭＳ ゴシック" pitchFamily="49" charset="-128"/>
            </a:rPr>
            <a:t>51</a:t>
          </a:r>
          <a:r>
            <a:rPr kumimoji="1" lang="ja-JP" altLang="en-US" sz="1200">
              <a:latin typeface="ＭＳ ゴシック" pitchFamily="49" charset="-128"/>
              <a:ea typeface="ＭＳ ゴシック" pitchFamily="49" charset="-128"/>
            </a:rPr>
            <a:t>百万円の減などにより、全体として</a:t>
          </a:r>
          <a:r>
            <a:rPr kumimoji="1" lang="en-US" altLang="ja-JP" sz="1200">
              <a:latin typeface="ＭＳ ゴシック" pitchFamily="49" charset="-128"/>
              <a:ea typeface="ＭＳ ゴシック" pitchFamily="49" charset="-128"/>
            </a:rPr>
            <a:t>47</a:t>
          </a:r>
          <a:r>
            <a:rPr kumimoji="1" lang="ja-JP" altLang="en-US" sz="1200">
              <a:latin typeface="ＭＳ ゴシック" pitchFamily="49" charset="-128"/>
              <a:ea typeface="ＭＳ ゴシック" pitchFamily="49" charset="-128"/>
            </a:rPr>
            <a:t>百万円の減となった。この結果、一般会計等の公債費及び公営企業の地方債償還金の繰入額等の総額は、前年度比</a:t>
          </a:r>
          <a:r>
            <a:rPr kumimoji="1" lang="en-US" altLang="ja-JP" sz="1200">
              <a:latin typeface="ＭＳ ゴシック" pitchFamily="49" charset="-128"/>
              <a:ea typeface="ＭＳ ゴシック" pitchFamily="49" charset="-128"/>
            </a:rPr>
            <a:t>333</a:t>
          </a:r>
          <a:r>
            <a:rPr kumimoji="1" lang="ja-JP" altLang="en-US" sz="1200">
              <a:latin typeface="ＭＳ ゴシック" pitchFamily="49" charset="-128"/>
              <a:ea typeface="ＭＳ ゴシック" pitchFamily="49" charset="-128"/>
            </a:rPr>
            <a:t>百万円の増となった。また、特定財源や交付税算入公債費は、全体として前年度比</a:t>
          </a:r>
          <a:r>
            <a:rPr kumimoji="1" lang="en-US" altLang="ja-JP" sz="1200">
              <a:latin typeface="ＭＳ ゴシック" pitchFamily="49" charset="-128"/>
              <a:ea typeface="ＭＳ ゴシック" pitchFamily="49" charset="-128"/>
            </a:rPr>
            <a:t>287</a:t>
          </a:r>
          <a:r>
            <a:rPr kumimoji="1" lang="ja-JP" altLang="en-US" sz="1200">
              <a:latin typeface="ＭＳ ゴシック" pitchFamily="49" charset="-128"/>
              <a:ea typeface="ＭＳ ゴシック" pitchFamily="49" charset="-128"/>
            </a:rPr>
            <a:t>百万の増となった。そのため、算定分子の総額は前年度比</a:t>
          </a:r>
          <a:r>
            <a:rPr kumimoji="1" lang="en-US" altLang="ja-JP" sz="1200">
              <a:latin typeface="ＭＳ ゴシック" pitchFamily="49" charset="-128"/>
              <a:ea typeface="ＭＳ ゴシック" pitchFamily="49" charset="-128"/>
            </a:rPr>
            <a:t>48</a:t>
          </a:r>
          <a:r>
            <a:rPr kumimoji="1" lang="ja-JP" altLang="en-US" sz="1200">
              <a:latin typeface="ＭＳ ゴシック" pitchFamily="49" charset="-128"/>
              <a:ea typeface="ＭＳ ゴシック" pitchFamily="49" charset="-128"/>
            </a:rPr>
            <a:t>百万円の増となった。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年度の普通会計の市債残高は、定期償還のほかに市債発行の抑制や地域情報化事業に係る借換債償還により、前年度比</a:t>
          </a:r>
          <a:r>
            <a:rPr kumimoji="1" lang="en-US" altLang="ja-JP" sz="1300">
              <a:solidFill>
                <a:schemeClr val="dk1"/>
              </a:solidFill>
              <a:effectLst/>
              <a:latin typeface="+mn-lt"/>
              <a:ea typeface="+mn-ea"/>
              <a:cs typeface="+mn-cs"/>
            </a:rPr>
            <a:t>1,179</a:t>
          </a:r>
          <a:r>
            <a:rPr kumimoji="1" lang="ja-JP" altLang="en-US" sz="1300">
              <a:solidFill>
                <a:schemeClr val="dk1"/>
              </a:solidFill>
              <a:effectLst/>
              <a:latin typeface="+mn-lt"/>
              <a:ea typeface="+mn-ea"/>
              <a:cs typeface="+mn-cs"/>
            </a:rPr>
            <a:t>百万の減となった。また、公営企業債等の繰入見込額は、前年度比</a:t>
          </a:r>
          <a:r>
            <a:rPr kumimoji="1" lang="en-US" altLang="ja-JP" sz="1300">
              <a:solidFill>
                <a:schemeClr val="dk1"/>
              </a:solidFill>
              <a:effectLst/>
              <a:latin typeface="+mn-lt"/>
              <a:ea typeface="+mn-ea"/>
              <a:cs typeface="+mn-cs"/>
            </a:rPr>
            <a:t>609</a:t>
          </a:r>
          <a:r>
            <a:rPr kumimoji="1" lang="ja-JP" altLang="en-US" sz="1300">
              <a:solidFill>
                <a:schemeClr val="dk1"/>
              </a:solidFill>
              <a:effectLst/>
              <a:latin typeface="+mn-lt"/>
              <a:ea typeface="+mn-ea"/>
              <a:cs typeface="+mn-cs"/>
            </a:rPr>
            <a:t>百万円の減となった。そのため、将来負担額は全体で</a:t>
          </a:r>
          <a:r>
            <a:rPr kumimoji="1" lang="en-US" altLang="ja-JP" sz="1300">
              <a:solidFill>
                <a:schemeClr val="dk1"/>
              </a:solidFill>
              <a:effectLst/>
              <a:latin typeface="+mn-lt"/>
              <a:ea typeface="+mn-ea"/>
              <a:cs typeface="+mn-cs"/>
            </a:rPr>
            <a:t>1,806</a:t>
          </a:r>
          <a:r>
            <a:rPr kumimoji="1" lang="ja-JP" altLang="en-US" sz="1300">
              <a:solidFill>
                <a:schemeClr val="dk1"/>
              </a:solidFill>
              <a:effectLst/>
              <a:latin typeface="+mn-lt"/>
              <a:ea typeface="+mn-ea"/>
              <a:cs typeface="+mn-cs"/>
            </a:rPr>
            <a:t>百万円の減となった。</a:t>
          </a:r>
        </a:p>
        <a:p>
          <a:r>
            <a:rPr kumimoji="1" lang="ja-JP" altLang="en-US" sz="1300">
              <a:solidFill>
                <a:schemeClr val="dk1"/>
              </a:solidFill>
              <a:effectLst/>
              <a:latin typeface="+mn-lt"/>
              <a:ea typeface="+mn-ea"/>
              <a:cs typeface="+mn-cs"/>
            </a:rPr>
            <a:t>  また、将来負担額から差し引く充当可能基金の残高は、財政調整基金の</a:t>
          </a:r>
          <a:r>
            <a:rPr kumimoji="1" lang="en-US" altLang="ja-JP" sz="1300">
              <a:solidFill>
                <a:schemeClr val="dk1"/>
              </a:solidFill>
              <a:effectLst/>
              <a:latin typeface="+mn-lt"/>
              <a:ea typeface="+mn-ea"/>
              <a:cs typeface="+mn-cs"/>
            </a:rPr>
            <a:t>70</a:t>
          </a:r>
          <a:r>
            <a:rPr kumimoji="1" lang="ja-JP" altLang="en-US" sz="1300">
              <a:solidFill>
                <a:schemeClr val="dk1"/>
              </a:solidFill>
              <a:effectLst/>
              <a:latin typeface="+mn-lt"/>
              <a:ea typeface="+mn-ea"/>
              <a:cs typeface="+mn-cs"/>
            </a:rPr>
            <a:t>百万円、ふるさと創生基金の</a:t>
          </a:r>
          <a:r>
            <a:rPr kumimoji="1" lang="en-US" altLang="ja-JP" sz="1300">
              <a:solidFill>
                <a:schemeClr val="dk1"/>
              </a:solidFill>
              <a:effectLst/>
              <a:latin typeface="+mn-lt"/>
              <a:ea typeface="+mn-ea"/>
              <a:cs typeface="+mn-cs"/>
            </a:rPr>
            <a:t>73</a:t>
          </a:r>
          <a:r>
            <a:rPr kumimoji="1" lang="ja-JP" altLang="en-US" sz="1300">
              <a:solidFill>
                <a:schemeClr val="dk1"/>
              </a:solidFill>
              <a:effectLst/>
              <a:latin typeface="+mn-lt"/>
              <a:ea typeface="+mn-ea"/>
              <a:cs typeface="+mn-cs"/>
            </a:rPr>
            <a:t>百万円などの増があったが、減債基金の</a:t>
          </a:r>
          <a:r>
            <a:rPr kumimoji="1" lang="en-US" altLang="ja-JP" sz="1300">
              <a:solidFill>
                <a:schemeClr val="dk1"/>
              </a:solidFill>
              <a:effectLst/>
              <a:latin typeface="+mn-lt"/>
              <a:ea typeface="+mn-ea"/>
              <a:cs typeface="+mn-cs"/>
            </a:rPr>
            <a:t>129</a:t>
          </a:r>
          <a:r>
            <a:rPr kumimoji="1" lang="ja-JP" altLang="en-US" sz="1300">
              <a:solidFill>
                <a:schemeClr val="dk1"/>
              </a:solidFill>
              <a:effectLst/>
              <a:latin typeface="+mn-lt"/>
              <a:ea typeface="+mn-ea"/>
              <a:cs typeface="+mn-cs"/>
            </a:rPr>
            <a:t>百万円の減などの影響で全体として</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百万円の減となった。また、市債残高に占める交付税算入額は</a:t>
          </a:r>
          <a:r>
            <a:rPr kumimoji="1" lang="en-US" altLang="ja-JP" sz="1300">
              <a:solidFill>
                <a:schemeClr val="dk1"/>
              </a:solidFill>
              <a:effectLst/>
              <a:latin typeface="+mn-lt"/>
              <a:ea typeface="+mn-ea"/>
              <a:cs typeface="+mn-cs"/>
            </a:rPr>
            <a:t>702</a:t>
          </a:r>
          <a:r>
            <a:rPr kumimoji="1" lang="ja-JP" altLang="en-US" sz="1300">
              <a:solidFill>
                <a:schemeClr val="dk1"/>
              </a:solidFill>
              <a:effectLst/>
              <a:latin typeface="+mn-lt"/>
              <a:ea typeface="+mn-ea"/>
              <a:cs typeface="+mn-cs"/>
            </a:rPr>
            <a:t>百万円の減となっため、充当可能財源等の総額は全体として</a:t>
          </a:r>
          <a:r>
            <a:rPr kumimoji="1" lang="en-US" altLang="ja-JP" sz="1300">
              <a:solidFill>
                <a:schemeClr val="dk1"/>
              </a:solidFill>
              <a:effectLst/>
              <a:latin typeface="+mn-lt"/>
              <a:ea typeface="+mn-ea"/>
              <a:cs typeface="+mn-cs"/>
            </a:rPr>
            <a:t>705</a:t>
          </a:r>
          <a:r>
            <a:rPr kumimoji="1" lang="ja-JP" altLang="en-US" sz="1300">
              <a:solidFill>
                <a:schemeClr val="dk1"/>
              </a:solidFill>
              <a:effectLst/>
              <a:latin typeface="+mn-lt"/>
              <a:ea typeface="+mn-ea"/>
              <a:cs typeface="+mn-cs"/>
            </a:rPr>
            <a:t>百万の減となった。そのため、算定分子の総額は</a:t>
          </a:r>
          <a:r>
            <a:rPr kumimoji="1" lang="en-US" altLang="ja-JP" sz="1300">
              <a:solidFill>
                <a:schemeClr val="dk1"/>
              </a:solidFill>
              <a:effectLst/>
              <a:latin typeface="+mn-lt"/>
              <a:ea typeface="+mn-ea"/>
              <a:cs typeface="+mn-cs"/>
            </a:rPr>
            <a:t>1,102</a:t>
          </a:r>
          <a:r>
            <a:rPr kumimoji="1" lang="ja-JP" altLang="en-US" sz="1300">
              <a:solidFill>
                <a:schemeClr val="dk1"/>
              </a:solidFill>
              <a:effectLst/>
              <a:latin typeface="+mn-lt"/>
              <a:ea typeface="+mn-ea"/>
              <a:cs typeface="+mn-cs"/>
            </a:rPr>
            <a:t>百万円の減となった。</a:t>
          </a:r>
        </a:p>
        <a:p>
          <a:r>
            <a:rPr kumimoji="1" lang="ja-JP" altLang="en-US" sz="1300">
              <a:solidFill>
                <a:schemeClr val="dk1"/>
              </a:solidFill>
              <a:effectLst/>
              <a:latin typeface="+mn-lt"/>
              <a:ea typeface="+mn-ea"/>
              <a:cs typeface="+mn-cs"/>
            </a:rPr>
            <a:t>　この結果、算定分母の標準財政規模等は</a:t>
          </a:r>
          <a:r>
            <a:rPr kumimoji="1" lang="en-US" altLang="ja-JP" sz="1300">
              <a:solidFill>
                <a:schemeClr val="dk1"/>
              </a:solidFill>
              <a:effectLst/>
              <a:latin typeface="+mn-lt"/>
              <a:ea typeface="+mn-ea"/>
              <a:cs typeface="+mn-cs"/>
            </a:rPr>
            <a:t>99</a:t>
          </a:r>
          <a:r>
            <a:rPr kumimoji="1" lang="ja-JP" altLang="en-US" sz="1300">
              <a:solidFill>
                <a:schemeClr val="dk1"/>
              </a:solidFill>
              <a:effectLst/>
              <a:latin typeface="+mn-lt"/>
              <a:ea typeface="+mn-ea"/>
              <a:cs typeface="+mn-cs"/>
            </a:rPr>
            <a:t>百万円の減に対し、算定分子の将来負担額等が</a:t>
          </a:r>
          <a:r>
            <a:rPr kumimoji="1" lang="en-US" altLang="ja-JP" sz="1300">
              <a:solidFill>
                <a:schemeClr val="dk1"/>
              </a:solidFill>
              <a:effectLst/>
              <a:latin typeface="+mn-lt"/>
              <a:ea typeface="+mn-ea"/>
              <a:cs typeface="+mn-cs"/>
            </a:rPr>
            <a:t>1,102</a:t>
          </a:r>
          <a:r>
            <a:rPr kumimoji="1" lang="ja-JP" altLang="en-US" sz="1300">
              <a:solidFill>
                <a:schemeClr val="dk1"/>
              </a:solidFill>
              <a:effectLst/>
              <a:latin typeface="+mn-lt"/>
              <a:ea typeface="+mn-ea"/>
              <a:cs typeface="+mn-cs"/>
            </a:rPr>
            <a:t>百万円の減で大きく上回ったため、将来負担比率は前年度比</a:t>
          </a:r>
          <a:r>
            <a:rPr kumimoji="1" lang="en-US" altLang="ja-JP" sz="1300">
              <a:solidFill>
                <a:schemeClr val="dk1"/>
              </a:solidFill>
              <a:effectLst/>
              <a:latin typeface="+mn-lt"/>
              <a:ea typeface="+mn-ea"/>
              <a:cs typeface="+mn-cs"/>
            </a:rPr>
            <a:t>5.3</a:t>
          </a:r>
          <a:r>
            <a:rPr kumimoji="1" lang="ja-JP" altLang="en-US" sz="1300">
              <a:solidFill>
                <a:schemeClr val="dk1"/>
              </a:solidFill>
              <a:effectLst/>
              <a:latin typeface="+mn-lt"/>
              <a:ea typeface="+mn-ea"/>
              <a:cs typeface="+mn-cs"/>
            </a:rPr>
            <a:t>ポイント好転した。</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79,594
78,718
552.54
42,556,582
41,316,116
1,048,895
24,158,866
52,720,355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79,594
78,718
552.54
42,556,582
41,316,116
1,048,895
24,158,866
52,720,355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79,594
78,718
552.54
42,556,582
41,316,116
1,048,895
24,158,866
52,720,355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79,594
78,718
552.54
42,556,582
41,316,116
1,048,895
24,158,866
52,720,355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個人市民税は、給与所得の伸びにより賦課額が増加し、特別徴収への切り替えが進むなど納付しやすい環境づくりが奏功し、</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百万円の増、一方で、法人市民税は税率改正の影響等により、</a:t>
          </a:r>
          <a:r>
            <a:rPr kumimoji="1" lang="en-US" altLang="ja-JP" sz="1100">
              <a:solidFill>
                <a:schemeClr val="dk1"/>
              </a:solidFill>
              <a:effectLst/>
              <a:latin typeface="+mn-lt"/>
              <a:ea typeface="+mn-ea"/>
              <a:cs typeface="+mn-cs"/>
            </a:rPr>
            <a:t>64</a:t>
          </a:r>
          <a:r>
            <a:rPr kumimoji="1" lang="ja-JP" altLang="en-US" sz="1100">
              <a:solidFill>
                <a:schemeClr val="dk1"/>
              </a:solidFill>
              <a:effectLst/>
              <a:latin typeface="+mn-lt"/>
              <a:ea typeface="+mn-ea"/>
              <a:cs typeface="+mn-cs"/>
            </a:rPr>
            <a:t>百万円の減となるなど市税総額は</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百万円の減となっている。今後も、景気拡大の見通し要因が少ない中、</a:t>
          </a:r>
          <a:r>
            <a:rPr kumimoji="1" lang="ja-JP" altLang="ja-JP" sz="1100">
              <a:solidFill>
                <a:schemeClr val="dk1"/>
              </a:solidFill>
              <a:effectLst/>
              <a:latin typeface="+mn-lt"/>
              <a:ea typeface="+mn-ea"/>
              <a:cs typeface="+mn-cs"/>
            </a:rPr>
            <a:t>今後の財政力指数の低下が見込まれる。そのため行政改革をさらに推し進め平成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億円の歳出削減を実施し財政基盤の強化に努める。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8" name="直線コネクタ 67"/>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1" name="直線コネクタ 70"/>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96308</xdr:rowOff>
    </xdr:to>
    <xdr:cxnSp macro="">
      <xdr:nvCxnSpPr>
        <xdr:cNvPr id="74" name="直線コネクタ 73"/>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116417</xdr:rowOff>
    </xdr:to>
    <xdr:cxnSp macro="">
      <xdr:nvCxnSpPr>
        <xdr:cNvPr id="77" name="直線コネクタ 76"/>
        <xdr:cNvCxnSpPr/>
      </xdr:nvCxnSpPr>
      <xdr:spPr>
        <a:xfrm flipV="1">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92" name="テキスト ボックス 91"/>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扶助費や公債費、特別会計・企業会計への繰出しの増加により毎年悪化している。類似団体平均</a:t>
          </a:r>
          <a:r>
            <a:rPr kumimoji="1" lang="en-US" altLang="ja-JP" sz="1100">
              <a:solidFill>
                <a:schemeClr val="dk1"/>
              </a:solidFill>
              <a:effectLst/>
              <a:latin typeface="+mn-lt"/>
              <a:ea typeface="+mn-ea"/>
              <a:cs typeface="+mn-cs"/>
            </a:rPr>
            <a:t>90.5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よりも上回っているのも、公債費・補助費が類似団体よりも多いためである。今後は投資の節減と新規発行市債の償還年数の見直しにより公債費の削減を図っていく。</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103717</xdr:rowOff>
    </xdr:from>
    <xdr:to>
      <xdr:col>7</xdr:col>
      <xdr:colOff>152400</xdr:colOff>
      <xdr:row>66</xdr:row>
      <xdr:rowOff>26246</xdr:rowOff>
    </xdr:to>
    <xdr:cxnSp macro="">
      <xdr:nvCxnSpPr>
        <xdr:cNvPr id="131" name="直線コネクタ 130"/>
        <xdr:cNvCxnSpPr/>
      </xdr:nvCxnSpPr>
      <xdr:spPr>
        <a:xfrm>
          <a:off x="4114800" y="11076517"/>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103717</xdr:rowOff>
    </xdr:to>
    <xdr:cxnSp macro="">
      <xdr:nvCxnSpPr>
        <xdr:cNvPr id="134" name="直線コネクタ 133"/>
        <xdr:cNvCxnSpPr/>
      </xdr:nvCxnSpPr>
      <xdr:spPr>
        <a:xfrm>
          <a:off x="3225800" y="110121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124883</xdr:rowOff>
    </xdr:from>
    <xdr:to>
      <xdr:col>4</xdr:col>
      <xdr:colOff>482600</xdr:colOff>
      <xdr:row>64</xdr:row>
      <xdr:rowOff>39370</xdr:rowOff>
    </xdr:to>
    <xdr:cxnSp macro="">
      <xdr:nvCxnSpPr>
        <xdr:cNvPr id="137" name="直線コネクタ 136"/>
        <xdr:cNvCxnSpPr/>
      </xdr:nvCxnSpPr>
      <xdr:spPr>
        <a:xfrm>
          <a:off x="2336800" y="1075478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62</xdr:row>
      <xdr:rowOff>124883</xdr:rowOff>
    </xdr:to>
    <xdr:cxnSp macro="">
      <xdr:nvCxnSpPr>
        <xdr:cNvPr id="140" name="直線コネクタ 139"/>
        <xdr:cNvCxnSpPr/>
      </xdr:nvCxnSpPr>
      <xdr:spPr>
        <a:xfrm>
          <a:off x="1447800" y="106341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146896</xdr:rowOff>
    </xdr:from>
    <xdr:to>
      <xdr:col>7</xdr:col>
      <xdr:colOff>203200</xdr:colOff>
      <xdr:row>66</xdr:row>
      <xdr:rowOff>77046</xdr:rowOff>
    </xdr:to>
    <xdr:sp macro="" textlink="">
      <xdr:nvSpPr>
        <xdr:cNvPr id="150" name="円/楕円 149"/>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118973</xdr:rowOff>
    </xdr:from>
    <xdr:ext cx="762000" cy="259045"/>
    <xdr:sp macro="" textlink="">
      <xdr:nvSpPr>
        <xdr:cNvPr id="151" name="財政構造の弾力性該当値テキスト"/>
        <xdr:cNvSpPr txBox="1"/>
      </xdr:nvSpPr>
      <xdr:spPr>
        <a:xfrm>
          <a:off x="5041900" y="112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52917</xdr:rowOff>
    </xdr:from>
    <xdr:to>
      <xdr:col>6</xdr:col>
      <xdr:colOff>50800</xdr:colOff>
      <xdr:row>64</xdr:row>
      <xdr:rowOff>154517</xdr:rowOff>
    </xdr:to>
    <xdr:sp macro="" textlink="">
      <xdr:nvSpPr>
        <xdr:cNvPr id="152" name="円/楕円 151"/>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53" name="テキスト ボックス 152"/>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4" name="円/楕円 153"/>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5" name="テキスト ボックス 154"/>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74083</xdr:rowOff>
    </xdr:from>
    <xdr:to>
      <xdr:col>3</xdr:col>
      <xdr:colOff>330200</xdr:colOff>
      <xdr:row>63</xdr:row>
      <xdr:rowOff>4233</xdr:rowOff>
    </xdr:to>
    <xdr:sp macro="" textlink="">
      <xdr:nvSpPr>
        <xdr:cNvPr id="156" name="円/楕円 155"/>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14410</xdr:rowOff>
    </xdr:from>
    <xdr:ext cx="762000" cy="259045"/>
    <xdr:sp macro="" textlink="">
      <xdr:nvSpPr>
        <xdr:cNvPr id="157" name="テキスト ボックス 156"/>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58" name="円/楕円 157"/>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65210</xdr:rowOff>
    </xdr:from>
    <xdr:ext cx="762000" cy="259045"/>
    <xdr:sp macro="" textlink="">
      <xdr:nvSpPr>
        <xdr:cNvPr id="159" name="テキスト ボックス 158"/>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[151,932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人口当たりの職員数が多いことによる人件費および</a:t>
          </a:r>
          <a:r>
            <a:rPr kumimoji="1" lang="ja-JP" altLang="en-US" sz="1100" b="0">
              <a:solidFill>
                <a:schemeClr val="dk1"/>
              </a:solidFill>
              <a:effectLst/>
              <a:latin typeface="+mn-lt"/>
              <a:ea typeface="+mn-ea"/>
              <a:cs typeface="+mn-cs"/>
            </a:rPr>
            <a:t>橋りょう長寿命化対策事業や農村地域防災減債事業の計画策定経費、また学校給食管理運営事業の調理等業務委託の請負率の上昇、ごみ処理施設運転管理棟事業の労務費等の上昇を背景に、</a:t>
          </a:r>
          <a:r>
            <a:rPr kumimoji="1" lang="ja-JP" altLang="ja-JP" sz="1100" b="0">
              <a:solidFill>
                <a:schemeClr val="dk1"/>
              </a:solidFill>
              <a:effectLst/>
              <a:latin typeface="+mn-lt"/>
              <a:ea typeface="+mn-ea"/>
              <a:cs typeface="+mn-cs"/>
            </a:rPr>
            <a:t>物件費</a:t>
          </a:r>
          <a:r>
            <a:rPr kumimoji="1" lang="ja-JP" altLang="en-US" sz="1100" b="0">
              <a:solidFill>
                <a:schemeClr val="dk1"/>
              </a:solidFill>
              <a:effectLst/>
              <a:latin typeface="+mn-lt"/>
              <a:ea typeface="+mn-ea"/>
              <a:cs typeface="+mn-cs"/>
            </a:rPr>
            <a:t>が</a:t>
          </a:r>
          <a:r>
            <a:rPr kumimoji="1" lang="ja-JP" altLang="ja-JP" sz="1100" b="0">
              <a:solidFill>
                <a:schemeClr val="dk1"/>
              </a:solidFill>
              <a:effectLst/>
              <a:latin typeface="+mn-lt"/>
              <a:ea typeface="+mn-ea"/>
              <a:cs typeface="+mn-cs"/>
            </a:rPr>
            <a:t>多増加している</a:t>
          </a:r>
          <a:r>
            <a:rPr kumimoji="1" lang="ja-JP" altLang="en-US" sz="1100" b="0">
              <a:solidFill>
                <a:schemeClr val="dk1"/>
              </a:solidFill>
              <a:effectLst/>
              <a:latin typeface="+mn-lt"/>
              <a:ea typeface="+mn-ea"/>
              <a:cs typeface="+mn-cs"/>
            </a:rPr>
            <a:t>。</a:t>
          </a:r>
          <a:endParaRPr kumimoji="1" lang="en-US" altLang="ja-JP" sz="1100" b="0">
            <a:solidFill>
              <a:schemeClr val="dk1"/>
            </a:solidFill>
            <a:effectLst/>
            <a:latin typeface="+mn-lt"/>
            <a:ea typeface="+mn-ea"/>
            <a:cs typeface="+mn-cs"/>
          </a:endParaRPr>
        </a:p>
        <a:p>
          <a:r>
            <a:rPr kumimoji="1" lang="ja-JP" altLang="ja-JP" sz="1100" b="0">
              <a:solidFill>
                <a:schemeClr val="dk1"/>
              </a:solidFill>
              <a:effectLst/>
              <a:latin typeface="+mn-lt"/>
              <a:ea typeface="+mn-ea"/>
              <a:cs typeface="+mn-cs"/>
            </a:rPr>
            <a:t>今後については平成</a:t>
          </a:r>
          <a:r>
            <a:rPr kumimoji="1" lang="en-US" altLang="ja-JP" sz="1100" b="0">
              <a:solidFill>
                <a:schemeClr val="dk1"/>
              </a:solidFill>
              <a:effectLst/>
              <a:latin typeface="+mn-lt"/>
              <a:ea typeface="+mn-ea"/>
              <a:cs typeface="+mn-cs"/>
            </a:rPr>
            <a:t>32</a:t>
          </a:r>
          <a:r>
            <a:rPr kumimoji="1" lang="ja-JP" altLang="ja-JP" sz="1100" b="0">
              <a:solidFill>
                <a:schemeClr val="dk1"/>
              </a:solidFill>
              <a:effectLst/>
              <a:latin typeface="+mn-lt"/>
              <a:ea typeface="+mn-ea"/>
              <a:cs typeface="+mn-cs"/>
            </a:rPr>
            <a:t>年度までに職員数（病院・消防を除く）を削減し、人件費の抑制を行う。</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38395</xdr:rowOff>
    </xdr:from>
    <xdr:to>
      <xdr:col>7</xdr:col>
      <xdr:colOff>152400</xdr:colOff>
      <xdr:row>85</xdr:row>
      <xdr:rowOff>47290</xdr:rowOff>
    </xdr:to>
    <xdr:cxnSp macro="">
      <xdr:nvCxnSpPr>
        <xdr:cNvPr id="194" name="直線コネクタ 193"/>
        <xdr:cNvCxnSpPr/>
      </xdr:nvCxnSpPr>
      <xdr:spPr>
        <a:xfrm>
          <a:off x="4114800" y="14611645"/>
          <a:ext cx="838200" cy="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19749</xdr:rowOff>
    </xdr:from>
    <xdr:to>
      <xdr:col>6</xdr:col>
      <xdr:colOff>0</xdr:colOff>
      <xdr:row>85</xdr:row>
      <xdr:rowOff>38395</xdr:rowOff>
    </xdr:to>
    <xdr:cxnSp macro="">
      <xdr:nvCxnSpPr>
        <xdr:cNvPr id="197" name="直線コネクタ 196"/>
        <xdr:cNvCxnSpPr/>
      </xdr:nvCxnSpPr>
      <xdr:spPr>
        <a:xfrm>
          <a:off x="3225800" y="14592999"/>
          <a:ext cx="8890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115150</xdr:rowOff>
    </xdr:from>
    <xdr:to>
      <xdr:col>4</xdr:col>
      <xdr:colOff>482600</xdr:colOff>
      <xdr:row>85</xdr:row>
      <xdr:rowOff>19749</xdr:rowOff>
    </xdr:to>
    <xdr:cxnSp macro="">
      <xdr:nvCxnSpPr>
        <xdr:cNvPr id="200" name="直線コネクタ 199"/>
        <xdr:cNvCxnSpPr/>
      </xdr:nvCxnSpPr>
      <xdr:spPr>
        <a:xfrm>
          <a:off x="2336800" y="14516950"/>
          <a:ext cx="889000" cy="7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91084</xdr:rowOff>
    </xdr:from>
    <xdr:to>
      <xdr:col>3</xdr:col>
      <xdr:colOff>279400</xdr:colOff>
      <xdr:row>84</xdr:row>
      <xdr:rowOff>115150</xdr:rowOff>
    </xdr:to>
    <xdr:cxnSp macro="">
      <xdr:nvCxnSpPr>
        <xdr:cNvPr id="203" name="直線コネクタ 202"/>
        <xdr:cNvCxnSpPr/>
      </xdr:nvCxnSpPr>
      <xdr:spPr>
        <a:xfrm>
          <a:off x="1447800" y="14492884"/>
          <a:ext cx="889000" cy="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167940</xdr:rowOff>
    </xdr:from>
    <xdr:to>
      <xdr:col>7</xdr:col>
      <xdr:colOff>203200</xdr:colOff>
      <xdr:row>85</xdr:row>
      <xdr:rowOff>98090</xdr:rowOff>
    </xdr:to>
    <xdr:sp macro="" textlink="">
      <xdr:nvSpPr>
        <xdr:cNvPr id="213" name="円/楕円 212"/>
        <xdr:cNvSpPr/>
      </xdr:nvSpPr>
      <xdr:spPr>
        <a:xfrm>
          <a:off x="4902200" y="1456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140017</xdr:rowOff>
    </xdr:from>
    <xdr:ext cx="762000" cy="259045"/>
    <xdr:sp macro="" textlink="">
      <xdr:nvSpPr>
        <xdr:cNvPr id="214" name="人件費・物件費等の状況該当値テキスト"/>
        <xdr:cNvSpPr txBox="1"/>
      </xdr:nvSpPr>
      <xdr:spPr>
        <a:xfrm>
          <a:off x="5041900" y="1454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151,932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159045</xdr:rowOff>
    </xdr:from>
    <xdr:to>
      <xdr:col>6</xdr:col>
      <xdr:colOff>50800</xdr:colOff>
      <xdr:row>85</xdr:row>
      <xdr:rowOff>89195</xdr:rowOff>
    </xdr:to>
    <xdr:sp macro="" textlink="">
      <xdr:nvSpPr>
        <xdr:cNvPr id="215" name="円/楕円 214"/>
        <xdr:cNvSpPr/>
      </xdr:nvSpPr>
      <xdr:spPr>
        <a:xfrm>
          <a:off x="4064000" y="145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73972</xdr:rowOff>
    </xdr:from>
    <xdr:ext cx="736600" cy="259045"/>
    <xdr:sp macro="" textlink="">
      <xdr:nvSpPr>
        <xdr:cNvPr id="216" name="テキスト ボックス 215"/>
        <xdr:cNvSpPr txBox="1"/>
      </xdr:nvSpPr>
      <xdr:spPr>
        <a:xfrm>
          <a:off x="3733800" y="14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150,826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140399</xdr:rowOff>
    </xdr:from>
    <xdr:to>
      <xdr:col>4</xdr:col>
      <xdr:colOff>533400</xdr:colOff>
      <xdr:row>85</xdr:row>
      <xdr:rowOff>70549</xdr:rowOff>
    </xdr:to>
    <xdr:sp macro="" textlink="">
      <xdr:nvSpPr>
        <xdr:cNvPr id="217" name="円/楕円 216"/>
        <xdr:cNvSpPr/>
      </xdr:nvSpPr>
      <xdr:spPr>
        <a:xfrm>
          <a:off x="3175000" y="145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55326</xdr:rowOff>
    </xdr:from>
    <xdr:ext cx="762000" cy="259045"/>
    <xdr:sp macro="" textlink="">
      <xdr:nvSpPr>
        <xdr:cNvPr id="218" name="テキスト ボックス 217"/>
        <xdr:cNvSpPr txBox="1"/>
      </xdr:nvSpPr>
      <xdr:spPr>
        <a:xfrm>
          <a:off x="2844800" y="1462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148,508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64350</xdr:rowOff>
    </xdr:from>
    <xdr:to>
      <xdr:col>3</xdr:col>
      <xdr:colOff>330200</xdr:colOff>
      <xdr:row>84</xdr:row>
      <xdr:rowOff>165950</xdr:rowOff>
    </xdr:to>
    <xdr:sp macro="" textlink="">
      <xdr:nvSpPr>
        <xdr:cNvPr id="219" name="円/楕円 218"/>
        <xdr:cNvSpPr/>
      </xdr:nvSpPr>
      <xdr:spPr>
        <a:xfrm>
          <a:off x="2286000" y="1446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150727</xdr:rowOff>
    </xdr:from>
    <xdr:ext cx="762000" cy="259045"/>
    <xdr:sp macro="" textlink="">
      <xdr:nvSpPr>
        <xdr:cNvPr id="220" name="テキスト ボックス 219"/>
        <xdr:cNvSpPr txBox="1"/>
      </xdr:nvSpPr>
      <xdr:spPr>
        <a:xfrm>
          <a:off x="1955800" y="1455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139,053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40284</xdr:rowOff>
    </xdr:from>
    <xdr:to>
      <xdr:col>2</xdr:col>
      <xdr:colOff>127000</xdr:colOff>
      <xdr:row>84</xdr:row>
      <xdr:rowOff>141884</xdr:rowOff>
    </xdr:to>
    <xdr:sp macro="" textlink="">
      <xdr:nvSpPr>
        <xdr:cNvPr id="221" name="円/楕円 220"/>
        <xdr:cNvSpPr/>
      </xdr:nvSpPr>
      <xdr:spPr>
        <a:xfrm>
          <a:off x="1397000" y="144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126661</xdr:rowOff>
    </xdr:from>
    <xdr:ext cx="762000" cy="259045"/>
    <xdr:sp macro="" textlink="">
      <xdr:nvSpPr>
        <xdr:cNvPr id="222" name="テキスト ボックス 221"/>
        <xdr:cNvSpPr txBox="1"/>
      </xdr:nvSpPr>
      <xdr:spPr>
        <a:xfrm>
          <a:off x="1066800" y="1452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学歴別年齢構成が異なるため</a:t>
          </a:r>
          <a:r>
            <a:rPr kumimoji="1" lang="ja-JP" altLang="ja-JP" sz="1100">
              <a:solidFill>
                <a:schemeClr val="dk1"/>
              </a:solidFill>
              <a:effectLst/>
              <a:latin typeface="+mn-lt"/>
              <a:ea typeface="+mn-ea"/>
              <a:cs typeface="+mn-cs"/>
            </a:rPr>
            <a:t>、全国平均を上回っている。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8768</xdr:rowOff>
    </xdr:from>
    <xdr:to>
      <xdr:col>24</xdr:col>
      <xdr:colOff>558800</xdr:colOff>
      <xdr:row>85</xdr:row>
      <xdr:rowOff>31750</xdr:rowOff>
    </xdr:to>
    <xdr:cxnSp macro="">
      <xdr:nvCxnSpPr>
        <xdr:cNvPr id="258" name="直線コネクタ 257"/>
        <xdr:cNvCxnSpPr/>
      </xdr:nvCxnSpPr>
      <xdr:spPr>
        <a:xfrm>
          <a:off x="16179800" y="1458201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85</xdr:row>
      <xdr:rowOff>8768</xdr:rowOff>
    </xdr:to>
    <xdr:cxnSp macro="">
      <xdr:nvCxnSpPr>
        <xdr:cNvPr id="261" name="直線コネクタ 260"/>
        <xdr:cNvCxnSpPr/>
      </xdr:nvCxnSpPr>
      <xdr:spPr>
        <a:xfrm>
          <a:off x="15290800" y="1440966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84</xdr:row>
      <xdr:rowOff>7862</xdr:rowOff>
    </xdr:to>
    <xdr:cxnSp macro="">
      <xdr:nvCxnSpPr>
        <xdr:cNvPr id="264" name="直線コネクタ 263"/>
        <xdr:cNvCxnSpPr/>
      </xdr:nvCxnSpPr>
      <xdr:spPr>
        <a:xfrm>
          <a:off x="14401800" y="1437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88</xdr:row>
      <xdr:rowOff>34471</xdr:rowOff>
    </xdr:to>
    <xdr:cxnSp macro="">
      <xdr:nvCxnSpPr>
        <xdr:cNvPr id="267" name="直線コネクタ 266"/>
        <xdr:cNvCxnSpPr/>
      </xdr:nvCxnSpPr>
      <xdr:spPr>
        <a:xfrm flipV="1">
          <a:off x="13512800" y="14375191"/>
          <a:ext cx="889000" cy="7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9" name="テキスト ボックス 268"/>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7" name="円/楕円 276"/>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8"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129418</xdr:rowOff>
    </xdr:from>
    <xdr:to>
      <xdr:col>23</xdr:col>
      <xdr:colOff>457200</xdr:colOff>
      <xdr:row>85</xdr:row>
      <xdr:rowOff>59568</xdr:rowOff>
    </xdr:to>
    <xdr:sp macro="" textlink="">
      <xdr:nvSpPr>
        <xdr:cNvPr id="279" name="円/楕円 278"/>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80" name="テキスト ボックス 27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1" name="円/楕円 280"/>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82" name="テキスト ボックス 281"/>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3" name="円/楕円 282"/>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84" name="テキスト ボックス 283"/>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5" name="円/楕円 284"/>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6" name="テキスト ボックス 285"/>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合併により増加した職員数について、行政改革大綱に基づいた計画的な削減に努めている。</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126274</xdr:rowOff>
    </xdr:from>
    <xdr:to>
      <xdr:col>24</xdr:col>
      <xdr:colOff>558800</xdr:colOff>
      <xdr:row>61</xdr:row>
      <xdr:rowOff>137764</xdr:rowOff>
    </xdr:to>
    <xdr:cxnSp macro="">
      <xdr:nvCxnSpPr>
        <xdr:cNvPr id="323" name="直線コネクタ 322"/>
        <xdr:cNvCxnSpPr/>
      </xdr:nvCxnSpPr>
      <xdr:spPr>
        <a:xfrm>
          <a:off x="16179800" y="10584724"/>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121678</xdr:rowOff>
    </xdr:from>
    <xdr:to>
      <xdr:col>23</xdr:col>
      <xdr:colOff>406400</xdr:colOff>
      <xdr:row>61</xdr:row>
      <xdr:rowOff>126274</xdr:rowOff>
    </xdr:to>
    <xdr:cxnSp macro="">
      <xdr:nvCxnSpPr>
        <xdr:cNvPr id="326" name="直線コネクタ 325"/>
        <xdr:cNvCxnSpPr/>
      </xdr:nvCxnSpPr>
      <xdr:spPr>
        <a:xfrm>
          <a:off x="15290800" y="1058012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121678</xdr:rowOff>
    </xdr:from>
    <xdr:to>
      <xdr:col>22</xdr:col>
      <xdr:colOff>203200</xdr:colOff>
      <xdr:row>61</xdr:row>
      <xdr:rowOff>126274</xdr:rowOff>
    </xdr:to>
    <xdr:cxnSp macro="">
      <xdr:nvCxnSpPr>
        <xdr:cNvPr id="329" name="直線コネクタ 328"/>
        <xdr:cNvCxnSpPr/>
      </xdr:nvCxnSpPr>
      <xdr:spPr>
        <a:xfrm flipV="1">
          <a:off x="14401800" y="1058012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126274</xdr:rowOff>
    </xdr:from>
    <xdr:to>
      <xdr:col>21</xdr:col>
      <xdr:colOff>0</xdr:colOff>
      <xdr:row>61</xdr:row>
      <xdr:rowOff>134317</xdr:rowOff>
    </xdr:to>
    <xdr:cxnSp macro="">
      <xdr:nvCxnSpPr>
        <xdr:cNvPr id="332" name="直線コネクタ 331"/>
        <xdr:cNvCxnSpPr/>
      </xdr:nvCxnSpPr>
      <xdr:spPr>
        <a:xfrm flipV="1">
          <a:off x="13512800" y="1058472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86964</xdr:rowOff>
    </xdr:from>
    <xdr:to>
      <xdr:col>24</xdr:col>
      <xdr:colOff>609600</xdr:colOff>
      <xdr:row>62</xdr:row>
      <xdr:rowOff>17114</xdr:rowOff>
    </xdr:to>
    <xdr:sp macro="" textlink="">
      <xdr:nvSpPr>
        <xdr:cNvPr id="342" name="円/楕円 341"/>
        <xdr:cNvSpPr/>
      </xdr:nvSpPr>
      <xdr:spPr>
        <a:xfrm>
          <a:off x="169672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59041</xdr:rowOff>
    </xdr:from>
    <xdr:ext cx="762000" cy="259045"/>
    <xdr:sp macro="" textlink="">
      <xdr:nvSpPr>
        <xdr:cNvPr id="343" name="定員管理の状況該当値テキスト"/>
        <xdr:cNvSpPr txBox="1"/>
      </xdr:nvSpPr>
      <xdr:spPr>
        <a:xfrm>
          <a:off x="17106900" y="1051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75474</xdr:rowOff>
    </xdr:from>
    <xdr:to>
      <xdr:col>23</xdr:col>
      <xdr:colOff>457200</xdr:colOff>
      <xdr:row>62</xdr:row>
      <xdr:rowOff>5624</xdr:rowOff>
    </xdr:to>
    <xdr:sp macro="" textlink="">
      <xdr:nvSpPr>
        <xdr:cNvPr id="344" name="円/楕円 343"/>
        <xdr:cNvSpPr/>
      </xdr:nvSpPr>
      <xdr:spPr>
        <a:xfrm>
          <a:off x="16129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161851</xdr:rowOff>
    </xdr:from>
    <xdr:ext cx="736600" cy="259045"/>
    <xdr:sp macro="" textlink="">
      <xdr:nvSpPr>
        <xdr:cNvPr id="345" name="テキスト ボックス 344"/>
        <xdr:cNvSpPr txBox="1"/>
      </xdr:nvSpPr>
      <xdr:spPr>
        <a:xfrm>
          <a:off x="15798800" y="106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70878</xdr:rowOff>
    </xdr:from>
    <xdr:to>
      <xdr:col>22</xdr:col>
      <xdr:colOff>254000</xdr:colOff>
      <xdr:row>62</xdr:row>
      <xdr:rowOff>1028</xdr:rowOff>
    </xdr:to>
    <xdr:sp macro="" textlink="">
      <xdr:nvSpPr>
        <xdr:cNvPr id="346" name="円/楕円 345"/>
        <xdr:cNvSpPr/>
      </xdr:nvSpPr>
      <xdr:spPr>
        <a:xfrm>
          <a:off x="15240000" y="10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157255</xdr:rowOff>
    </xdr:from>
    <xdr:ext cx="762000" cy="259045"/>
    <xdr:sp macro="" textlink="">
      <xdr:nvSpPr>
        <xdr:cNvPr id="347" name="テキスト ボックス 346"/>
        <xdr:cNvSpPr txBox="1"/>
      </xdr:nvSpPr>
      <xdr:spPr>
        <a:xfrm>
          <a:off x="14909800" y="1061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75474</xdr:rowOff>
    </xdr:from>
    <xdr:to>
      <xdr:col>21</xdr:col>
      <xdr:colOff>50800</xdr:colOff>
      <xdr:row>62</xdr:row>
      <xdr:rowOff>5624</xdr:rowOff>
    </xdr:to>
    <xdr:sp macro="" textlink="">
      <xdr:nvSpPr>
        <xdr:cNvPr id="348" name="円/楕円 347"/>
        <xdr:cNvSpPr/>
      </xdr:nvSpPr>
      <xdr:spPr>
        <a:xfrm>
          <a:off x="14351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161851</xdr:rowOff>
    </xdr:from>
    <xdr:ext cx="762000" cy="259045"/>
    <xdr:sp macro="" textlink="">
      <xdr:nvSpPr>
        <xdr:cNvPr id="349" name="テキスト ボックス 348"/>
        <xdr:cNvSpPr txBox="1"/>
      </xdr:nvSpPr>
      <xdr:spPr>
        <a:xfrm>
          <a:off x="14020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83517</xdr:rowOff>
    </xdr:from>
    <xdr:to>
      <xdr:col>19</xdr:col>
      <xdr:colOff>533400</xdr:colOff>
      <xdr:row>62</xdr:row>
      <xdr:rowOff>13667</xdr:rowOff>
    </xdr:to>
    <xdr:sp macro="" textlink="">
      <xdr:nvSpPr>
        <xdr:cNvPr id="350" name="円/楕円 349"/>
        <xdr:cNvSpPr/>
      </xdr:nvSpPr>
      <xdr:spPr>
        <a:xfrm>
          <a:off x="13462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169894</xdr:rowOff>
    </xdr:from>
    <xdr:ext cx="762000" cy="259045"/>
    <xdr:sp macro="" textlink="">
      <xdr:nvSpPr>
        <xdr:cNvPr id="351" name="テキスト ボックス 350"/>
        <xdr:cNvSpPr txBox="1"/>
      </xdr:nvSpPr>
      <xdr:spPr>
        <a:xfrm>
          <a:off x="13131800" y="106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ふくちやま事業の借換債の償還開始に伴う元利償還金の増等により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ポイント悪化している。</a:t>
          </a:r>
          <a:r>
            <a:rPr kumimoji="1" lang="ja-JP" altLang="ja-JP" sz="1100">
              <a:solidFill>
                <a:schemeClr val="dk1"/>
              </a:solidFill>
              <a:effectLst/>
              <a:latin typeface="+mn-lt"/>
              <a:ea typeface="+mn-ea"/>
              <a:cs typeface="+mn-cs"/>
            </a:rPr>
            <a:t>。一方、普通交付税は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基準財政需要額のうち、公債費</a:t>
          </a:r>
          <a:r>
            <a:rPr kumimoji="1" lang="en-US" altLang="ja-JP" sz="1100">
              <a:solidFill>
                <a:schemeClr val="dk1"/>
              </a:solidFill>
              <a:effectLst/>
              <a:latin typeface="+mn-lt"/>
              <a:ea typeface="+mn-ea"/>
              <a:cs typeface="+mn-cs"/>
            </a:rPr>
            <a:t>368</a:t>
          </a:r>
          <a:r>
            <a:rPr kumimoji="1" lang="ja-JP" altLang="en-US" sz="1100">
              <a:solidFill>
                <a:schemeClr val="dk1"/>
              </a:solidFill>
              <a:effectLst/>
              <a:latin typeface="+mn-lt"/>
              <a:ea typeface="+mn-ea"/>
              <a:cs typeface="+mn-cs"/>
            </a:rPr>
            <a:t>百万円増、基準財政収入額で</a:t>
          </a:r>
          <a:r>
            <a:rPr kumimoji="1" lang="en-US" altLang="ja-JP" sz="1100">
              <a:solidFill>
                <a:schemeClr val="dk1"/>
              </a:solidFill>
              <a:effectLst/>
              <a:latin typeface="+mn-lt"/>
              <a:ea typeface="+mn-ea"/>
              <a:cs typeface="+mn-cs"/>
            </a:rPr>
            <a:t>333</a:t>
          </a:r>
          <a:r>
            <a:rPr kumimoji="1" lang="ja-JP" altLang="en-US" sz="1100">
              <a:solidFill>
                <a:schemeClr val="dk1"/>
              </a:solidFill>
              <a:effectLst/>
              <a:latin typeface="+mn-lt"/>
              <a:ea typeface="+mn-ea"/>
              <a:cs typeface="+mn-cs"/>
            </a:rPr>
            <a:t>百万円の減となったのが要因である。経常収支比率計算式の分子が前年度比</a:t>
          </a:r>
          <a:r>
            <a:rPr kumimoji="1" lang="en-US" altLang="ja-JP" sz="1100">
              <a:solidFill>
                <a:schemeClr val="dk1"/>
              </a:solidFill>
              <a:effectLst/>
              <a:latin typeface="+mn-lt"/>
              <a:ea typeface="+mn-ea"/>
              <a:cs typeface="+mn-cs"/>
            </a:rPr>
            <a:t>556</a:t>
          </a:r>
          <a:r>
            <a:rPr kumimoji="1" lang="ja-JP" altLang="en-US" sz="1100">
              <a:solidFill>
                <a:schemeClr val="dk1"/>
              </a:solidFill>
              <a:effectLst/>
              <a:latin typeface="+mn-lt"/>
              <a:ea typeface="+mn-ea"/>
              <a:cs typeface="+mn-cs"/>
            </a:rPr>
            <a:t>百万円増となり、一方で分母が前年度比</a:t>
          </a:r>
          <a:r>
            <a:rPr kumimoji="1" lang="en-US" altLang="ja-JP" sz="1100">
              <a:solidFill>
                <a:schemeClr val="dk1"/>
              </a:solidFill>
              <a:effectLst/>
              <a:latin typeface="+mn-lt"/>
              <a:ea typeface="+mn-ea"/>
              <a:cs typeface="+mn-cs"/>
            </a:rPr>
            <a:t>289</a:t>
          </a:r>
          <a:r>
            <a:rPr kumimoji="1" lang="ja-JP" altLang="en-US" sz="1100">
              <a:solidFill>
                <a:schemeClr val="dk1"/>
              </a:solidFill>
              <a:effectLst/>
              <a:latin typeface="+mn-lt"/>
              <a:ea typeface="+mn-ea"/>
              <a:cs typeface="+mn-cs"/>
            </a:rPr>
            <a:t>百万円の減となっている。</a:t>
          </a:r>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42</xdr:row>
      <xdr:rowOff>131572</xdr:rowOff>
    </xdr:to>
    <xdr:cxnSp macro="">
      <xdr:nvCxnSpPr>
        <xdr:cNvPr id="383" name="直線コネクタ 382"/>
        <xdr:cNvCxnSpPr/>
      </xdr:nvCxnSpPr>
      <xdr:spPr>
        <a:xfrm>
          <a:off x="16179800" y="72842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42</xdr:row>
      <xdr:rowOff>83312</xdr:rowOff>
    </xdr:to>
    <xdr:cxnSp macro="">
      <xdr:nvCxnSpPr>
        <xdr:cNvPr id="386" name="直線コネクタ 385"/>
        <xdr:cNvCxnSpPr/>
      </xdr:nvCxnSpPr>
      <xdr:spPr>
        <a:xfrm>
          <a:off x="15290800" y="72456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44704</xdr:rowOff>
    </xdr:from>
    <xdr:to>
      <xdr:col>22</xdr:col>
      <xdr:colOff>203200</xdr:colOff>
      <xdr:row>42</xdr:row>
      <xdr:rowOff>54356</xdr:rowOff>
    </xdr:to>
    <xdr:cxnSp macro="">
      <xdr:nvCxnSpPr>
        <xdr:cNvPr id="389" name="直線コネクタ 388"/>
        <xdr:cNvCxnSpPr/>
      </xdr:nvCxnSpPr>
      <xdr:spPr>
        <a:xfrm flipV="1">
          <a:off x="14401800" y="72456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54356</xdr:rowOff>
    </xdr:from>
    <xdr:to>
      <xdr:col>21</xdr:col>
      <xdr:colOff>0</xdr:colOff>
      <xdr:row>42</xdr:row>
      <xdr:rowOff>102616</xdr:rowOff>
    </xdr:to>
    <xdr:cxnSp macro="">
      <xdr:nvCxnSpPr>
        <xdr:cNvPr id="392" name="直線コネクタ 391"/>
        <xdr:cNvCxnSpPr/>
      </xdr:nvCxnSpPr>
      <xdr:spPr>
        <a:xfrm flipV="1">
          <a:off x="13512800" y="72552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80772</xdr:rowOff>
    </xdr:from>
    <xdr:to>
      <xdr:col>24</xdr:col>
      <xdr:colOff>609600</xdr:colOff>
      <xdr:row>43</xdr:row>
      <xdr:rowOff>10922</xdr:rowOff>
    </xdr:to>
    <xdr:sp macro="" textlink="">
      <xdr:nvSpPr>
        <xdr:cNvPr id="402" name="円/楕円 401"/>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52849</xdr:rowOff>
    </xdr:from>
    <xdr:ext cx="762000" cy="259045"/>
    <xdr:sp macro="" textlink="">
      <xdr:nvSpPr>
        <xdr:cNvPr id="403"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32512</xdr:rowOff>
    </xdr:from>
    <xdr:to>
      <xdr:col>23</xdr:col>
      <xdr:colOff>457200</xdr:colOff>
      <xdr:row>42</xdr:row>
      <xdr:rowOff>134112</xdr:rowOff>
    </xdr:to>
    <xdr:sp macro="" textlink="">
      <xdr:nvSpPr>
        <xdr:cNvPr id="404" name="円/楕円 403"/>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118889</xdr:rowOff>
    </xdr:from>
    <xdr:ext cx="736600" cy="259045"/>
    <xdr:sp macro="" textlink="">
      <xdr:nvSpPr>
        <xdr:cNvPr id="405" name="テキスト ボックス 404"/>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165354</xdr:rowOff>
    </xdr:from>
    <xdr:to>
      <xdr:col>22</xdr:col>
      <xdr:colOff>254000</xdr:colOff>
      <xdr:row>42</xdr:row>
      <xdr:rowOff>95504</xdr:rowOff>
    </xdr:to>
    <xdr:sp macro="" textlink="">
      <xdr:nvSpPr>
        <xdr:cNvPr id="406" name="円/楕円 405"/>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407" name="テキスト ボックス 406"/>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3556</xdr:rowOff>
    </xdr:from>
    <xdr:to>
      <xdr:col>21</xdr:col>
      <xdr:colOff>50800</xdr:colOff>
      <xdr:row>42</xdr:row>
      <xdr:rowOff>105156</xdr:rowOff>
    </xdr:to>
    <xdr:sp macro="" textlink="">
      <xdr:nvSpPr>
        <xdr:cNvPr id="408" name="円/楕円 407"/>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89933</xdr:rowOff>
    </xdr:from>
    <xdr:ext cx="762000" cy="259045"/>
    <xdr:sp macro="" textlink="">
      <xdr:nvSpPr>
        <xdr:cNvPr id="409" name="テキスト ボックス 408"/>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410" name="円/楕円 409"/>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411" name="テキスト ボックス 410"/>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将来負担比率については、一般会計等の地方債現在高や公営企業等繰入見込額等の減少により、前年度比</a:t>
          </a:r>
          <a:r>
            <a:rPr kumimoji="1" lang="en-US" altLang="ja-JP" sz="1300">
              <a:latin typeface="ＭＳ Ｐゴシック"/>
            </a:rPr>
            <a:t>5.3</a:t>
          </a:r>
          <a:r>
            <a:rPr kumimoji="1" lang="ja-JP" altLang="en-US" sz="1300">
              <a:latin typeface="ＭＳ Ｐゴシック"/>
            </a:rPr>
            <a:t>ポイント好転している。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168656</xdr:rowOff>
    </xdr:from>
    <xdr:to>
      <xdr:col>24</xdr:col>
      <xdr:colOff>558800</xdr:colOff>
      <xdr:row>18</xdr:row>
      <xdr:rowOff>39836</xdr:rowOff>
    </xdr:to>
    <xdr:cxnSp macro="">
      <xdr:nvCxnSpPr>
        <xdr:cNvPr id="445" name="直線コネクタ 444"/>
        <xdr:cNvCxnSpPr/>
      </xdr:nvCxnSpPr>
      <xdr:spPr>
        <a:xfrm flipV="1">
          <a:off x="16179800" y="3083306"/>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39836</xdr:rowOff>
    </xdr:from>
    <xdr:to>
      <xdr:col>23</xdr:col>
      <xdr:colOff>406400</xdr:colOff>
      <xdr:row>18</xdr:row>
      <xdr:rowOff>133138</xdr:rowOff>
    </xdr:to>
    <xdr:cxnSp macro="">
      <xdr:nvCxnSpPr>
        <xdr:cNvPr id="448" name="直線コネクタ 447"/>
        <xdr:cNvCxnSpPr/>
      </xdr:nvCxnSpPr>
      <xdr:spPr>
        <a:xfrm flipV="1">
          <a:off x="15290800" y="3125936"/>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96139</xdr:rowOff>
    </xdr:from>
    <xdr:to>
      <xdr:col>22</xdr:col>
      <xdr:colOff>203200</xdr:colOff>
      <xdr:row>18</xdr:row>
      <xdr:rowOff>133138</xdr:rowOff>
    </xdr:to>
    <xdr:cxnSp macro="">
      <xdr:nvCxnSpPr>
        <xdr:cNvPr id="451" name="直線コネクタ 450"/>
        <xdr:cNvCxnSpPr/>
      </xdr:nvCxnSpPr>
      <xdr:spPr>
        <a:xfrm>
          <a:off x="14401800" y="3182239"/>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96139</xdr:rowOff>
    </xdr:from>
    <xdr:to>
      <xdr:col>21</xdr:col>
      <xdr:colOff>0</xdr:colOff>
      <xdr:row>19</xdr:row>
      <xdr:rowOff>42926</xdr:rowOff>
    </xdr:to>
    <xdr:cxnSp macro="">
      <xdr:nvCxnSpPr>
        <xdr:cNvPr id="454" name="直線コネクタ 453"/>
        <xdr:cNvCxnSpPr/>
      </xdr:nvCxnSpPr>
      <xdr:spPr>
        <a:xfrm flipV="1">
          <a:off x="13512800" y="3182239"/>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117856</xdr:rowOff>
    </xdr:from>
    <xdr:to>
      <xdr:col>24</xdr:col>
      <xdr:colOff>609600</xdr:colOff>
      <xdr:row>18</xdr:row>
      <xdr:rowOff>48006</xdr:rowOff>
    </xdr:to>
    <xdr:sp macro="" textlink="">
      <xdr:nvSpPr>
        <xdr:cNvPr id="464" name="円/楕円 463"/>
        <xdr:cNvSpPr/>
      </xdr:nvSpPr>
      <xdr:spPr>
        <a:xfrm>
          <a:off x="169672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89933</xdr:rowOff>
    </xdr:from>
    <xdr:ext cx="762000" cy="259045"/>
    <xdr:sp macro="" textlink="">
      <xdr:nvSpPr>
        <xdr:cNvPr id="465" name="将来負担の状況該当値テキスト"/>
        <xdr:cNvSpPr txBox="1"/>
      </xdr:nvSpPr>
      <xdr:spPr>
        <a:xfrm>
          <a:off x="17106900" y="30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160486</xdr:rowOff>
    </xdr:from>
    <xdr:to>
      <xdr:col>23</xdr:col>
      <xdr:colOff>457200</xdr:colOff>
      <xdr:row>18</xdr:row>
      <xdr:rowOff>90636</xdr:rowOff>
    </xdr:to>
    <xdr:sp macro="" textlink="">
      <xdr:nvSpPr>
        <xdr:cNvPr id="466" name="円/楕円 465"/>
        <xdr:cNvSpPr/>
      </xdr:nvSpPr>
      <xdr:spPr>
        <a:xfrm>
          <a:off x="16129000" y="3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75413</xdr:rowOff>
    </xdr:from>
    <xdr:ext cx="736600" cy="259045"/>
    <xdr:sp macro="" textlink="">
      <xdr:nvSpPr>
        <xdr:cNvPr id="467" name="テキスト ボックス 466"/>
        <xdr:cNvSpPr txBox="1"/>
      </xdr:nvSpPr>
      <xdr:spPr>
        <a:xfrm>
          <a:off x="15798800" y="316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82338</xdr:rowOff>
    </xdr:from>
    <xdr:to>
      <xdr:col>22</xdr:col>
      <xdr:colOff>254000</xdr:colOff>
      <xdr:row>19</xdr:row>
      <xdr:rowOff>12488</xdr:rowOff>
    </xdr:to>
    <xdr:sp macro="" textlink="">
      <xdr:nvSpPr>
        <xdr:cNvPr id="468" name="円/楕円 467"/>
        <xdr:cNvSpPr/>
      </xdr:nvSpPr>
      <xdr:spPr>
        <a:xfrm>
          <a:off x="15240000" y="31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168715</xdr:rowOff>
    </xdr:from>
    <xdr:ext cx="762000" cy="259045"/>
    <xdr:sp macro="" textlink="">
      <xdr:nvSpPr>
        <xdr:cNvPr id="469" name="テキスト ボックス 468"/>
        <xdr:cNvSpPr txBox="1"/>
      </xdr:nvSpPr>
      <xdr:spPr>
        <a:xfrm>
          <a:off x="14909800" y="325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45339</xdr:rowOff>
    </xdr:from>
    <xdr:to>
      <xdr:col>21</xdr:col>
      <xdr:colOff>50800</xdr:colOff>
      <xdr:row>18</xdr:row>
      <xdr:rowOff>146939</xdr:rowOff>
    </xdr:to>
    <xdr:sp macro="" textlink="">
      <xdr:nvSpPr>
        <xdr:cNvPr id="470" name="円/楕円 469"/>
        <xdr:cNvSpPr/>
      </xdr:nvSpPr>
      <xdr:spPr>
        <a:xfrm>
          <a:off x="14351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131716</xdr:rowOff>
    </xdr:from>
    <xdr:ext cx="762000" cy="259045"/>
    <xdr:sp macro="" textlink="">
      <xdr:nvSpPr>
        <xdr:cNvPr id="471" name="テキスト ボックス 470"/>
        <xdr:cNvSpPr txBox="1"/>
      </xdr:nvSpPr>
      <xdr:spPr>
        <a:xfrm>
          <a:off x="14020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163576</xdr:rowOff>
    </xdr:from>
    <xdr:to>
      <xdr:col>19</xdr:col>
      <xdr:colOff>533400</xdr:colOff>
      <xdr:row>19</xdr:row>
      <xdr:rowOff>93726</xdr:rowOff>
    </xdr:to>
    <xdr:sp macro="" textlink="">
      <xdr:nvSpPr>
        <xdr:cNvPr id="472" name="円/楕円 471"/>
        <xdr:cNvSpPr/>
      </xdr:nvSpPr>
      <xdr:spPr>
        <a:xfrm>
          <a:off x="134620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78503</xdr:rowOff>
    </xdr:from>
    <xdr:ext cx="762000" cy="259045"/>
    <xdr:sp macro="" textlink="">
      <xdr:nvSpPr>
        <xdr:cNvPr id="473" name="テキスト ボックス 472"/>
        <xdr:cNvSpPr txBox="1"/>
      </xdr:nvSpPr>
      <xdr:spPr>
        <a:xfrm>
          <a:off x="13131800" y="33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79,594
78,718
552.54
42,556,582
41,316,116
1,048,895
24,158,866
52,720,355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早期勧奨退職の取組みを進めることにより、職員定数の削減を行う一方で、通常退職者の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等により、所要経常一般財源は前年度比</a:t>
          </a:r>
          <a:r>
            <a:rPr kumimoji="1" lang="en-US" altLang="ja-JP" sz="1100" baseline="0">
              <a:solidFill>
                <a:schemeClr val="dk1"/>
              </a:solidFill>
              <a:effectLst/>
              <a:latin typeface="+mn-lt"/>
              <a:ea typeface="+mn-ea"/>
              <a:cs typeface="+mn-cs"/>
            </a:rPr>
            <a:t>56</a:t>
          </a:r>
          <a:r>
            <a:rPr kumimoji="1" lang="ja-JP" altLang="ja-JP" sz="1100" baseline="0">
              <a:solidFill>
                <a:schemeClr val="dk1"/>
              </a:solidFill>
              <a:effectLst/>
              <a:latin typeface="+mn-lt"/>
              <a:ea typeface="+mn-ea"/>
              <a:cs typeface="+mn-cs"/>
            </a:rPr>
            <a:t>百万円の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となり、経常収支比率のうちの人件費分の比率が</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a:t>
          </a:r>
          <a:endParaRPr lang="ja-JP" altLang="ja-JP" sz="1100">
            <a:effectLst/>
          </a:endParaRPr>
        </a:p>
        <a:p>
          <a:r>
            <a:rPr kumimoji="1" lang="ja-JP" altLang="ja-JP" sz="1100" baseline="0">
              <a:solidFill>
                <a:schemeClr val="dk1"/>
              </a:solidFill>
              <a:effectLst/>
              <a:latin typeface="+mn-lt"/>
              <a:ea typeface="+mn-ea"/>
              <a:cs typeface="+mn-cs"/>
            </a:rPr>
            <a:t>人口一人当たりの決算額は、類似団体の平均を上回っており、今後も人件費関係経費の抑制に取り組んでいく必要がある。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96520</xdr:rowOff>
    </xdr:to>
    <xdr:cxnSp macro="">
      <xdr:nvCxnSpPr>
        <xdr:cNvPr id="66" name="直線コネクタ 65"/>
        <xdr:cNvCxnSpPr/>
      </xdr:nvCxnSpPr>
      <xdr:spPr>
        <a:xfrm>
          <a:off x="3987800" y="6268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96520</xdr:rowOff>
    </xdr:to>
    <xdr:cxnSp macro="">
      <xdr:nvCxnSpPr>
        <xdr:cNvPr id="69" name="直線コネクタ 68"/>
        <xdr:cNvCxnSpPr/>
      </xdr:nvCxnSpPr>
      <xdr:spPr>
        <a:xfrm>
          <a:off x="3098800" y="623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36</xdr:row>
      <xdr:rowOff>66040</xdr:rowOff>
    </xdr:to>
    <xdr:cxnSp macro="">
      <xdr:nvCxnSpPr>
        <xdr:cNvPr id="72" name="直線コネクタ 71"/>
        <xdr:cNvCxnSpPr/>
      </xdr:nvCxnSpPr>
      <xdr:spPr>
        <a:xfrm>
          <a:off x="2209800" y="6154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153670</xdr:rowOff>
    </xdr:from>
    <xdr:to>
      <xdr:col>3</xdr:col>
      <xdr:colOff>142875</xdr:colOff>
      <xdr:row>36</xdr:row>
      <xdr:rowOff>35560</xdr:rowOff>
    </xdr:to>
    <xdr:cxnSp macro="">
      <xdr:nvCxnSpPr>
        <xdr:cNvPr id="75" name="直線コネクタ 74"/>
        <xdr:cNvCxnSpPr/>
      </xdr:nvCxnSpPr>
      <xdr:spPr>
        <a:xfrm flipV="1">
          <a:off x="1320800" y="615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5" name="円/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7" name="円/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102870</xdr:rowOff>
    </xdr:from>
    <xdr:to>
      <xdr:col>3</xdr:col>
      <xdr:colOff>193675</xdr:colOff>
      <xdr:row>36</xdr:row>
      <xdr:rowOff>33020</xdr:rowOff>
    </xdr:to>
    <xdr:sp macro="" textlink="">
      <xdr:nvSpPr>
        <xdr:cNvPr id="91" name="円/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3" name="円/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電算システム一般管理経費など新規稼動施設の運営経費</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により、所要経常一般財源は前年度比</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百万円の増となり、経常収支比率のうちの物件費分の比率は、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ポイント上昇した。</a:t>
          </a:r>
          <a:endParaRPr lang="ja-JP" altLang="ja-JP" sz="1100">
            <a:effectLst/>
          </a:endParaRPr>
        </a:p>
        <a:p>
          <a:r>
            <a:rPr kumimoji="1" lang="ja-JP" altLang="ja-JP" sz="1100">
              <a:solidFill>
                <a:schemeClr val="dk1"/>
              </a:solidFill>
              <a:effectLst/>
              <a:latin typeface="+mn-lt"/>
              <a:ea typeface="+mn-ea"/>
              <a:cs typeface="+mn-cs"/>
            </a:rPr>
            <a:t>今後も管理運営費の増加が懸念されるが、公共施設マネジメント等の推進により、管理施設数を減らすなどの経費節減努力をより一層推進する必要がある</a:t>
          </a:r>
          <a:endParaRPr kumimoji="1" lang="ja-JP" altLang="en-US"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125367</xdr:rowOff>
    </xdr:from>
    <xdr:to>
      <xdr:col>24</xdr:col>
      <xdr:colOff>31750</xdr:colOff>
      <xdr:row>15</xdr:row>
      <xdr:rowOff>131899</xdr:rowOff>
    </xdr:to>
    <xdr:cxnSp macro="">
      <xdr:nvCxnSpPr>
        <xdr:cNvPr id="129" name="直線コネクタ 128"/>
        <xdr:cNvCxnSpPr/>
      </xdr:nvCxnSpPr>
      <xdr:spPr>
        <a:xfrm>
          <a:off x="15671800" y="26971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125367</xdr:rowOff>
    </xdr:to>
    <xdr:cxnSp macro="">
      <xdr:nvCxnSpPr>
        <xdr:cNvPr id="132" name="直線コネクタ 131"/>
        <xdr:cNvCxnSpPr/>
      </xdr:nvCxnSpPr>
      <xdr:spPr>
        <a:xfrm>
          <a:off x="14782800" y="26644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92710</xdr:rowOff>
    </xdr:to>
    <xdr:cxnSp macro="">
      <xdr:nvCxnSpPr>
        <xdr:cNvPr id="135" name="直線コネクタ 134"/>
        <xdr:cNvCxnSpPr/>
      </xdr:nvCxnSpPr>
      <xdr:spPr>
        <a:xfrm>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166188</xdr:rowOff>
    </xdr:from>
    <xdr:to>
      <xdr:col>20</xdr:col>
      <xdr:colOff>158750</xdr:colOff>
      <xdr:row>15</xdr:row>
      <xdr:rowOff>46990</xdr:rowOff>
    </xdr:to>
    <xdr:cxnSp macro="">
      <xdr:nvCxnSpPr>
        <xdr:cNvPr id="138" name="直線コネクタ 137"/>
        <xdr:cNvCxnSpPr/>
      </xdr:nvCxnSpPr>
      <xdr:spPr>
        <a:xfrm>
          <a:off x="13004800" y="25664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81099</xdr:rowOff>
    </xdr:from>
    <xdr:to>
      <xdr:col>24</xdr:col>
      <xdr:colOff>82550</xdr:colOff>
      <xdr:row>16</xdr:row>
      <xdr:rowOff>11249</xdr:rowOff>
    </xdr:to>
    <xdr:sp macro="" textlink="">
      <xdr:nvSpPr>
        <xdr:cNvPr id="148" name="円/楕円 147"/>
        <xdr:cNvSpPr/>
      </xdr:nvSpPr>
      <xdr:spPr>
        <a:xfrm>
          <a:off x="164592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97626</xdr:rowOff>
    </xdr:from>
    <xdr:ext cx="762000" cy="259045"/>
    <xdr:sp macro="" textlink="">
      <xdr:nvSpPr>
        <xdr:cNvPr id="149" name="物件費該当値テキスト"/>
        <xdr:cNvSpPr txBox="1"/>
      </xdr:nvSpPr>
      <xdr:spPr>
        <a:xfrm>
          <a:off x="16598900" y="249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74567</xdr:rowOff>
    </xdr:from>
    <xdr:to>
      <xdr:col>22</xdr:col>
      <xdr:colOff>615950</xdr:colOff>
      <xdr:row>16</xdr:row>
      <xdr:rowOff>4717</xdr:rowOff>
    </xdr:to>
    <xdr:sp macro="" textlink="">
      <xdr:nvSpPr>
        <xdr:cNvPr id="150" name="円/楕円 149"/>
        <xdr:cNvSpPr/>
      </xdr:nvSpPr>
      <xdr:spPr>
        <a:xfrm>
          <a:off x="15621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51" name="テキスト ボックス 150"/>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52" name="円/楕円 151"/>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3" name="テキスト ボックス 152"/>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4" name="円/楕円 153"/>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5" name="テキスト ボックス 154"/>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115388</xdr:rowOff>
    </xdr:from>
    <xdr:to>
      <xdr:col>19</xdr:col>
      <xdr:colOff>6350</xdr:colOff>
      <xdr:row>15</xdr:row>
      <xdr:rowOff>45538</xdr:rowOff>
    </xdr:to>
    <xdr:sp macro="" textlink="">
      <xdr:nvSpPr>
        <xdr:cNvPr id="156" name="円/楕円 155"/>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55715</xdr:rowOff>
    </xdr:from>
    <xdr:ext cx="762000" cy="259045"/>
    <xdr:sp macro="" textlink="">
      <xdr:nvSpPr>
        <xdr:cNvPr id="157" name="テキスト ボックス 156"/>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所要経常一般財源は前年度比</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るも</a:t>
          </a:r>
          <a:r>
            <a:rPr kumimoji="1" lang="ja-JP" altLang="ja-JP" sz="1100">
              <a:solidFill>
                <a:schemeClr val="dk1"/>
              </a:solidFill>
              <a:effectLst/>
              <a:latin typeface="+mn-lt"/>
              <a:ea typeface="+mn-ea"/>
              <a:cs typeface="+mn-cs"/>
            </a:rPr>
            <a:t>、経常収支比率のうちの扶助費分の比率は</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100">
            <a:effectLst/>
          </a:endParaRPr>
        </a:p>
        <a:p>
          <a:r>
            <a:rPr kumimoji="1" lang="ja-JP" altLang="ja-JP" sz="1100">
              <a:solidFill>
                <a:schemeClr val="dk1"/>
              </a:solidFill>
              <a:effectLst/>
              <a:latin typeface="+mn-lt"/>
              <a:ea typeface="+mn-ea"/>
              <a:cs typeface="+mn-cs"/>
            </a:rPr>
            <a:t>決算額として、補助・単独事業ともに財政を圧迫する要因となっている</a:t>
          </a:r>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100330</xdr:rowOff>
    </xdr:from>
    <xdr:to>
      <xdr:col>7</xdr:col>
      <xdr:colOff>15875</xdr:colOff>
      <xdr:row>55</xdr:row>
      <xdr:rowOff>123190</xdr:rowOff>
    </xdr:to>
    <xdr:cxnSp macro="">
      <xdr:nvCxnSpPr>
        <xdr:cNvPr id="190" name="直線コネクタ 189"/>
        <xdr:cNvCxnSpPr/>
      </xdr:nvCxnSpPr>
      <xdr:spPr>
        <a:xfrm flipV="1">
          <a:off x="3987800" y="9530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100330</xdr:rowOff>
    </xdr:from>
    <xdr:to>
      <xdr:col>5</xdr:col>
      <xdr:colOff>549275</xdr:colOff>
      <xdr:row>55</xdr:row>
      <xdr:rowOff>123190</xdr:rowOff>
    </xdr:to>
    <xdr:cxnSp macro="">
      <xdr:nvCxnSpPr>
        <xdr:cNvPr id="193" name="直線コネクタ 192"/>
        <xdr:cNvCxnSpPr/>
      </xdr:nvCxnSpPr>
      <xdr:spPr>
        <a:xfrm>
          <a:off x="3098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39370</xdr:rowOff>
    </xdr:from>
    <xdr:to>
      <xdr:col>4</xdr:col>
      <xdr:colOff>346075</xdr:colOff>
      <xdr:row>55</xdr:row>
      <xdr:rowOff>100330</xdr:rowOff>
    </xdr:to>
    <xdr:cxnSp macro="">
      <xdr:nvCxnSpPr>
        <xdr:cNvPr id="196" name="直線コネクタ 195"/>
        <xdr:cNvCxnSpPr/>
      </xdr:nvCxnSpPr>
      <xdr:spPr>
        <a:xfrm>
          <a:off x="2209800" y="9469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39370</xdr:rowOff>
    </xdr:from>
    <xdr:to>
      <xdr:col>3</xdr:col>
      <xdr:colOff>142875</xdr:colOff>
      <xdr:row>55</xdr:row>
      <xdr:rowOff>46990</xdr:rowOff>
    </xdr:to>
    <xdr:cxnSp macro="">
      <xdr:nvCxnSpPr>
        <xdr:cNvPr id="199" name="直線コネクタ 198"/>
        <xdr:cNvCxnSpPr/>
      </xdr:nvCxnSpPr>
      <xdr:spPr>
        <a:xfrm flipV="1">
          <a:off x="1320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49530</xdr:rowOff>
    </xdr:from>
    <xdr:to>
      <xdr:col>7</xdr:col>
      <xdr:colOff>66675</xdr:colOff>
      <xdr:row>55</xdr:row>
      <xdr:rowOff>151130</xdr:rowOff>
    </xdr:to>
    <xdr:sp macro="" textlink="">
      <xdr:nvSpPr>
        <xdr:cNvPr id="209" name="円/楕円 208"/>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21607</xdr:rowOff>
    </xdr:from>
    <xdr:ext cx="762000" cy="259045"/>
    <xdr:sp macro="" textlink="">
      <xdr:nvSpPr>
        <xdr:cNvPr id="210" name="扶助費該当値テキスト"/>
        <xdr:cNvSpPr txBox="1"/>
      </xdr:nvSpPr>
      <xdr:spPr>
        <a:xfrm>
          <a:off x="4914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72390</xdr:rowOff>
    </xdr:from>
    <xdr:to>
      <xdr:col>5</xdr:col>
      <xdr:colOff>600075</xdr:colOff>
      <xdr:row>56</xdr:row>
      <xdr:rowOff>2540</xdr:rowOff>
    </xdr:to>
    <xdr:sp macro="" textlink="">
      <xdr:nvSpPr>
        <xdr:cNvPr id="211" name="円/楕円 210"/>
        <xdr:cNvSpPr/>
      </xdr:nvSpPr>
      <xdr:spPr>
        <a:xfrm>
          <a:off x="3937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158767</xdr:rowOff>
    </xdr:from>
    <xdr:ext cx="736600" cy="259045"/>
    <xdr:sp macro="" textlink="">
      <xdr:nvSpPr>
        <xdr:cNvPr id="212" name="テキスト ボックス 211"/>
        <xdr:cNvSpPr txBox="1"/>
      </xdr:nvSpPr>
      <xdr:spPr>
        <a:xfrm>
          <a:off x="3606800" y="958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49530</xdr:rowOff>
    </xdr:from>
    <xdr:to>
      <xdr:col>4</xdr:col>
      <xdr:colOff>396875</xdr:colOff>
      <xdr:row>55</xdr:row>
      <xdr:rowOff>151130</xdr:rowOff>
    </xdr:to>
    <xdr:sp macro="" textlink="">
      <xdr:nvSpPr>
        <xdr:cNvPr id="213" name="円/楕円 212"/>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135907</xdr:rowOff>
    </xdr:from>
    <xdr:ext cx="762000" cy="259045"/>
    <xdr:sp macro="" textlink="">
      <xdr:nvSpPr>
        <xdr:cNvPr id="214" name="テキスト ボックス 213"/>
        <xdr:cNvSpPr txBox="1"/>
      </xdr:nvSpPr>
      <xdr:spPr>
        <a:xfrm>
          <a:off x="2717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160020</xdr:rowOff>
    </xdr:from>
    <xdr:to>
      <xdr:col>3</xdr:col>
      <xdr:colOff>193675</xdr:colOff>
      <xdr:row>55</xdr:row>
      <xdr:rowOff>90170</xdr:rowOff>
    </xdr:to>
    <xdr:sp macro="" textlink="">
      <xdr:nvSpPr>
        <xdr:cNvPr id="215" name="円/楕円 214"/>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74947</xdr:rowOff>
    </xdr:from>
    <xdr:ext cx="762000" cy="259045"/>
    <xdr:sp macro="" textlink="">
      <xdr:nvSpPr>
        <xdr:cNvPr id="216" name="テキスト ボックス 215"/>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167640</xdr:rowOff>
    </xdr:from>
    <xdr:to>
      <xdr:col>1</xdr:col>
      <xdr:colOff>676275</xdr:colOff>
      <xdr:row>55</xdr:row>
      <xdr:rowOff>97790</xdr:rowOff>
    </xdr:to>
    <xdr:sp macro="" textlink="">
      <xdr:nvSpPr>
        <xdr:cNvPr id="217" name="円/楕円 216"/>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82567</xdr:rowOff>
    </xdr:from>
    <xdr:ext cx="762000" cy="259045"/>
    <xdr:sp macro="" textlink="">
      <xdr:nvSpPr>
        <xdr:cNvPr id="218" name="テキスト ボックス 217"/>
        <xdr:cNvSpPr txBox="1"/>
      </xdr:nvSpPr>
      <xdr:spPr>
        <a:xfrm>
          <a:off x="939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繰出金は、</a:t>
          </a:r>
          <a:r>
            <a:rPr kumimoji="1" lang="ja-JP" altLang="en-US" sz="1100">
              <a:solidFill>
                <a:schemeClr val="dk1"/>
              </a:solidFill>
              <a:effectLst/>
              <a:latin typeface="+mn-lt"/>
              <a:ea typeface="+mn-ea"/>
              <a:cs typeface="+mn-cs"/>
            </a:rPr>
            <a:t>情報通信ネットワーク事業、後期高齢者医療事業</a:t>
          </a:r>
          <a:r>
            <a:rPr kumimoji="1" lang="ja-JP" altLang="ja-JP" sz="1100">
              <a:solidFill>
                <a:schemeClr val="dk1"/>
              </a:solidFill>
              <a:effectLst/>
              <a:latin typeface="+mn-lt"/>
              <a:ea typeface="+mn-ea"/>
              <a:cs typeface="+mn-cs"/>
            </a:rPr>
            <a:t>などへの繰出金の増により、所要一般財源は増となった。維持補修費については、除雪関連経費の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が主な要因とな</a:t>
          </a:r>
          <a:r>
            <a:rPr kumimoji="1" lang="ja-JP" altLang="en-US" sz="1100">
              <a:solidFill>
                <a:schemeClr val="dk1"/>
              </a:solidFill>
              <a:effectLst/>
              <a:latin typeface="+mn-lt"/>
              <a:ea typeface="+mn-ea"/>
              <a:cs typeface="+mn-cs"/>
            </a:rPr>
            <a:t>っている。</a:t>
          </a:r>
          <a:endParaRPr lang="ja-JP" altLang="ja-JP" sz="1100">
            <a:effectLst/>
          </a:endParaRPr>
        </a:p>
        <a:p>
          <a:r>
            <a:rPr kumimoji="1" lang="ja-JP" altLang="ja-JP" sz="1100">
              <a:solidFill>
                <a:schemeClr val="dk1"/>
              </a:solidFill>
              <a:effectLst/>
              <a:latin typeface="+mn-lt"/>
              <a:ea typeface="+mn-ea"/>
              <a:cs typeface="+mn-cs"/>
            </a:rPr>
            <a:t>社会保障関係の歳出圧力だけでなく、維持補修費等の経費も増加している中、ふるさと納税等の制度を活用することでも、適正な歳入確保を図り、歳出抑制を図りたい。</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134620</xdr:rowOff>
    </xdr:to>
    <xdr:cxnSp macro="">
      <xdr:nvCxnSpPr>
        <xdr:cNvPr id="251" name="直線コネクタ 250"/>
        <xdr:cNvCxnSpPr/>
      </xdr:nvCxnSpPr>
      <xdr:spPr>
        <a:xfrm>
          <a:off x="15671800" y="9697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111760</xdr:rowOff>
    </xdr:to>
    <xdr:cxnSp macro="">
      <xdr:nvCxnSpPr>
        <xdr:cNvPr id="254" name="直線コネクタ 253"/>
        <xdr:cNvCxnSpPr/>
      </xdr:nvCxnSpPr>
      <xdr:spPr>
        <a:xfrm flipV="1">
          <a:off x="14782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111760</xdr:rowOff>
    </xdr:to>
    <xdr:cxnSp macro="">
      <xdr:nvCxnSpPr>
        <xdr:cNvPr id="257" name="直線コネクタ 256"/>
        <xdr:cNvCxnSpPr/>
      </xdr:nvCxnSpPr>
      <xdr:spPr>
        <a:xfrm>
          <a:off x="13893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96520</xdr:rowOff>
    </xdr:to>
    <xdr:cxnSp macro="">
      <xdr:nvCxnSpPr>
        <xdr:cNvPr id="260" name="直線コネクタ 259"/>
        <xdr:cNvCxnSpPr/>
      </xdr:nvCxnSpPr>
      <xdr:spPr>
        <a:xfrm flipV="1">
          <a:off x="13004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70" name="円/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1"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2" name="円/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73" name="テキスト ボックス 272"/>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4" name="円/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5" name="テキスト ボックス 274"/>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公立大学運営費交付金</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、経常収支比率のうちの補助費等の比率でみると、</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ポイント増の</a:t>
          </a:r>
          <a:r>
            <a:rPr kumimoji="1" lang="ja-JP" altLang="ja-JP" sz="1100">
              <a:solidFill>
                <a:schemeClr val="dk1"/>
              </a:solidFill>
              <a:effectLst/>
              <a:latin typeface="+mn-lt"/>
              <a:ea typeface="+mn-ea"/>
              <a:cs typeface="+mn-cs"/>
            </a:rPr>
            <a:t>数値となった。</a:t>
          </a:r>
          <a:endParaRPr lang="ja-JP" altLang="ja-JP" sz="1100">
            <a:effectLst/>
          </a:endParaRPr>
        </a:p>
        <a:p>
          <a:r>
            <a:rPr kumimoji="1" lang="ja-JP" altLang="ja-JP" sz="1100">
              <a:solidFill>
                <a:schemeClr val="dk1"/>
              </a:solidFill>
              <a:effectLst/>
              <a:latin typeface="+mn-lt"/>
              <a:ea typeface="+mn-ea"/>
              <a:cs typeface="+mn-cs"/>
            </a:rPr>
            <a:t>今後も、各種団体への補助見直し等の取組みを進め、経費縮減を図っていく予定である。</a:t>
          </a:r>
          <a:endParaRPr lang="ja-JP" altLang="ja-JP" sz="11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155575</xdr:rowOff>
    </xdr:from>
    <xdr:to>
      <xdr:col>24</xdr:col>
      <xdr:colOff>31750</xdr:colOff>
      <xdr:row>38</xdr:row>
      <xdr:rowOff>58420</xdr:rowOff>
    </xdr:to>
    <xdr:cxnSp macro="">
      <xdr:nvCxnSpPr>
        <xdr:cNvPr id="307" name="直線コネクタ 306"/>
        <xdr:cNvCxnSpPr/>
      </xdr:nvCxnSpPr>
      <xdr:spPr>
        <a:xfrm>
          <a:off x="15671800" y="649922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155575</xdr:rowOff>
    </xdr:from>
    <xdr:to>
      <xdr:col>22</xdr:col>
      <xdr:colOff>565150</xdr:colOff>
      <xdr:row>37</xdr:row>
      <xdr:rowOff>155575</xdr:rowOff>
    </xdr:to>
    <xdr:cxnSp macro="">
      <xdr:nvCxnSpPr>
        <xdr:cNvPr id="310" name="直線コネクタ 309"/>
        <xdr:cNvCxnSpPr/>
      </xdr:nvCxnSpPr>
      <xdr:spPr>
        <a:xfrm>
          <a:off x="14782800" y="649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127000</xdr:rowOff>
    </xdr:from>
    <xdr:to>
      <xdr:col>21</xdr:col>
      <xdr:colOff>361950</xdr:colOff>
      <xdr:row>37</xdr:row>
      <xdr:rowOff>155575</xdr:rowOff>
    </xdr:to>
    <xdr:cxnSp macro="">
      <xdr:nvCxnSpPr>
        <xdr:cNvPr id="313" name="直線コネクタ 312"/>
        <xdr:cNvCxnSpPr/>
      </xdr:nvCxnSpPr>
      <xdr:spPr>
        <a:xfrm>
          <a:off x="13893800" y="6470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127000</xdr:rowOff>
    </xdr:to>
    <xdr:cxnSp macro="">
      <xdr:nvCxnSpPr>
        <xdr:cNvPr id="316" name="直線コネクタ 315"/>
        <xdr:cNvCxnSpPr/>
      </xdr:nvCxnSpPr>
      <xdr:spPr>
        <a:xfrm>
          <a:off x="13004800" y="6436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26" name="円/楕円 325"/>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27"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104775</xdr:rowOff>
    </xdr:from>
    <xdr:to>
      <xdr:col>22</xdr:col>
      <xdr:colOff>615950</xdr:colOff>
      <xdr:row>38</xdr:row>
      <xdr:rowOff>34925</xdr:rowOff>
    </xdr:to>
    <xdr:sp macro="" textlink="">
      <xdr:nvSpPr>
        <xdr:cNvPr id="328" name="円/楕円 327"/>
        <xdr:cNvSpPr/>
      </xdr:nvSpPr>
      <xdr:spPr>
        <a:xfrm>
          <a:off x="15621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19702</xdr:rowOff>
    </xdr:from>
    <xdr:ext cx="736600" cy="259045"/>
    <xdr:sp macro="" textlink="">
      <xdr:nvSpPr>
        <xdr:cNvPr id="329" name="テキスト ボックス 328"/>
        <xdr:cNvSpPr txBox="1"/>
      </xdr:nvSpPr>
      <xdr:spPr>
        <a:xfrm>
          <a:off x="15290800" y="653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104775</xdr:rowOff>
    </xdr:from>
    <xdr:to>
      <xdr:col>21</xdr:col>
      <xdr:colOff>412750</xdr:colOff>
      <xdr:row>38</xdr:row>
      <xdr:rowOff>34925</xdr:rowOff>
    </xdr:to>
    <xdr:sp macro="" textlink="">
      <xdr:nvSpPr>
        <xdr:cNvPr id="330" name="円/楕円 329"/>
        <xdr:cNvSpPr/>
      </xdr:nvSpPr>
      <xdr:spPr>
        <a:xfrm>
          <a:off x="14732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19702</xdr:rowOff>
    </xdr:from>
    <xdr:ext cx="762000" cy="259045"/>
    <xdr:sp macro="" textlink="">
      <xdr:nvSpPr>
        <xdr:cNvPr id="331" name="テキスト ボックス 330"/>
        <xdr:cNvSpPr txBox="1"/>
      </xdr:nvSpPr>
      <xdr:spPr>
        <a:xfrm>
          <a:off x="14401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76200</xdr:rowOff>
    </xdr:from>
    <xdr:to>
      <xdr:col>20</xdr:col>
      <xdr:colOff>209550</xdr:colOff>
      <xdr:row>38</xdr:row>
      <xdr:rowOff>6350</xdr:rowOff>
    </xdr:to>
    <xdr:sp macro="" textlink="">
      <xdr:nvSpPr>
        <xdr:cNvPr id="332" name="円/楕円 331"/>
        <xdr:cNvSpPr/>
      </xdr:nvSpPr>
      <xdr:spPr>
        <a:xfrm>
          <a:off x="13843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162577</xdr:rowOff>
    </xdr:from>
    <xdr:ext cx="762000" cy="259045"/>
    <xdr:sp macro="" textlink="">
      <xdr:nvSpPr>
        <xdr:cNvPr id="333" name="テキスト ボックス 332"/>
        <xdr:cNvSpPr txBox="1"/>
      </xdr:nvSpPr>
      <xdr:spPr>
        <a:xfrm>
          <a:off x="13512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4" name="円/楕円 33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5" name="テキスト ボックス 33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百万円の繰上償還が変動の大きな要因となっており、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ポイント指標数値が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100">
            <a:effectLst/>
          </a:endParaRPr>
        </a:p>
        <a:p>
          <a:r>
            <a:rPr kumimoji="1" lang="ja-JP" altLang="ja-JP" sz="1100">
              <a:solidFill>
                <a:schemeClr val="dk1"/>
              </a:solidFill>
              <a:effectLst/>
              <a:latin typeface="+mn-lt"/>
              <a:ea typeface="+mn-ea"/>
              <a:cs typeface="+mn-cs"/>
            </a:rPr>
            <a:t>人口一人当たりの決算額は、類似団体の平均を上回り、近年では、交付税算入率の高い有利な起債の活用に努め、将来負担額は減少していく方向にある。今後は、公共施設マネジメントを推進していくことで、施設更新に係る公債費負担の軽減を図っていく。</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159657</xdr:rowOff>
    </xdr:from>
    <xdr:to>
      <xdr:col>7</xdr:col>
      <xdr:colOff>15875</xdr:colOff>
      <xdr:row>79</xdr:row>
      <xdr:rowOff>99242</xdr:rowOff>
    </xdr:to>
    <xdr:cxnSp macro="">
      <xdr:nvCxnSpPr>
        <xdr:cNvPr id="370" name="直線コネクタ 369"/>
        <xdr:cNvCxnSpPr/>
      </xdr:nvCxnSpPr>
      <xdr:spPr>
        <a:xfrm>
          <a:off x="3987800" y="13532757"/>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159657</xdr:rowOff>
    </xdr:from>
    <xdr:to>
      <xdr:col>5</xdr:col>
      <xdr:colOff>549275</xdr:colOff>
      <xdr:row>79</xdr:row>
      <xdr:rowOff>1270</xdr:rowOff>
    </xdr:to>
    <xdr:cxnSp macro="">
      <xdr:nvCxnSpPr>
        <xdr:cNvPr id="373" name="直線コネクタ 372"/>
        <xdr:cNvCxnSpPr/>
      </xdr:nvCxnSpPr>
      <xdr:spPr>
        <a:xfrm flipV="1">
          <a:off x="3098800" y="135327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14332</xdr:rowOff>
    </xdr:to>
    <xdr:cxnSp macro="">
      <xdr:nvCxnSpPr>
        <xdr:cNvPr id="376" name="直線コネクタ 375"/>
        <xdr:cNvCxnSpPr/>
      </xdr:nvCxnSpPr>
      <xdr:spPr>
        <a:xfrm flipV="1">
          <a:off x="2209800" y="135458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120469</xdr:rowOff>
    </xdr:from>
    <xdr:to>
      <xdr:col>3</xdr:col>
      <xdr:colOff>142875</xdr:colOff>
      <xdr:row>79</xdr:row>
      <xdr:rowOff>14332</xdr:rowOff>
    </xdr:to>
    <xdr:cxnSp macro="">
      <xdr:nvCxnSpPr>
        <xdr:cNvPr id="379" name="直線コネクタ 378"/>
        <xdr:cNvCxnSpPr/>
      </xdr:nvCxnSpPr>
      <xdr:spPr>
        <a:xfrm>
          <a:off x="1320800" y="1349356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48442</xdr:rowOff>
    </xdr:from>
    <xdr:to>
      <xdr:col>7</xdr:col>
      <xdr:colOff>66675</xdr:colOff>
      <xdr:row>79</xdr:row>
      <xdr:rowOff>150042</xdr:rowOff>
    </xdr:to>
    <xdr:sp macro="" textlink="">
      <xdr:nvSpPr>
        <xdr:cNvPr id="389" name="円/楕円 388"/>
        <xdr:cNvSpPr/>
      </xdr:nvSpPr>
      <xdr:spPr>
        <a:xfrm>
          <a:off x="47752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20519</xdr:rowOff>
    </xdr:from>
    <xdr:ext cx="762000" cy="259045"/>
    <xdr:sp macro="" textlink="">
      <xdr:nvSpPr>
        <xdr:cNvPr id="390" name="公債費該当値テキスト"/>
        <xdr:cNvSpPr txBox="1"/>
      </xdr:nvSpPr>
      <xdr:spPr>
        <a:xfrm>
          <a:off x="4914900" y="135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108857</xdr:rowOff>
    </xdr:from>
    <xdr:to>
      <xdr:col>5</xdr:col>
      <xdr:colOff>600075</xdr:colOff>
      <xdr:row>79</xdr:row>
      <xdr:rowOff>39007</xdr:rowOff>
    </xdr:to>
    <xdr:sp macro="" textlink="">
      <xdr:nvSpPr>
        <xdr:cNvPr id="391" name="円/楕円 390"/>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23784</xdr:rowOff>
    </xdr:from>
    <xdr:ext cx="736600" cy="259045"/>
    <xdr:sp macro="" textlink="">
      <xdr:nvSpPr>
        <xdr:cNvPr id="392" name="テキスト ボックス 391"/>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93" name="円/楕円 392"/>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94" name="テキスト ボックス 393"/>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134982</xdr:rowOff>
    </xdr:from>
    <xdr:to>
      <xdr:col>3</xdr:col>
      <xdr:colOff>193675</xdr:colOff>
      <xdr:row>79</xdr:row>
      <xdr:rowOff>65132</xdr:rowOff>
    </xdr:to>
    <xdr:sp macro="" textlink="">
      <xdr:nvSpPr>
        <xdr:cNvPr id="395" name="円/楕円 394"/>
        <xdr:cNvSpPr/>
      </xdr:nvSpPr>
      <xdr:spPr>
        <a:xfrm>
          <a:off x="2159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49909</xdr:rowOff>
    </xdr:from>
    <xdr:ext cx="762000" cy="259045"/>
    <xdr:sp macro="" textlink="">
      <xdr:nvSpPr>
        <xdr:cNvPr id="396" name="テキスト ボックス 395"/>
        <xdr:cNvSpPr txBox="1"/>
      </xdr:nvSpPr>
      <xdr:spPr>
        <a:xfrm>
          <a:off x="1828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69669</xdr:rowOff>
    </xdr:from>
    <xdr:to>
      <xdr:col>1</xdr:col>
      <xdr:colOff>676275</xdr:colOff>
      <xdr:row>78</xdr:row>
      <xdr:rowOff>171269</xdr:rowOff>
    </xdr:to>
    <xdr:sp macro="" textlink="">
      <xdr:nvSpPr>
        <xdr:cNvPr id="397" name="円/楕円 396"/>
        <xdr:cNvSpPr/>
      </xdr:nvSpPr>
      <xdr:spPr>
        <a:xfrm>
          <a:off x="1270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156046</xdr:rowOff>
    </xdr:from>
    <xdr:ext cx="762000" cy="259045"/>
    <xdr:sp macro="" textlink="">
      <xdr:nvSpPr>
        <xdr:cNvPr id="398" name="テキスト ボックス 397"/>
        <xdr:cNvSpPr txBox="1"/>
      </xdr:nvSpPr>
      <xdr:spPr>
        <a:xfrm>
          <a:off x="939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前年度と比べ、人件費、扶助費などの義務的経費の増加や、物件費・補助費等の増額により、経常収支比率のうち公債費以外の比率は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ポイント上昇した。</a:t>
          </a:r>
          <a:endParaRPr lang="ja-JP" altLang="ja-JP" sz="1100">
            <a:effectLst/>
          </a:endParaRPr>
        </a:p>
        <a:p>
          <a:r>
            <a:rPr kumimoji="1" lang="ja-JP" altLang="ja-JP" sz="1100">
              <a:solidFill>
                <a:schemeClr val="dk1"/>
              </a:solidFill>
              <a:effectLst/>
              <a:latin typeface="+mn-lt"/>
              <a:ea typeface="+mn-ea"/>
              <a:cs typeface="+mn-cs"/>
            </a:rPr>
            <a:t>今後、公共施設マネジメントを主軸に、より一層の内部事務の簡素化や管理施設の減少、継続事業の見直し等により歳出経費全体の抑制に向けた取組みが必要である。</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77</xdr:row>
      <xdr:rowOff>5842</xdr:rowOff>
    </xdr:to>
    <xdr:cxnSp macro="">
      <xdr:nvCxnSpPr>
        <xdr:cNvPr id="429" name="直線コネクタ 428"/>
        <xdr:cNvCxnSpPr/>
      </xdr:nvCxnSpPr>
      <xdr:spPr>
        <a:xfrm>
          <a:off x="15671800" y="13134339"/>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104139</xdr:rowOff>
    </xdr:to>
    <xdr:cxnSp macro="">
      <xdr:nvCxnSpPr>
        <xdr:cNvPr id="432" name="直線コネクタ 431"/>
        <xdr:cNvCxnSpPr/>
      </xdr:nvCxnSpPr>
      <xdr:spPr>
        <a:xfrm>
          <a:off x="14782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74422</xdr:rowOff>
    </xdr:from>
    <xdr:to>
      <xdr:col>21</xdr:col>
      <xdr:colOff>361950</xdr:colOff>
      <xdr:row>76</xdr:row>
      <xdr:rowOff>58420</xdr:rowOff>
    </xdr:to>
    <xdr:cxnSp macro="">
      <xdr:nvCxnSpPr>
        <xdr:cNvPr id="435" name="直線コネクタ 434"/>
        <xdr:cNvCxnSpPr/>
      </xdr:nvCxnSpPr>
      <xdr:spPr>
        <a:xfrm>
          <a:off x="13893800" y="129331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51562</xdr:rowOff>
    </xdr:from>
    <xdr:to>
      <xdr:col>20</xdr:col>
      <xdr:colOff>158750</xdr:colOff>
      <xdr:row>75</xdr:row>
      <xdr:rowOff>74422</xdr:rowOff>
    </xdr:to>
    <xdr:cxnSp macro="">
      <xdr:nvCxnSpPr>
        <xdr:cNvPr id="438" name="直線コネクタ 437"/>
        <xdr:cNvCxnSpPr/>
      </xdr:nvCxnSpPr>
      <xdr:spPr>
        <a:xfrm>
          <a:off x="13004800" y="12910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126492</xdr:rowOff>
    </xdr:from>
    <xdr:to>
      <xdr:col>24</xdr:col>
      <xdr:colOff>82550</xdr:colOff>
      <xdr:row>77</xdr:row>
      <xdr:rowOff>56642</xdr:rowOff>
    </xdr:to>
    <xdr:sp macro="" textlink="">
      <xdr:nvSpPr>
        <xdr:cNvPr id="448" name="円/楕円 447"/>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98569</xdr:rowOff>
    </xdr:from>
    <xdr:ext cx="762000" cy="259045"/>
    <xdr:sp macro="" textlink="">
      <xdr:nvSpPr>
        <xdr:cNvPr id="449" name="公債費以外該当値テキスト"/>
        <xdr:cNvSpPr txBox="1"/>
      </xdr:nvSpPr>
      <xdr:spPr>
        <a:xfrm>
          <a:off x="16598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50" name="円/楕円 449"/>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51" name="テキスト ボックス 450"/>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2" name="円/楕円 451"/>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53" name="テキスト ボックス 45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23622</xdr:rowOff>
    </xdr:from>
    <xdr:to>
      <xdr:col>20</xdr:col>
      <xdr:colOff>209550</xdr:colOff>
      <xdr:row>75</xdr:row>
      <xdr:rowOff>125222</xdr:rowOff>
    </xdr:to>
    <xdr:sp macro="" textlink="">
      <xdr:nvSpPr>
        <xdr:cNvPr id="454" name="円/楕円 453"/>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135399</xdr:rowOff>
    </xdr:from>
    <xdr:ext cx="762000" cy="259045"/>
    <xdr:sp macro="" textlink="">
      <xdr:nvSpPr>
        <xdr:cNvPr id="455" name="テキスト ボックス 454"/>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xdr:rowOff>
    </xdr:from>
    <xdr:to>
      <xdr:col>19</xdr:col>
      <xdr:colOff>6350</xdr:colOff>
      <xdr:row>75</xdr:row>
      <xdr:rowOff>102362</xdr:rowOff>
    </xdr:to>
    <xdr:sp macro="" textlink="">
      <xdr:nvSpPr>
        <xdr:cNvPr id="456" name="円/楕円 455"/>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112539</xdr:rowOff>
    </xdr:from>
    <xdr:ext cx="762000" cy="259045"/>
    <xdr:sp macro="" textlink="">
      <xdr:nvSpPr>
        <xdr:cNvPr id="457" name="テキスト ボックス 456"/>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京都府福知山市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57565</xdr:rowOff>
    </xdr:from>
    <xdr:to>
      <xdr:col>4</xdr:col>
      <xdr:colOff>1117600</xdr:colOff>
      <xdr:row>15</xdr:row>
      <xdr:rowOff>69404</xdr:rowOff>
    </xdr:to>
    <xdr:cxnSp macro="">
      <xdr:nvCxnSpPr>
        <xdr:cNvPr id="52" name="直線コネクタ 51"/>
        <xdr:cNvCxnSpPr/>
      </xdr:nvCxnSpPr>
      <xdr:spPr bwMode="auto">
        <a:xfrm flipV="1">
          <a:off x="5003800" y="2676940"/>
          <a:ext cx="647700" cy="1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69404</xdr:rowOff>
    </xdr:from>
    <xdr:to>
      <xdr:col>4</xdr:col>
      <xdr:colOff>469900</xdr:colOff>
      <xdr:row>15</xdr:row>
      <xdr:rowOff>82385</xdr:rowOff>
    </xdr:to>
    <xdr:cxnSp macro="">
      <xdr:nvCxnSpPr>
        <xdr:cNvPr id="55" name="直線コネクタ 54"/>
        <xdr:cNvCxnSpPr/>
      </xdr:nvCxnSpPr>
      <xdr:spPr bwMode="auto">
        <a:xfrm flipV="1">
          <a:off x="4305300" y="2688779"/>
          <a:ext cx="698500" cy="12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82385</xdr:rowOff>
    </xdr:from>
    <xdr:to>
      <xdr:col>3</xdr:col>
      <xdr:colOff>904875</xdr:colOff>
      <xdr:row>16</xdr:row>
      <xdr:rowOff>21022</xdr:rowOff>
    </xdr:to>
    <xdr:cxnSp macro="">
      <xdr:nvCxnSpPr>
        <xdr:cNvPr id="58" name="直線コネクタ 57"/>
        <xdr:cNvCxnSpPr/>
      </xdr:nvCxnSpPr>
      <xdr:spPr bwMode="auto">
        <a:xfrm flipV="1">
          <a:off x="3606800" y="2701760"/>
          <a:ext cx="698500" cy="11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21022</xdr:rowOff>
    </xdr:from>
    <xdr:to>
      <xdr:col>3</xdr:col>
      <xdr:colOff>206375</xdr:colOff>
      <xdr:row>16</xdr:row>
      <xdr:rowOff>21985</xdr:rowOff>
    </xdr:to>
    <xdr:cxnSp macro="">
      <xdr:nvCxnSpPr>
        <xdr:cNvPr id="61" name="直線コネクタ 60"/>
        <xdr:cNvCxnSpPr/>
      </xdr:nvCxnSpPr>
      <xdr:spPr bwMode="auto">
        <a:xfrm flipV="1">
          <a:off x="2908300" y="2811847"/>
          <a:ext cx="698500" cy="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6765</xdr:rowOff>
    </xdr:from>
    <xdr:to>
      <xdr:col>5</xdr:col>
      <xdr:colOff>34925</xdr:colOff>
      <xdr:row>15</xdr:row>
      <xdr:rowOff>108365</xdr:rowOff>
    </xdr:to>
    <xdr:sp macro="" textlink="">
      <xdr:nvSpPr>
        <xdr:cNvPr id="71" name="円/楕円 70"/>
        <xdr:cNvSpPr/>
      </xdr:nvSpPr>
      <xdr:spPr bwMode="auto">
        <a:xfrm>
          <a:off x="5600700" y="262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23292</xdr:rowOff>
    </xdr:from>
    <xdr:ext cx="762000" cy="259045"/>
    <xdr:sp macro="" textlink="">
      <xdr:nvSpPr>
        <xdr:cNvPr id="72" name="人口1人当たり決算額の推移該当値テキスト130"/>
        <xdr:cNvSpPr txBox="1"/>
      </xdr:nvSpPr>
      <xdr:spPr>
        <a:xfrm>
          <a:off x="5740400" y="247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18604</xdr:rowOff>
    </xdr:from>
    <xdr:to>
      <xdr:col>4</xdr:col>
      <xdr:colOff>520700</xdr:colOff>
      <xdr:row>15</xdr:row>
      <xdr:rowOff>120204</xdr:rowOff>
    </xdr:to>
    <xdr:sp macro="" textlink="">
      <xdr:nvSpPr>
        <xdr:cNvPr id="73" name="円/楕円 72"/>
        <xdr:cNvSpPr/>
      </xdr:nvSpPr>
      <xdr:spPr bwMode="auto">
        <a:xfrm>
          <a:off x="4953000" y="263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130381</xdr:rowOff>
    </xdr:from>
    <xdr:ext cx="736600" cy="259045"/>
    <xdr:sp macro="" textlink="">
      <xdr:nvSpPr>
        <xdr:cNvPr id="74" name="テキスト ボックス 73"/>
        <xdr:cNvSpPr txBox="1"/>
      </xdr:nvSpPr>
      <xdr:spPr>
        <a:xfrm>
          <a:off x="4622800" y="2406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96,444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31585</xdr:rowOff>
    </xdr:from>
    <xdr:to>
      <xdr:col>3</xdr:col>
      <xdr:colOff>955675</xdr:colOff>
      <xdr:row>15</xdr:row>
      <xdr:rowOff>133185</xdr:rowOff>
    </xdr:to>
    <xdr:sp macro="" textlink="">
      <xdr:nvSpPr>
        <xdr:cNvPr id="75" name="円/楕円 74"/>
        <xdr:cNvSpPr/>
      </xdr:nvSpPr>
      <xdr:spPr bwMode="auto">
        <a:xfrm>
          <a:off x="4254500" y="2650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143362</xdr:rowOff>
    </xdr:from>
    <xdr:ext cx="762000" cy="259045"/>
    <xdr:sp macro="" textlink="">
      <xdr:nvSpPr>
        <xdr:cNvPr id="76" name="テキスト ボックス 75"/>
        <xdr:cNvSpPr txBox="1"/>
      </xdr:nvSpPr>
      <xdr:spPr>
        <a:xfrm>
          <a:off x="3924300" y="241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141672</xdr:rowOff>
    </xdr:from>
    <xdr:to>
      <xdr:col>3</xdr:col>
      <xdr:colOff>257175</xdr:colOff>
      <xdr:row>16</xdr:row>
      <xdr:rowOff>71822</xdr:rowOff>
    </xdr:to>
    <xdr:sp macro="" textlink="">
      <xdr:nvSpPr>
        <xdr:cNvPr id="77" name="円/楕円 76"/>
        <xdr:cNvSpPr/>
      </xdr:nvSpPr>
      <xdr:spPr bwMode="auto">
        <a:xfrm>
          <a:off x="3556000" y="276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81999</xdr:rowOff>
    </xdr:from>
    <xdr:ext cx="762000" cy="259045"/>
    <xdr:sp macro="" textlink="">
      <xdr:nvSpPr>
        <xdr:cNvPr id="78" name="テキスト ボックス 77"/>
        <xdr:cNvSpPr txBox="1"/>
      </xdr:nvSpPr>
      <xdr:spPr>
        <a:xfrm>
          <a:off x="3225800" y="252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88,907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142635</xdr:rowOff>
    </xdr:from>
    <xdr:to>
      <xdr:col>2</xdr:col>
      <xdr:colOff>692150</xdr:colOff>
      <xdr:row>16</xdr:row>
      <xdr:rowOff>72785</xdr:rowOff>
    </xdr:to>
    <xdr:sp macro="" textlink="">
      <xdr:nvSpPr>
        <xdr:cNvPr id="79" name="円/楕円 78"/>
        <xdr:cNvSpPr/>
      </xdr:nvSpPr>
      <xdr:spPr bwMode="auto">
        <a:xfrm>
          <a:off x="2857500" y="2762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82962</xdr:rowOff>
    </xdr:from>
    <xdr:ext cx="762000" cy="259045"/>
    <xdr:sp macro="" textlink="">
      <xdr:nvSpPr>
        <xdr:cNvPr id="80" name="テキスト ボックス 79"/>
        <xdr:cNvSpPr txBox="1"/>
      </xdr:nvSpPr>
      <xdr:spPr>
        <a:xfrm>
          <a:off x="2527300" y="253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249689</xdr:rowOff>
    </xdr:from>
    <xdr:to>
      <xdr:col>4</xdr:col>
      <xdr:colOff>1117600</xdr:colOff>
      <xdr:row>35</xdr:row>
      <xdr:rowOff>266332</xdr:rowOff>
    </xdr:to>
    <xdr:cxnSp macro="">
      <xdr:nvCxnSpPr>
        <xdr:cNvPr id="112" name="直線コネクタ 111"/>
        <xdr:cNvCxnSpPr/>
      </xdr:nvCxnSpPr>
      <xdr:spPr bwMode="auto">
        <a:xfrm flipV="1">
          <a:off x="5003800" y="6860039"/>
          <a:ext cx="647700" cy="16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266332</xdr:rowOff>
    </xdr:from>
    <xdr:to>
      <xdr:col>4</xdr:col>
      <xdr:colOff>469900</xdr:colOff>
      <xdr:row>35</xdr:row>
      <xdr:rowOff>292072</xdr:rowOff>
    </xdr:to>
    <xdr:cxnSp macro="">
      <xdr:nvCxnSpPr>
        <xdr:cNvPr id="115" name="直線コネクタ 114"/>
        <xdr:cNvCxnSpPr/>
      </xdr:nvCxnSpPr>
      <xdr:spPr bwMode="auto">
        <a:xfrm flipV="1">
          <a:off x="4305300" y="6876682"/>
          <a:ext cx="6985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292072</xdr:rowOff>
    </xdr:from>
    <xdr:to>
      <xdr:col>3</xdr:col>
      <xdr:colOff>904875</xdr:colOff>
      <xdr:row>35</xdr:row>
      <xdr:rowOff>338066</xdr:rowOff>
    </xdr:to>
    <xdr:cxnSp macro="">
      <xdr:nvCxnSpPr>
        <xdr:cNvPr id="118" name="直線コネクタ 117"/>
        <xdr:cNvCxnSpPr/>
      </xdr:nvCxnSpPr>
      <xdr:spPr bwMode="auto">
        <a:xfrm flipV="1">
          <a:off x="3606800" y="6902422"/>
          <a:ext cx="698500" cy="45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333494</xdr:rowOff>
    </xdr:from>
    <xdr:to>
      <xdr:col>3</xdr:col>
      <xdr:colOff>206375</xdr:colOff>
      <xdr:row>35</xdr:row>
      <xdr:rowOff>338066</xdr:rowOff>
    </xdr:to>
    <xdr:cxnSp macro="">
      <xdr:nvCxnSpPr>
        <xdr:cNvPr id="121" name="直線コネクタ 120"/>
        <xdr:cNvCxnSpPr/>
      </xdr:nvCxnSpPr>
      <xdr:spPr bwMode="auto">
        <a:xfrm>
          <a:off x="2908300" y="6943844"/>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198889</xdr:rowOff>
    </xdr:from>
    <xdr:to>
      <xdr:col>5</xdr:col>
      <xdr:colOff>34925</xdr:colOff>
      <xdr:row>35</xdr:row>
      <xdr:rowOff>300489</xdr:rowOff>
    </xdr:to>
    <xdr:sp macro="" textlink="">
      <xdr:nvSpPr>
        <xdr:cNvPr id="131" name="円/楕円 130"/>
        <xdr:cNvSpPr/>
      </xdr:nvSpPr>
      <xdr:spPr bwMode="auto">
        <a:xfrm>
          <a:off x="5600700" y="680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43966</xdr:rowOff>
    </xdr:from>
    <xdr:ext cx="762000" cy="259045"/>
    <xdr:sp macro="" textlink="">
      <xdr:nvSpPr>
        <xdr:cNvPr id="132" name="人口1人当たり決算額の推移該当値テキスト445"/>
        <xdr:cNvSpPr txBox="1"/>
      </xdr:nvSpPr>
      <xdr:spPr>
        <a:xfrm>
          <a:off x="5740400" y="665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215532</xdr:rowOff>
    </xdr:from>
    <xdr:to>
      <xdr:col>4</xdr:col>
      <xdr:colOff>520700</xdr:colOff>
      <xdr:row>35</xdr:row>
      <xdr:rowOff>317132</xdr:rowOff>
    </xdr:to>
    <xdr:sp macro="" textlink="">
      <xdr:nvSpPr>
        <xdr:cNvPr id="133" name="円/楕円 132"/>
        <xdr:cNvSpPr/>
      </xdr:nvSpPr>
      <xdr:spPr bwMode="auto">
        <a:xfrm>
          <a:off x="4953000" y="682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327309</xdr:rowOff>
    </xdr:from>
    <xdr:ext cx="736600" cy="259045"/>
    <xdr:sp macro="" textlink="">
      <xdr:nvSpPr>
        <xdr:cNvPr id="134" name="テキスト ボックス 133"/>
        <xdr:cNvSpPr txBox="1"/>
      </xdr:nvSpPr>
      <xdr:spPr>
        <a:xfrm>
          <a:off x="4622800" y="659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241272</xdr:rowOff>
    </xdr:from>
    <xdr:to>
      <xdr:col>3</xdr:col>
      <xdr:colOff>955675</xdr:colOff>
      <xdr:row>35</xdr:row>
      <xdr:rowOff>342872</xdr:rowOff>
    </xdr:to>
    <xdr:sp macro="" textlink="">
      <xdr:nvSpPr>
        <xdr:cNvPr id="135" name="円/楕円 134"/>
        <xdr:cNvSpPr/>
      </xdr:nvSpPr>
      <xdr:spPr bwMode="auto">
        <a:xfrm>
          <a:off x="4254500" y="685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10149</xdr:rowOff>
    </xdr:from>
    <xdr:ext cx="762000" cy="259045"/>
    <xdr:sp macro="" textlink="">
      <xdr:nvSpPr>
        <xdr:cNvPr id="136" name="テキスト ボックス 135"/>
        <xdr:cNvSpPr txBox="1"/>
      </xdr:nvSpPr>
      <xdr:spPr>
        <a:xfrm>
          <a:off x="3924300" y="662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287266</xdr:rowOff>
    </xdr:from>
    <xdr:to>
      <xdr:col>3</xdr:col>
      <xdr:colOff>257175</xdr:colOff>
      <xdr:row>36</xdr:row>
      <xdr:rowOff>45966</xdr:rowOff>
    </xdr:to>
    <xdr:sp macro="" textlink="">
      <xdr:nvSpPr>
        <xdr:cNvPr id="137" name="円/楕円 136"/>
        <xdr:cNvSpPr/>
      </xdr:nvSpPr>
      <xdr:spPr bwMode="auto">
        <a:xfrm>
          <a:off x="3556000" y="689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56143</xdr:rowOff>
    </xdr:from>
    <xdr:ext cx="762000" cy="259045"/>
    <xdr:sp macro="" textlink="">
      <xdr:nvSpPr>
        <xdr:cNvPr id="138" name="テキスト ボックス 137"/>
        <xdr:cNvSpPr txBox="1"/>
      </xdr:nvSpPr>
      <xdr:spPr>
        <a:xfrm>
          <a:off x="3225800" y="6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282694</xdr:rowOff>
    </xdr:from>
    <xdr:to>
      <xdr:col>2</xdr:col>
      <xdr:colOff>692150</xdr:colOff>
      <xdr:row>36</xdr:row>
      <xdr:rowOff>41394</xdr:rowOff>
    </xdr:to>
    <xdr:sp macro="" textlink="">
      <xdr:nvSpPr>
        <xdr:cNvPr id="139" name="円/楕円 138"/>
        <xdr:cNvSpPr/>
      </xdr:nvSpPr>
      <xdr:spPr bwMode="auto">
        <a:xfrm>
          <a:off x="2857500" y="689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51571</xdr:rowOff>
    </xdr:from>
    <xdr:ext cx="762000" cy="259045"/>
    <xdr:sp macro="" textlink="">
      <xdr:nvSpPr>
        <xdr:cNvPr id="140" name="テキスト ボックス 139"/>
        <xdr:cNvSpPr txBox="1"/>
      </xdr:nvSpPr>
      <xdr:spPr>
        <a:xfrm>
          <a:off x="2527300" y="666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79,594
78,718
552.54
42,556,582
41,316,116
1,048,895
24,158,866
52,720,355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56013</xdr:rowOff>
    </xdr:from>
    <xdr:to>
      <xdr:col>6</xdr:col>
      <xdr:colOff>511175</xdr:colOff>
      <xdr:row>34</xdr:row>
      <xdr:rowOff>78721</xdr:rowOff>
    </xdr:to>
    <xdr:cxnSp macro="">
      <xdr:nvCxnSpPr>
        <xdr:cNvPr id="61" name="直線コネクタ 60"/>
        <xdr:cNvCxnSpPr/>
      </xdr:nvCxnSpPr>
      <xdr:spPr>
        <a:xfrm>
          <a:off x="3797300" y="5885313"/>
          <a:ext cx="8382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13494</xdr:rowOff>
    </xdr:from>
    <xdr:to>
      <xdr:col>5</xdr:col>
      <xdr:colOff>358775</xdr:colOff>
      <xdr:row>34</xdr:row>
      <xdr:rowOff>56013</xdr:rowOff>
    </xdr:to>
    <xdr:cxnSp macro="">
      <xdr:nvCxnSpPr>
        <xdr:cNvPr id="64" name="直線コネクタ 63"/>
        <xdr:cNvCxnSpPr/>
      </xdr:nvCxnSpPr>
      <xdr:spPr>
        <a:xfrm>
          <a:off x="2908300" y="5842794"/>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13494</xdr:rowOff>
    </xdr:from>
    <xdr:to>
      <xdr:col>4</xdr:col>
      <xdr:colOff>155575</xdr:colOff>
      <xdr:row>34</xdr:row>
      <xdr:rowOff>100381</xdr:rowOff>
    </xdr:to>
    <xdr:cxnSp macro="">
      <xdr:nvCxnSpPr>
        <xdr:cNvPr id="67" name="直線コネクタ 66"/>
        <xdr:cNvCxnSpPr/>
      </xdr:nvCxnSpPr>
      <xdr:spPr>
        <a:xfrm flipV="1">
          <a:off x="2019300" y="5842794"/>
          <a:ext cx="8890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66148</xdr:rowOff>
    </xdr:from>
    <xdr:to>
      <xdr:col>2</xdr:col>
      <xdr:colOff>638175</xdr:colOff>
      <xdr:row>34</xdr:row>
      <xdr:rowOff>100381</xdr:rowOff>
    </xdr:to>
    <xdr:cxnSp macro="">
      <xdr:nvCxnSpPr>
        <xdr:cNvPr id="70" name="直線コネクタ 69"/>
        <xdr:cNvCxnSpPr/>
      </xdr:nvCxnSpPr>
      <xdr:spPr>
        <a:xfrm>
          <a:off x="1130300" y="5895448"/>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27921</xdr:rowOff>
    </xdr:from>
    <xdr:to>
      <xdr:col>6</xdr:col>
      <xdr:colOff>561975</xdr:colOff>
      <xdr:row>34</xdr:row>
      <xdr:rowOff>129521</xdr:rowOff>
    </xdr:to>
    <xdr:sp macro="" textlink="">
      <xdr:nvSpPr>
        <xdr:cNvPr id="80" name="円/楕円 79"/>
        <xdr:cNvSpPr/>
      </xdr:nvSpPr>
      <xdr:spPr>
        <a:xfrm>
          <a:off x="4584700" y="585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50798</xdr:rowOff>
    </xdr:from>
    <xdr:ext cx="534377" cy="259045"/>
    <xdr:sp macro="" textlink="">
      <xdr:nvSpPr>
        <xdr:cNvPr id="81" name="人件費該当値テキスト"/>
        <xdr:cNvSpPr txBox="1"/>
      </xdr:nvSpPr>
      <xdr:spPr>
        <a:xfrm>
          <a:off x="4686300" y="570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5213</xdr:rowOff>
    </xdr:from>
    <xdr:to>
      <xdr:col>5</xdr:col>
      <xdr:colOff>409575</xdr:colOff>
      <xdr:row>34</xdr:row>
      <xdr:rowOff>106813</xdr:rowOff>
    </xdr:to>
    <xdr:sp macro="" textlink="">
      <xdr:nvSpPr>
        <xdr:cNvPr id="82" name="円/楕円 81"/>
        <xdr:cNvSpPr/>
      </xdr:nvSpPr>
      <xdr:spPr>
        <a:xfrm>
          <a:off x="3746500" y="58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123340</xdr:rowOff>
    </xdr:from>
    <xdr:ext cx="534377" cy="259045"/>
    <xdr:sp macro="" textlink="">
      <xdr:nvSpPr>
        <xdr:cNvPr id="83" name="テキスト ボックス 82"/>
        <xdr:cNvSpPr txBox="1"/>
      </xdr:nvSpPr>
      <xdr:spPr>
        <a:xfrm>
          <a:off x="3530111" y="560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84,393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134144</xdr:rowOff>
    </xdr:from>
    <xdr:to>
      <xdr:col>4</xdr:col>
      <xdr:colOff>206375</xdr:colOff>
      <xdr:row>34</xdr:row>
      <xdr:rowOff>64294</xdr:rowOff>
    </xdr:to>
    <xdr:sp macro="" textlink="">
      <xdr:nvSpPr>
        <xdr:cNvPr id="84" name="円/楕円 83"/>
        <xdr:cNvSpPr/>
      </xdr:nvSpPr>
      <xdr:spPr>
        <a:xfrm>
          <a:off x="2857500" y="57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80821</xdr:rowOff>
    </xdr:from>
    <xdr:ext cx="534377" cy="259045"/>
    <xdr:sp macro="" textlink="">
      <xdr:nvSpPr>
        <xdr:cNvPr id="85" name="テキスト ボックス 84"/>
        <xdr:cNvSpPr txBox="1"/>
      </xdr:nvSpPr>
      <xdr:spPr>
        <a:xfrm>
          <a:off x="2641111" y="556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49581</xdr:rowOff>
    </xdr:from>
    <xdr:to>
      <xdr:col>3</xdr:col>
      <xdr:colOff>3175</xdr:colOff>
      <xdr:row>34</xdr:row>
      <xdr:rowOff>151181</xdr:rowOff>
    </xdr:to>
    <xdr:sp macro="" textlink="">
      <xdr:nvSpPr>
        <xdr:cNvPr id="86" name="円/楕円 85"/>
        <xdr:cNvSpPr/>
      </xdr:nvSpPr>
      <xdr:spPr>
        <a:xfrm>
          <a:off x="1968500" y="5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167708</xdr:rowOff>
    </xdr:from>
    <xdr:ext cx="534377" cy="259045"/>
    <xdr:sp macro="" textlink="">
      <xdr:nvSpPr>
        <xdr:cNvPr id="87" name="テキスト ボックス 86"/>
        <xdr:cNvSpPr txBox="1"/>
      </xdr:nvSpPr>
      <xdr:spPr>
        <a:xfrm>
          <a:off x="1752111" y="56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82,064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15348</xdr:rowOff>
    </xdr:from>
    <xdr:to>
      <xdr:col>1</xdr:col>
      <xdr:colOff>485775</xdr:colOff>
      <xdr:row>34</xdr:row>
      <xdr:rowOff>116948</xdr:rowOff>
    </xdr:to>
    <xdr:sp macro="" textlink="">
      <xdr:nvSpPr>
        <xdr:cNvPr id="88" name="円/楕円 87"/>
        <xdr:cNvSpPr/>
      </xdr:nvSpPr>
      <xdr:spPr>
        <a:xfrm>
          <a:off x="1079500" y="584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133475</xdr:rowOff>
    </xdr:from>
    <xdr:ext cx="534377" cy="259045"/>
    <xdr:sp macro="" textlink="">
      <xdr:nvSpPr>
        <xdr:cNvPr id="89" name="テキスト ボックス 88"/>
        <xdr:cNvSpPr txBox="1"/>
      </xdr:nvSpPr>
      <xdr:spPr>
        <a:xfrm>
          <a:off x="863111" y="56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34561</xdr:rowOff>
    </xdr:from>
    <xdr:to>
      <xdr:col>6</xdr:col>
      <xdr:colOff>511175</xdr:colOff>
      <xdr:row>55</xdr:row>
      <xdr:rowOff>38169</xdr:rowOff>
    </xdr:to>
    <xdr:cxnSp macro="">
      <xdr:nvCxnSpPr>
        <xdr:cNvPr id="121" name="直線コネクタ 120"/>
        <xdr:cNvCxnSpPr/>
      </xdr:nvCxnSpPr>
      <xdr:spPr>
        <a:xfrm flipV="1">
          <a:off x="3797300" y="9464311"/>
          <a:ext cx="8382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38169</xdr:rowOff>
    </xdr:from>
    <xdr:to>
      <xdr:col>5</xdr:col>
      <xdr:colOff>358775</xdr:colOff>
      <xdr:row>55</xdr:row>
      <xdr:rowOff>105770</xdr:rowOff>
    </xdr:to>
    <xdr:cxnSp macro="">
      <xdr:nvCxnSpPr>
        <xdr:cNvPr id="124" name="直線コネクタ 123"/>
        <xdr:cNvCxnSpPr/>
      </xdr:nvCxnSpPr>
      <xdr:spPr>
        <a:xfrm flipV="1">
          <a:off x="2908300" y="9467919"/>
          <a:ext cx="8890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105770</xdr:rowOff>
    </xdr:from>
    <xdr:to>
      <xdr:col>4</xdr:col>
      <xdr:colOff>155575</xdr:colOff>
      <xdr:row>55</xdr:row>
      <xdr:rowOff>143439</xdr:rowOff>
    </xdr:to>
    <xdr:cxnSp macro="">
      <xdr:nvCxnSpPr>
        <xdr:cNvPr id="127" name="直線コネクタ 126"/>
        <xdr:cNvCxnSpPr/>
      </xdr:nvCxnSpPr>
      <xdr:spPr>
        <a:xfrm flipV="1">
          <a:off x="2019300" y="9535520"/>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143439</xdr:rowOff>
    </xdr:from>
    <xdr:to>
      <xdr:col>2</xdr:col>
      <xdr:colOff>638175</xdr:colOff>
      <xdr:row>56</xdr:row>
      <xdr:rowOff>38234</xdr:rowOff>
    </xdr:to>
    <xdr:cxnSp macro="">
      <xdr:nvCxnSpPr>
        <xdr:cNvPr id="130" name="直線コネクタ 129"/>
        <xdr:cNvCxnSpPr/>
      </xdr:nvCxnSpPr>
      <xdr:spPr>
        <a:xfrm flipV="1">
          <a:off x="1130300" y="9573189"/>
          <a:ext cx="889000" cy="6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155211</xdr:rowOff>
    </xdr:from>
    <xdr:to>
      <xdr:col>6</xdr:col>
      <xdr:colOff>561975</xdr:colOff>
      <xdr:row>55</xdr:row>
      <xdr:rowOff>85361</xdr:rowOff>
    </xdr:to>
    <xdr:sp macro="" textlink="">
      <xdr:nvSpPr>
        <xdr:cNvPr id="140" name="円/楕円 139"/>
        <xdr:cNvSpPr/>
      </xdr:nvSpPr>
      <xdr:spPr>
        <a:xfrm>
          <a:off x="4584700" y="94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6638</xdr:rowOff>
    </xdr:from>
    <xdr:ext cx="534377" cy="259045"/>
    <xdr:sp macro="" textlink="">
      <xdr:nvSpPr>
        <xdr:cNvPr id="141" name="物件費該当値テキスト"/>
        <xdr:cNvSpPr txBox="1"/>
      </xdr:nvSpPr>
      <xdr:spPr>
        <a:xfrm>
          <a:off x="4686300" y="926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65,939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158819</xdr:rowOff>
    </xdr:from>
    <xdr:to>
      <xdr:col>5</xdr:col>
      <xdr:colOff>409575</xdr:colOff>
      <xdr:row>55</xdr:row>
      <xdr:rowOff>88969</xdr:rowOff>
    </xdr:to>
    <xdr:sp macro="" textlink="">
      <xdr:nvSpPr>
        <xdr:cNvPr id="142" name="円/楕円 141"/>
        <xdr:cNvSpPr/>
      </xdr:nvSpPr>
      <xdr:spPr>
        <a:xfrm>
          <a:off x="3746500" y="94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80096</xdr:rowOff>
    </xdr:from>
    <xdr:ext cx="534377" cy="259045"/>
    <xdr:sp macro="" textlink="">
      <xdr:nvSpPr>
        <xdr:cNvPr id="143" name="テキスト ボックス 142"/>
        <xdr:cNvSpPr txBox="1"/>
      </xdr:nvSpPr>
      <xdr:spPr>
        <a:xfrm>
          <a:off x="3530111" y="95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54970</xdr:rowOff>
    </xdr:from>
    <xdr:to>
      <xdr:col>4</xdr:col>
      <xdr:colOff>206375</xdr:colOff>
      <xdr:row>55</xdr:row>
      <xdr:rowOff>156570</xdr:rowOff>
    </xdr:to>
    <xdr:sp macro="" textlink="">
      <xdr:nvSpPr>
        <xdr:cNvPr id="144" name="円/楕円 143"/>
        <xdr:cNvSpPr/>
      </xdr:nvSpPr>
      <xdr:spPr>
        <a:xfrm>
          <a:off x="2857500" y="94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1647</xdr:rowOff>
    </xdr:from>
    <xdr:ext cx="534377" cy="259045"/>
    <xdr:sp macro="" textlink="">
      <xdr:nvSpPr>
        <xdr:cNvPr id="145" name="テキスト ボックス 144"/>
        <xdr:cNvSpPr txBox="1"/>
      </xdr:nvSpPr>
      <xdr:spPr>
        <a:xfrm>
          <a:off x="2641111" y="9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61,578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92639</xdr:rowOff>
    </xdr:from>
    <xdr:to>
      <xdr:col>3</xdr:col>
      <xdr:colOff>3175</xdr:colOff>
      <xdr:row>56</xdr:row>
      <xdr:rowOff>22789</xdr:rowOff>
    </xdr:to>
    <xdr:sp macro="" textlink="">
      <xdr:nvSpPr>
        <xdr:cNvPr id="146" name="円/楕円 145"/>
        <xdr:cNvSpPr/>
      </xdr:nvSpPr>
      <xdr:spPr>
        <a:xfrm>
          <a:off x="1968500" y="9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39316</xdr:rowOff>
    </xdr:from>
    <xdr:ext cx="534377" cy="259045"/>
    <xdr:sp macro="" textlink="">
      <xdr:nvSpPr>
        <xdr:cNvPr id="147" name="テキスト ボックス 146"/>
        <xdr:cNvSpPr txBox="1"/>
      </xdr:nvSpPr>
      <xdr:spPr>
        <a:xfrm>
          <a:off x="1752111" y="92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158884</xdr:rowOff>
    </xdr:from>
    <xdr:to>
      <xdr:col>1</xdr:col>
      <xdr:colOff>485775</xdr:colOff>
      <xdr:row>56</xdr:row>
      <xdr:rowOff>89034</xdr:rowOff>
    </xdr:to>
    <xdr:sp macro="" textlink="">
      <xdr:nvSpPr>
        <xdr:cNvPr id="148" name="円/楕円 147"/>
        <xdr:cNvSpPr/>
      </xdr:nvSpPr>
      <xdr:spPr>
        <a:xfrm>
          <a:off x="1079500" y="95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105561</xdr:rowOff>
    </xdr:from>
    <xdr:ext cx="534377" cy="259045"/>
    <xdr:sp macro="" textlink="">
      <xdr:nvSpPr>
        <xdr:cNvPr id="149" name="テキスト ボックス 148"/>
        <xdr:cNvSpPr txBox="1"/>
      </xdr:nvSpPr>
      <xdr:spPr>
        <a:xfrm>
          <a:off x="863111" y="93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90846</xdr:rowOff>
    </xdr:from>
    <xdr:to>
      <xdr:col>6</xdr:col>
      <xdr:colOff>511175</xdr:colOff>
      <xdr:row>78</xdr:row>
      <xdr:rowOff>116089</xdr:rowOff>
    </xdr:to>
    <xdr:cxnSp macro="">
      <xdr:nvCxnSpPr>
        <xdr:cNvPr id="180" name="直線コネクタ 179"/>
        <xdr:cNvCxnSpPr/>
      </xdr:nvCxnSpPr>
      <xdr:spPr>
        <a:xfrm flipV="1">
          <a:off x="3797300" y="13463946"/>
          <a:ext cx="8382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80590</xdr:rowOff>
    </xdr:from>
    <xdr:to>
      <xdr:col>5</xdr:col>
      <xdr:colOff>358775</xdr:colOff>
      <xdr:row>78</xdr:row>
      <xdr:rowOff>116089</xdr:rowOff>
    </xdr:to>
    <xdr:cxnSp macro="">
      <xdr:nvCxnSpPr>
        <xdr:cNvPr id="183" name="直線コネクタ 182"/>
        <xdr:cNvCxnSpPr/>
      </xdr:nvCxnSpPr>
      <xdr:spPr>
        <a:xfrm>
          <a:off x="2908300" y="13453690"/>
          <a:ext cx="889000" cy="3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80590</xdr:rowOff>
    </xdr:from>
    <xdr:to>
      <xdr:col>4</xdr:col>
      <xdr:colOff>155575</xdr:colOff>
      <xdr:row>78</xdr:row>
      <xdr:rowOff>132286</xdr:rowOff>
    </xdr:to>
    <xdr:cxnSp macro="">
      <xdr:nvCxnSpPr>
        <xdr:cNvPr id="186" name="直線コネクタ 185"/>
        <xdr:cNvCxnSpPr/>
      </xdr:nvCxnSpPr>
      <xdr:spPr>
        <a:xfrm flipV="1">
          <a:off x="2019300" y="13453690"/>
          <a:ext cx="889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132286</xdr:rowOff>
    </xdr:from>
    <xdr:to>
      <xdr:col>2</xdr:col>
      <xdr:colOff>638175</xdr:colOff>
      <xdr:row>78</xdr:row>
      <xdr:rowOff>133429</xdr:rowOff>
    </xdr:to>
    <xdr:cxnSp macro="">
      <xdr:nvCxnSpPr>
        <xdr:cNvPr id="189" name="直線コネクタ 188"/>
        <xdr:cNvCxnSpPr/>
      </xdr:nvCxnSpPr>
      <xdr:spPr>
        <a:xfrm flipV="1">
          <a:off x="1130300" y="1350538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40046</xdr:rowOff>
    </xdr:from>
    <xdr:to>
      <xdr:col>6</xdr:col>
      <xdr:colOff>561975</xdr:colOff>
      <xdr:row>78</xdr:row>
      <xdr:rowOff>141646</xdr:rowOff>
    </xdr:to>
    <xdr:sp macro="" textlink="">
      <xdr:nvSpPr>
        <xdr:cNvPr id="199" name="円/楕円 198"/>
        <xdr:cNvSpPr/>
      </xdr:nvSpPr>
      <xdr:spPr>
        <a:xfrm>
          <a:off x="4584700" y="134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18473</xdr:rowOff>
    </xdr:from>
    <xdr:ext cx="469744" cy="259045"/>
    <xdr:sp macro="" textlink="">
      <xdr:nvSpPr>
        <xdr:cNvPr id="200" name="維持補修費該当値テキスト"/>
        <xdr:cNvSpPr txBox="1"/>
      </xdr:nvSpPr>
      <xdr:spPr>
        <a:xfrm>
          <a:off x="4686300" y="133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65289</xdr:rowOff>
    </xdr:from>
    <xdr:to>
      <xdr:col>5</xdr:col>
      <xdr:colOff>409575</xdr:colOff>
      <xdr:row>78</xdr:row>
      <xdr:rowOff>166889</xdr:rowOff>
    </xdr:to>
    <xdr:sp macro="" textlink="">
      <xdr:nvSpPr>
        <xdr:cNvPr id="201" name="円/楕円 200"/>
        <xdr:cNvSpPr/>
      </xdr:nvSpPr>
      <xdr:spPr>
        <a:xfrm>
          <a:off x="3746500" y="134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158016</xdr:rowOff>
    </xdr:from>
    <xdr:ext cx="469744" cy="259045"/>
    <xdr:sp macro="" textlink="">
      <xdr:nvSpPr>
        <xdr:cNvPr id="202" name="テキスト ボックス 201"/>
        <xdr:cNvSpPr txBox="1"/>
      </xdr:nvSpPr>
      <xdr:spPr>
        <a:xfrm>
          <a:off x="3562427" y="135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29790</xdr:rowOff>
    </xdr:from>
    <xdr:to>
      <xdr:col>4</xdr:col>
      <xdr:colOff>206375</xdr:colOff>
      <xdr:row>78</xdr:row>
      <xdr:rowOff>131390</xdr:rowOff>
    </xdr:to>
    <xdr:sp macro="" textlink="">
      <xdr:nvSpPr>
        <xdr:cNvPr id="203" name="円/楕円 202"/>
        <xdr:cNvSpPr/>
      </xdr:nvSpPr>
      <xdr:spPr>
        <a:xfrm>
          <a:off x="2857500" y="134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147917</xdr:rowOff>
    </xdr:from>
    <xdr:ext cx="469744" cy="259045"/>
    <xdr:sp macro="" textlink="">
      <xdr:nvSpPr>
        <xdr:cNvPr id="204" name="テキスト ボックス 203"/>
        <xdr:cNvSpPr txBox="1"/>
      </xdr:nvSpPr>
      <xdr:spPr>
        <a:xfrm>
          <a:off x="2673427" y="1317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81486</xdr:rowOff>
    </xdr:from>
    <xdr:to>
      <xdr:col>3</xdr:col>
      <xdr:colOff>3175</xdr:colOff>
      <xdr:row>79</xdr:row>
      <xdr:rowOff>11636</xdr:rowOff>
    </xdr:to>
    <xdr:sp macro="" textlink="">
      <xdr:nvSpPr>
        <xdr:cNvPr id="205" name="円/楕円 204"/>
        <xdr:cNvSpPr/>
      </xdr:nvSpPr>
      <xdr:spPr>
        <a:xfrm>
          <a:off x="1968500" y="134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2763</xdr:rowOff>
    </xdr:from>
    <xdr:ext cx="469744" cy="259045"/>
    <xdr:sp macro="" textlink="">
      <xdr:nvSpPr>
        <xdr:cNvPr id="206" name="テキスト ボックス 205"/>
        <xdr:cNvSpPr txBox="1"/>
      </xdr:nvSpPr>
      <xdr:spPr>
        <a:xfrm>
          <a:off x="1784427" y="1354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82629</xdr:rowOff>
    </xdr:from>
    <xdr:to>
      <xdr:col>1</xdr:col>
      <xdr:colOff>485775</xdr:colOff>
      <xdr:row>79</xdr:row>
      <xdr:rowOff>12779</xdr:rowOff>
    </xdr:to>
    <xdr:sp macro="" textlink="">
      <xdr:nvSpPr>
        <xdr:cNvPr id="207" name="円/楕円 206"/>
        <xdr:cNvSpPr/>
      </xdr:nvSpPr>
      <xdr:spPr>
        <a:xfrm>
          <a:off x="1079500" y="134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3906</xdr:rowOff>
    </xdr:from>
    <xdr:ext cx="469744" cy="259045"/>
    <xdr:sp macro="" textlink="">
      <xdr:nvSpPr>
        <xdr:cNvPr id="208" name="テキスト ボックス 207"/>
        <xdr:cNvSpPr txBox="1"/>
      </xdr:nvSpPr>
      <xdr:spPr>
        <a:xfrm>
          <a:off x="895427" y="135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4319</xdr:rowOff>
    </xdr:from>
    <xdr:to>
      <xdr:col>6</xdr:col>
      <xdr:colOff>511175</xdr:colOff>
      <xdr:row>95</xdr:row>
      <xdr:rowOff>69324</xdr:rowOff>
    </xdr:to>
    <xdr:cxnSp macro="">
      <xdr:nvCxnSpPr>
        <xdr:cNvPr id="240" name="直線コネクタ 239"/>
        <xdr:cNvCxnSpPr/>
      </xdr:nvCxnSpPr>
      <xdr:spPr>
        <a:xfrm flipV="1">
          <a:off x="3797300" y="16292069"/>
          <a:ext cx="838200" cy="6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69324</xdr:rowOff>
    </xdr:from>
    <xdr:to>
      <xdr:col>5</xdr:col>
      <xdr:colOff>358775</xdr:colOff>
      <xdr:row>95</xdr:row>
      <xdr:rowOff>121673</xdr:rowOff>
    </xdr:to>
    <xdr:cxnSp macro="">
      <xdr:nvCxnSpPr>
        <xdr:cNvPr id="243" name="直線コネクタ 242"/>
        <xdr:cNvCxnSpPr/>
      </xdr:nvCxnSpPr>
      <xdr:spPr>
        <a:xfrm flipV="1">
          <a:off x="2908300" y="16357074"/>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121673</xdr:rowOff>
    </xdr:from>
    <xdr:to>
      <xdr:col>4</xdr:col>
      <xdr:colOff>155575</xdr:colOff>
      <xdr:row>96</xdr:row>
      <xdr:rowOff>55705</xdr:rowOff>
    </xdr:to>
    <xdr:cxnSp macro="">
      <xdr:nvCxnSpPr>
        <xdr:cNvPr id="246" name="直線コネクタ 245"/>
        <xdr:cNvCxnSpPr/>
      </xdr:nvCxnSpPr>
      <xdr:spPr>
        <a:xfrm flipV="1">
          <a:off x="2019300" y="16409423"/>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55705</xdr:rowOff>
    </xdr:from>
    <xdr:to>
      <xdr:col>2</xdr:col>
      <xdr:colOff>638175</xdr:colOff>
      <xdr:row>96</xdr:row>
      <xdr:rowOff>75496</xdr:rowOff>
    </xdr:to>
    <xdr:cxnSp macro="">
      <xdr:nvCxnSpPr>
        <xdr:cNvPr id="249" name="直線コネクタ 248"/>
        <xdr:cNvCxnSpPr/>
      </xdr:nvCxnSpPr>
      <xdr:spPr>
        <a:xfrm flipV="1">
          <a:off x="1130300" y="16514905"/>
          <a:ext cx="889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124969</xdr:rowOff>
    </xdr:from>
    <xdr:to>
      <xdr:col>6</xdr:col>
      <xdr:colOff>561975</xdr:colOff>
      <xdr:row>95</xdr:row>
      <xdr:rowOff>55119</xdr:rowOff>
    </xdr:to>
    <xdr:sp macro="" textlink="">
      <xdr:nvSpPr>
        <xdr:cNvPr id="259" name="円/楕円 258"/>
        <xdr:cNvSpPr/>
      </xdr:nvSpPr>
      <xdr:spPr>
        <a:xfrm>
          <a:off x="4584700" y="162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147846</xdr:rowOff>
    </xdr:from>
    <xdr:ext cx="599010" cy="259045"/>
    <xdr:sp macro="" textlink="">
      <xdr:nvSpPr>
        <xdr:cNvPr id="260" name="扶助費該当値テキスト"/>
        <xdr:cNvSpPr txBox="1"/>
      </xdr:nvSpPr>
      <xdr:spPr>
        <a:xfrm>
          <a:off x="4686300" y="1609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107,791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18524</xdr:rowOff>
    </xdr:from>
    <xdr:to>
      <xdr:col>5</xdr:col>
      <xdr:colOff>409575</xdr:colOff>
      <xdr:row>95</xdr:row>
      <xdr:rowOff>120124</xdr:rowOff>
    </xdr:to>
    <xdr:sp macro="" textlink="">
      <xdr:nvSpPr>
        <xdr:cNvPr id="261" name="円/楕円 260"/>
        <xdr:cNvSpPr/>
      </xdr:nvSpPr>
      <xdr:spPr>
        <a:xfrm>
          <a:off x="3746500" y="163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136651</xdr:rowOff>
    </xdr:from>
    <xdr:ext cx="599010" cy="259045"/>
    <xdr:sp macro="" textlink="">
      <xdr:nvSpPr>
        <xdr:cNvPr id="262" name="テキスト ボックス 261"/>
        <xdr:cNvSpPr txBox="1"/>
      </xdr:nvSpPr>
      <xdr:spPr>
        <a:xfrm>
          <a:off x="3497794" y="1608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103,810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70873</xdr:rowOff>
    </xdr:from>
    <xdr:to>
      <xdr:col>4</xdr:col>
      <xdr:colOff>206375</xdr:colOff>
      <xdr:row>96</xdr:row>
      <xdr:rowOff>1023</xdr:rowOff>
    </xdr:to>
    <xdr:sp macro="" textlink="">
      <xdr:nvSpPr>
        <xdr:cNvPr id="263" name="円/楕円 262"/>
        <xdr:cNvSpPr/>
      </xdr:nvSpPr>
      <xdr:spPr>
        <a:xfrm>
          <a:off x="2857500" y="163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17550</xdr:rowOff>
    </xdr:from>
    <xdr:ext cx="599010" cy="259045"/>
    <xdr:sp macro="" textlink="">
      <xdr:nvSpPr>
        <xdr:cNvPr id="264" name="テキスト ボックス 263"/>
        <xdr:cNvSpPr txBox="1"/>
      </xdr:nvSpPr>
      <xdr:spPr>
        <a:xfrm>
          <a:off x="2608794" y="1613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4905</xdr:rowOff>
    </xdr:from>
    <xdr:to>
      <xdr:col>3</xdr:col>
      <xdr:colOff>3175</xdr:colOff>
      <xdr:row>96</xdr:row>
      <xdr:rowOff>106505</xdr:rowOff>
    </xdr:to>
    <xdr:sp macro="" textlink="">
      <xdr:nvSpPr>
        <xdr:cNvPr id="265" name="円/楕円 264"/>
        <xdr:cNvSpPr/>
      </xdr:nvSpPr>
      <xdr:spPr>
        <a:xfrm>
          <a:off x="1968500" y="164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123032</xdr:rowOff>
    </xdr:from>
    <xdr:ext cx="534377" cy="259045"/>
    <xdr:sp macro="" textlink="">
      <xdr:nvSpPr>
        <xdr:cNvPr id="266" name="テキスト ボックス 265"/>
        <xdr:cNvSpPr txBox="1"/>
      </xdr:nvSpPr>
      <xdr:spPr>
        <a:xfrm>
          <a:off x="1752111" y="1623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94,144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24696</xdr:rowOff>
    </xdr:from>
    <xdr:to>
      <xdr:col>1</xdr:col>
      <xdr:colOff>485775</xdr:colOff>
      <xdr:row>96</xdr:row>
      <xdr:rowOff>126296</xdr:rowOff>
    </xdr:to>
    <xdr:sp macro="" textlink="">
      <xdr:nvSpPr>
        <xdr:cNvPr id="267" name="円/楕円 266"/>
        <xdr:cNvSpPr/>
      </xdr:nvSpPr>
      <xdr:spPr>
        <a:xfrm>
          <a:off x="1079500" y="164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142823</xdr:rowOff>
    </xdr:from>
    <xdr:ext cx="534377" cy="259045"/>
    <xdr:sp macro="" textlink="">
      <xdr:nvSpPr>
        <xdr:cNvPr id="268" name="テキスト ボックス 267"/>
        <xdr:cNvSpPr txBox="1"/>
      </xdr:nvSpPr>
      <xdr:spPr>
        <a:xfrm>
          <a:off x="863111" y="162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20981</xdr:rowOff>
    </xdr:from>
    <xdr:to>
      <xdr:col>15</xdr:col>
      <xdr:colOff>180975</xdr:colOff>
      <xdr:row>35</xdr:row>
      <xdr:rowOff>78956</xdr:rowOff>
    </xdr:to>
    <xdr:cxnSp macro="">
      <xdr:nvCxnSpPr>
        <xdr:cNvPr id="297" name="直線コネクタ 296"/>
        <xdr:cNvCxnSpPr/>
      </xdr:nvCxnSpPr>
      <xdr:spPr>
        <a:xfrm flipV="1">
          <a:off x="9639300" y="6021731"/>
          <a:ext cx="838200" cy="5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78956</xdr:rowOff>
    </xdr:from>
    <xdr:to>
      <xdr:col>14</xdr:col>
      <xdr:colOff>28575</xdr:colOff>
      <xdr:row>35</xdr:row>
      <xdr:rowOff>94767</xdr:rowOff>
    </xdr:to>
    <xdr:cxnSp macro="">
      <xdr:nvCxnSpPr>
        <xdr:cNvPr id="300" name="直線コネクタ 299"/>
        <xdr:cNvCxnSpPr/>
      </xdr:nvCxnSpPr>
      <xdr:spPr>
        <a:xfrm flipV="1">
          <a:off x="8750300" y="6079706"/>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94767</xdr:rowOff>
    </xdr:from>
    <xdr:to>
      <xdr:col>12</xdr:col>
      <xdr:colOff>511175</xdr:colOff>
      <xdr:row>35</xdr:row>
      <xdr:rowOff>127419</xdr:rowOff>
    </xdr:to>
    <xdr:cxnSp macro="">
      <xdr:nvCxnSpPr>
        <xdr:cNvPr id="303" name="直線コネクタ 302"/>
        <xdr:cNvCxnSpPr/>
      </xdr:nvCxnSpPr>
      <xdr:spPr>
        <a:xfrm flipV="1">
          <a:off x="7861300" y="6095517"/>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70434</xdr:rowOff>
    </xdr:from>
    <xdr:to>
      <xdr:col>11</xdr:col>
      <xdr:colOff>307975</xdr:colOff>
      <xdr:row>35</xdr:row>
      <xdr:rowOff>127419</xdr:rowOff>
    </xdr:to>
    <xdr:cxnSp macro="">
      <xdr:nvCxnSpPr>
        <xdr:cNvPr id="306" name="直線コネクタ 305"/>
        <xdr:cNvCxnSpPr/>
      </xdr:nvCxnSpPr>
      <xdr:spPr>
        <a:xfrm>
          <a:off x="6972300" y="5385384"/>
          <a:ext cx="889000" cy="7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141631</xdr:rowOff>
    </xdr:from>
    <xdr:to>
      <xdr:col>15</xdr:col>
      <xdr:colOff>231775</xdr:colOff>
      <xdr:row>35</xdr:row>
      <xdr:rowOff>71781</xdr:rowOff>
    </xdr:to>
    <xdr:sp macro="" textlink="">
      <xdr:nvSpPr>
        <xdr:cNvPr id="316" name="円/楕円 315"/>
        <xdr:cNvSpPr/>
      </xdr:nvSpPr>
      <xdr:spPr>
        <a:xfrm>
          <a:off x="10426700" y="59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164508</xdr:rowOff>
    </xdr:from>
    <xdr:ext cx="534377" cy="259045"/>
    <xdr:sp macro="" textlink="">
      <xdr:nvSpPr>
        <xdr:cNvPr id="317" name="補助費等該当値テキスト"/>
        <xdr:cNvSpPr txBox="1"/>
      </xdr:nvSpPr>
      <xdr:spPr>
        <a:xfrm>
          <a:off x="10528300"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55,848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28156</xdr:rowOff>
    </xdr:from>
    <xdr:to>
      <xdr:col>14</xdr:col>
      <xdr:colOff>79375</xdr:colOff>
      <xdr:row>35</xdr:row>
      <xdr:rowOff>129756</xdr:rowOff>
    </xdr:to>
    <xdr:sp macro="" textlink="">
      <xdr:nvSpPr>
        <xdr:cNvPr id="318" name="円/楕円 317"/>
        <xdr:cNvSpPr/>
      </xdr:nvSpPr>
      <xdr:spPr>
        <a:xfrm>
          <a:off x="9588500" y="602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146283</xdr:rowOff>
    </xdr:from>
    <xdr:ext cx="534377" cy="259045"/>
    <xdr:sp macro="" textlink="">
      <xdr:nvSpPr>
        <xdr:cNvPr id="319" name="テキスト ボックス 318"/>
        <xdr:cNvSpPr txBox="1"/>
      </xdr:nvSpPr>
      <xdr:spPr>
        <a:xfrm>
          <a:off x="9372111" y="580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43967</xdr:rowOff>
    </xdr:from>
    <xdr:to>
      <xdr:col>12</xdr:col>
      <xdr:colOff>561975</xdr:colOff>
      <xdr:row>35</xdr:row>
      <xdr:rowOff>145567</xdr:rowOff>
    </xdr:to>
    <xdr:sp macro="" textlink="">
      <xdr:nvSpPr>
        <xdr:cNvPr id="320" name="円/楕円 319"/>
        <xdr:cNvSpPr/>
      </xdr:nvSpPr>
      <xdr:spPr>
        <a:xfrm>
          <a:off x="8699500" y="60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162094</xdr:rowOff>
    </xdr:from>
    <xdr:ext cx="534377" cy="259045"/>
    <xdr:sp macro="" textlink="">
      <xdr:nvSpPr>
        <xdr:cNvPr id="321" name="テキスト ボックス 320"/>
        <xdr:cNvSpPr txBox="1"/>
      </xdr:nvSpPr>
      <xdr:spPr>
        <a:xfrm>
          <a:off x="8483111" y="58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76619</xdr:rowOff>
    </xdr:from>
    <xdr:to>
      <xdr:col>11</xdr:col>
      <xdr:colOff>358775</xdr:colOff>
      <xdr:row>36</xdr:row>
      <xdr:rowOff>6769</xdr:rowOff>
    </xdr:to>
    <xdr:sp macro="" textlink="">
      <xdr:nvSpPr>
        <xdr:cNvPr id="322" name="円/楕円 321"/>
        <xdr:cNvSpPr/>
      </xdr:nvSpPr>
      <xdr:spPr>
        <a:xfrm>
          <a:off x="7810500" y="60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23296</xdr:rowOff>
    </xdr:from>
    <xdr:ext cx="534377" cy="259045"/>
    <xdr:sp macro="" textlink="">
      <xdr:nvSpPr>
        <xdr:cNvPr id="323" name="テキスト ボックス 322"/>
        <xdr:cNvSpPr txBox="1"/>
      </xdr:nvSpPr>
      <xdr:spPr>
        <a:xfrm>
          <a:off x="7594111" y="58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19634</xdr:rowOff>
    </xdr:from>
    <xdr:to>
      <xdr:col>10</xdr:col>
      <xdr:colOff>155575</xdr:colOff>
      <xdr:row>31</xdr:row>
      <xdr:rowOff>121234</xdr:rowOff>
    </xdr:to>
    <xdr:sp macro="" textlink="">
      <xdr:nvSpPr>
        <xdr:cNvPr id="324" name="円/楕円 323"/>
        <xdr:cNvSpPr/>
      </xdr:nvSpPr>
      <xdr:spPr>
        <a:xfrm>
          <a:off x="6921500" y="53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137761</xdr:rowOff>
    </xdr:from>
    <xdr:ext cx="599010" cy="259045"/>
    <xdr:sp macro="" textlink="">
      <xdr:nvSpPr>
        <xdr:cNvPr id="325" name="テキスト ボックス 324"/>
        <xdr:cNvSpPr txBox="1"/>
      </xdr:nvSpPr>
      <xdr:spPr>
        <a:xfrm>
          <a:off x="6672794" y="510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13688</xdr:rowOff>
    </xdr:from>
    <xdr:to>
      <xdr:col>15</xdr:col>
      <xdr:colOff>180975</xdr:colOff>
      <xdr:row>56</xdr:row>
      <xdr:rowOff>95839</xdr:rowOff>
    </xdr:to>
    <xdr:cxnSp macro="">
      <xdr:nvCxnSpPr>
        <xdr:cNvPr id="354" name="直線コネクタ 353"/>
        <xdr:cNvCxnSpPr/>
      </xdr:nvCxnSpPr>
      <xdr:spPr>
        <a:xfrm>
          <a:off x="9639300" y="9614888"/>
          <a:ext cx="838200" cy="8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129162</xdr:rowOff>
    </xdr:from>
    <xdr:to>
      <xdr:col>14</xdr:col>
      <xdr:colOff>28575</xdr:colOff>
      <xdr:row>56</xdr:row>
      <xdr:rowOff>13688</xdr:rowOff>
    </xdr:to>
    <xdr:cxnSp macro="">
      <xdr:nvCxnSpPr>
        <xdr:cNvPr id="357" name="直線コネクタ 356"/>
        <xdr:cNvCxnSpPr/>
      </xdr:nvCxnSpPr>
      <xdr:spPr>
        <a:xfrm>
          <a:off x="8750300" y="9558912"/>
          <a:ext cx="889000" cy="5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92921</xdr:rowOff>
    </xdr:from>
    <xdr:to>
      <xdr:col>12</xdr:col>
      <xdr:colOff>511175</xdr:colOff>
      <xdr:row>55</xdr:row>
      <xdr:rowOff>129162</xdr:rowOff>
    </xdr:to>
    <xdr:cxnSp macro="">
      <xdr:nvCxnSpPr>
        <xdr:cNvPr id="360" name="直線コネクタ 359"/>
        <xdr:cNvCxnSpPr/>
      </xdr:nvCxnSpPr>
      <xdr:spPr>
        <a:xfrm>
          <a:off x="7861300" y="9522671"/>
          <a:ext cx="889000" cy="3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92921</xdr:rowOff>
    </xdr:from>
    <xdr:to>
      <xdr:col>11</xdr:col>
      <xdr:colOff>307975</xdr:colOff>
      <xdr:row>56</xdr:row>
      <xdr:rowOff>11501</xdr:rowOff>
    </xdr:to>
    <xdr:cxnSp macro="">
      <xdr:nvCxnSpPr>
        <xdr:cNvPr id="363" name="直線コネクタ 362"/>
        <xdr:cNvCxnSpPr/>
      </xdr:nvCxnSpPr>
      <xdr:spPr>
        <a:xfrm flipV="1">
          <a:off x="6972300" y="9522671"/>
          <a:ext cx="889000" cy="9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45039</xdr:rowOff>
    </xdr:from>
    <xdr:to>
      <xdr:col>15</xdr:col>
      <xdr:colOff>231775</xdr:colOff>
      <xdr:row>56</xdr:row>
      <xdr:rowOff>146639</xdr:rowOff>
    </xdr:to>
    <xdr:sp macro="" textlink="">
      <xdr:nvSpPr>
        <xdr:cNvPr id="373" name="円/楕円 372"/>
        <xdr:cNvSpPr/>
      </xdr:nvSpPr>
      <xdr:spPr>
        <a:xfrm>
          <a:off x="10426700" y="964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23466</xdr:rowOff>
    </xdr:from>
    <xdr:ext cx="534377" cy="259045"/>
    <xdr:sp macro="" textlink="">
      <xdr:nvSpPr>
        <xdr:cNvPr id="374" name="普通建設事業費該当値テキスト"/>
        <xdr:cNvSpPr txBox="1"/>
      </xdr:nvSpPr>
      <xdr:spPr>
        <a:xfrm>
          <a:off x="10528300" y="962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60,756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134338</xdr:rowOff>
    </xdr:from>
    <xdr:to>
      <xdr:col>14</xdr:col>
      <xdr:colOff>79375</xdr:colOff>
      <xdr:row>56</xdr:row>
      <xdr:rowOff>64488</xdr:rowOff>
    </xdr:to>
    <xdr:sp macro="" textlink="">
      <xdr:nvSpPr>
        <xdr:cNvPr id="375" name="円/楕円 374"/>
        <xdr:cNvSpPr/>
      </xdr:nvSpPr>
      <xdr:spPr>
        <a:xfrm>
          <a:off x="9588500" y="95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55615</xdr:rowOff>
    </xdr:from>
    <xdr:ext cx="534377" cy="259045"/>
    <xdr:sp macro="" textlink="">
      <xdr:nvSpPr>
        <xdr:cNvPr id="376" name="テキスト ボックス 375"/>
        <xdr:cNvSpPr txBox="1"/>
      </xdr:nvSpPr>
      <xdr:spPr>
        <a:xfrm>
          <a:off x="9372111" y="965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71,537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78362</xdr:rowOff>
    </xdr:from>
    <xdr:to>
      <xdr:col>12</xdr:col>
      <xdr:colOff>561975</xdr:colOff>
      <xdr:row>56</xdr:row>
      <xdr:rowOff>8512</xdr:rowOff>
    </xdr:to>
    <xdr:sp macro="" textlink="">
      <xdr:nvSpPr>
        <xdr:cNvPr id="377" name="円/楕円 376"/>
        <xdr:cNvSpPr/>
      </xdr:nvSpPr>
      <xdr:spPr>
        <a:xfrm>
          <a:off x="8699500" y="95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25039</xdr:rowOff>
    </xdr:from>
    <xdr:ext cx="534377" cy="259045"/>
    <xdr:sp macro="" textlink="">
      <xdr:nvSpPr>
        <xdr:cNvPr id="378" name="テキスト ボックス 377"/>
        <xdr:cNvSpPr txBox="1"/>
      </xdr:nvSpPr>
      <xdr:spPr>
        <a:xfrm>
          <a:off x="8483111" y="928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42121</xdr:rowOff>
    </xdr:from>
    <xdr:to>
      <xdr:col>11</xdr:col>
      <xdr:colOff>358775</xdr:colOff>
      <xdr:row>55</xdr:row>
      <xdr:rowOff>143721</xdr:rowOff>
    </xdr:to>
    <xdr:sp macro="" textlink="">
      <xdr:nvSpPr>
        <xdr:cNvPr id="379" name="円/楕円 378"/>
        <xdr:cNvSpPr/>
      </xdr:nvSpPr>
      <xdr:spPr>
        <a:xfrm>
          <a:off x="7810500" y="94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160248</xdr:rowOff>
    </xdr:from>
    <xdr:ext cx="534377" cy="259045"/>
    <xdr:sp macro="" textlink="">
      <xdr:nvSpPr>
        <xdr:cNvPr id="380" name="テキスト ボックス 379"/>
        <xdr:cNvSpPr txBox="1"/>
      </xdr:nvSpPr>
      <xdr:spPr>
        <a:xfrm>
          <a:off x="7594111" y="924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83,639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132151</xdr:rowOff>
    </xdr:from>
    <xdr:to>
      <xdr:col>10</xdr:col>
      <xdr:colOff>155575</xdr:colOff>
      <xdr:row>56</xdr:row>
      <xdr:rowOff>62301</xdr:rowOff>
    </xdr:to>
    <xdr:sp macro="" textlink="">
      <xdr:nvSpPr>
        <xdr:cNvPr id="381" name="円/楕円 380"/>
        <xdr:cNvSpPr/>
      </xdr:nvSpPr>
      <xdr:spPr>
        <a:xfrm>
          <a:off x="6921500" y="956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78828</xdr:rowOff>
    </xdr:from>
    <xdr:ext cx="534377" cy="259045"/>
    <xdr:sp macro="" textlink="">
      <xdr:nvSpPr>
        <xdr:cNvPr id="382" name="テキスト ボックス 381"/>
        <xdr:cNvSpPr txBox="1"/>
      </xdr:nvSpPr>
      <xdr:spPr>
        <a:xfrm>
          <a:off x="6705111" y="933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67405</xdr:rowOff>
    </xdr:from>
    <xdr:to>
      <xdr:col>15</xdr:col>
      <xdr:colOff>180975</xdr:colOff>
      <xdr:row>77</xdr:row>
      <xdr:rowOff>119126</xdr:rowOff>
    </xdr:to>
    <xdr:cxnSp macro="">
      <xdr:nvCxnSpPr>
        <xdr:cNvPr id="411" name="直線コネクタ 410"/>
        <xdr:cNvCxnSpPr/>
      </xdr:nvCxnSpPr>
      <xdr:spPr>
        <a:xfrm>
          <a:off x="9639300" y="13097605"/>
          <a:ext cx="838200" cy="2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75426</xdr:rowOff>
    </xdr:from>
    <xdr:to>
      <xdr:col>14</xdr:col>
      <xdr:colOff>28575</xdr:colOff>
      <xdr:row>76</xdr:row>
      <xdr:rowOff>67405</xdr:rowOff>
    </xdr:to>
    <xdr:cxnSp macro="">
      <xdr:nvCxnSpPr>
        <xdr:cNvPr id="414" name="直線コネクタ 413"/>
        <xdr:cNvCxnSpPr/>
      </xdr:nvCxnSpPr>
      <xdr:spPr>
        <a:xfrm>
          <a:off x="8750300" y="12934176"/>
          <a:ext cx="889000" cy="16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68326</xdr:rowOff>
    </xdr:from>
    <xdr:to>
      <xdr:col>15</xdr:col>
      <xdr:colOff>231775</xdr:colOff>
      <xdr:row>77</xdr:row>
      <xdr:rowOff>169926</xdr:rowOff>
    </xdr:to>
    <xdr:sp macro="" textlink="">
      <xdr:nvSpPr>
        <xdr:cNvPr id="424" name="円/楕円 423"/>
        <xdr:cNvSpPr/>
      </xdr:nvSpPr>
      <xdr:spPr>
        <a:xfrm>
          <a:off x="104267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46753</xdr:rowOff>
    </xdr:from>
    <xdr:ext cx="534377" cy="259045"/>
    <xdr:sp macro="" textlink="">
      <xdr:nvSpPr>
        <xdr:cNvPr id="425" name="普通建設事業費 （ うち新規整備　）該当値テキスト"/>
        <xdr:cNvSpPr txBox="1"/>
      </xdr:nvSpPr>
      <xdr:spPr>
        <a:xfrm>
          <a:off x="10528300" y="132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16605</xdr:rowOff>
    </xdr:from>
    <xdr:to>
      <xdr:col>14</xdr:col>
      <xdr:colOff>79375</xdr:colOff>
      <xdr:row>76</xdr:row>
      <xdr:rowOff>118205</xdr:rowOff>
    </xdr:to>
    <xdr:sp macro="" textlink="">
      <xdr:nvSpPr>
        <xdr:cNvPr id="426" name="円/楕円 425"/>
        <xdr:cNvSpPr/>
      </xdr:nvSpPr>
      <xdr:spPr>
        <a:xfrm>
          <a:off x="9588500" y="130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109332</xdr:rowOff>
    </xdr:from>
    <xdr:ext cx="534377" cy="259045"/>
    <xdr:sp macro="" textlink="">
      <xdr:nvSpPr>
        <xdr:cNvPr id="427" name="テキスト ボックス 426"/>
        <xdr:cNvSpPr txBox="1"/>
      </xdr:nvSpPr>
      <xdr:spPr>
        <a:xfrm>
          <a:off x="9372111" y="131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24626</xdr:rowOff>
    </xdr:from>
    <xdr:to>
      <xdr:col>12</xdr:col>
      <xdr:colOff>561975</xdr:colOff>
      <xdr:row>75</xdr:row>
      <xdr:rowOff>126226</xdr:rowOff>
    </xdr:to>
    <xdr:sp macro="" textlink="">
      <xdr:nvSpPr>
        <xdr:cNvPr id="428" name="円/楕円 427"/>
        <xdr:cNvSpPr/>
      </xdr:nvSpPr>
      <xdr:spPr>
        <a:xfrm>
          <a:off x="8699500" y="128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142753</xdr:rowOff>
    </xdr:from>
    <xdr:ext cx="534377" cy="259045"/>
    <xdr:sp macro="" textlink="">
      <xdr:nvSpPr>
        <xdr:cNvPr id="429" name="テキスト ボックス 428"/>
        <xdr:cNvSpPr txBox="1"/>
      </xdr:nvSpPr>
      <xdr:spPr>
        <a:xfrm>
          <a:off x="8483111" y="126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38709</xdr:rowOff>
    </xdr:from>
    <xdr:to>
      <xdr:col>15</xdr:col>
      <xdr:colOff>180975</xdr:colOff>
      <xdr:row>96</xdr:row>
      <xdr:rowOff>97930</xdr:rowOff>
    </xdr:to>
    <xdr:cxnSp macro="">
      <xdr:nvCxnSpPr>
        <xdr:cNvPr id="458" name="直線コネクタ 457"/>
        <xdr:cNvCxnSpPr/>
      </xdr:nvCxnSpPr>
      <xdr:spPr>
        <a:xfrm flipV="1">
          <a:off x="9639300" y="16497909"/>
          <a:ext cx="838200" cy="5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97930</xdr:rowOff>
    </xdr:from>
    <xdr:to>
      <xdr:col>14</xdr:col>
      <xdr:colOff>28575</xdr:colOff>
      <xdr:row>96</xdr:row>
      <xdr:rowOff>124079</xdr:rowOff>
    </xdr:to>
    <xdr:cxnSp macro="">
      <xdr:nvCxnSpPr>
        <xdr:cNvPr id="461" name="直線コネクタ 460"/>
        <xdr:cNvCxnSpPr/>
      </xdr:nvCxnSpPr>
      <xdr:spPr>
        <a:xfrm flipV="1">
          <a:off x="8750300" y="16557130"/>
          <a:ext cx="889000" cy="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159359</xdr:rowOff>
    </xdr:from>
    <xdr:to>
      <xdr:col>15</xdr:col>
      <xdr:colOff>231775</xdr:colOff>
      <xdr:row>96</xdr:row>
      <xdr:rowOff>89509</xdr:rowOff>
    </xdr:to>
    <xdr:sp macro="" textlink="">
      <xdr:nvSpPr>
        <xdr:cNvPr id="471" name="円/楕円 470"/>
        <xdr:cNvSpPr/>
      </xdr:nvSpPr>
      <xdr:spPr>
        <a:xfrm>
          <a:off x="10426700" y="164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10786</xdr:rowOff>
    </xdr:from>
    <xdr:ext cx="534377" cy="259045"/>
    <xdr:sp macro="" textlink="">
      <xdr:nvSpPr>
        <xdr:cNvPr id="472" name="普通建設事業費 （ うち更新整備　）該当値テキスト"/>
        <xdr:cNvSpPr txBox="1"/>
      </xdr:nvSpPr>
      <xdr:spPr>
        <a:xfrm>
          <a:off x="10528300" y="1629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40,952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47130</xdr:rowOff>
    </xdr:from>
    <xdr:to>
      <xdr:col>14</xdr:col>
      <xdr:colOff>79375</xdr:colOff>
      <xdr:row>96</xdr:row>
      <xdr:rowOff>148730</xdr:rowOff>
    </xdr:to>
    <xdr:sp macro="" textlink="">
      <xdr:nvSpPr>
        <xdr:cNvPr id="473" name="円/楕円 472"/>
        <xdr:cNvSpPr/>
      </xdr:nvSpPr>
      <xdr:spPr>
        <a:xfrm>
          <a:off x="9588500" y="165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165257</xdr:rowOff>
    </xdr:from>
    <xdr:ext cx="534377" cy="259045"/>
    <xdr:sp macro="" textlink="">
      <xdr:nvSpPr>
        <xdr:cNvPr id="474" name="テキスト ボックス 473"/>
        <xdr:cNvSpPr txBox="1"/>
      </xdr:nvSpPr>
      <xdr:spPr>
        <a:xfrm>
          <a:off x="9372111" y="162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73279</xdr:rowOff>
    </xdr:from>
    <xdr:to>
      <xdr:col>12</xdr:col>
      <xdr:colOff>561975</xdr:colOff>
      <xdr:row>97</xdr:row>
      <xdr:rowOff>3429</xdr:rowOff>
    </xdr:to>
    <xdr:sp macro="" textlink="">
      <xdr:nvSpPr>
        <xdr:cNvPr id="475" name="円/楕円 474"/>
        <xdr:cNvSpPr/>
      </xdr:nvSpPr>
      <xdr:spPr>
        <a:xfrm>
          <a:off x="8699500" y="1653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19956</xdr:rowOff>
    </xdr:from>
    <xdr:ext cx="534377" cy="259045"/>
    <xdr:sp macro="" textlink="">
      <xdr:nvSpPr>
        <xdr:cNvPr id="476" name="テキスト ボックス 475"/>
        <xdr:cNvSpPr txBox="1"/>
      </xdr:nvSpPr>
      <xdr:spPr>
        <a:xfrm>
          <a:off x="8483111" y="163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151702</xdr:rowOff>
    </xdr:from>
    <xdr:to>
      <xdr:col>23</xdr:col>
      <xdr:colOff>517525</xdr:colOff>
      <xdr:row>38</xdr:row>
      <xdr:rowOff>3340</xdr:rowOff>
    </xdr:to>
    <xdr:cxnSp macro="">
      <xdr:nvCxnSpPr>
        <xdr:cNvPr id="503" name="直線コネクタ 502"/>
        <xdr:cNvCxnSpPr/>
      </xdr:nvCxnSpPr>
      <xdr:spPr>
        <a:xfrm>
          <a:off x="15481300" y="6152452"/>
          <a:ext cx="838200" cy="3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151702</xdr:rowOff>
    </xdr:from>
    <xdr:to>
      <xdr:col>22</xdr:col>
      <xdr:colOff>365125</xdr:colOff>
      <xdr:row>36</xdr:row>
      <xdr:rowOff>90505</xdr:rowOff>
    </xdr:to>
    <xdr:cxnSp macro="">
      <xdr:nvCxnSpPr>
        <xdr:cNvPr id="506" name="直線コネクタ 505"/>
        <xdr:cNvCxnSpPr/>
      </xdr:nvCxnSpPr>
      <xdr:spPr>
        <a:xfrm flipV="1">
          <a:off x="14592300" y="6152452"/>
          <a:ext cx="889000" cy="1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40901</xdr:rowOff>
    </xdr:from>
    <xdr:ext cx="469744" cy="259045"/>
    <xdr:sp macro="" textlink="">
      <xdr:nvSpPr>
        <xdr:cNvPr id="508" name="テキスト ボックス 507"/>
        <xdr:cNvSpPr txBox="1"/>
      </xdr:nvSpPr>
      <xdr:spPr>
        <a:xfrm>
          <a:off x="15246427" y="65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90505</xdr:rowOff>
    </xdr:from>
    <xdr:to>
      <xdr:col>21</xdr:col>
      <xdr:colOff>161925</xdr:colOff>
      <xdr:row>38</xdr:row>
      <xdr:rowOff>45471</xdr:rowOff>
    </xdr:to>
    <xdr:cxnSp macro="">
      <xdr:nvCxnSpPr>
        <xdr:cNvPr id="509" name="直線コネクタ 508"/>
        <xdr:cNvCxnSpPr/>
      </xdr:nvCxnSpPr>
      <xdr:spPr>
        <a:xfrm flipV="1">
          <a:off x="13703300" y="6262705"/>
          <a:ext cx="889000" cy="2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1" name="テキスト ボックス 510"/>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45471</xdr:rowOff>
    </xdr:from>
    <xdr:to>
      <xdr:col>19</xdr:col>
      <xdr:colOff>644525</xdr:colOff>
      <xdr:row>38</xdr:row>
      <xdr:rowOff>125550</xdr:rowOff>
    </xdr:to>
    <xdr:cxnSp macro="">
      <xdr:nvCxnSpPr>
        <xdr:cNvPr id="512" name="直線コネクタ 511"/>
        <xdr:cNvCxnSpPr/>
      </xdr:nvCxnSpPr>
      <xdr:spPr>
        <a:xfrm flipV="1">
          <a:off x="12814300" y="6560571"/>
          <a:ext cx="889000" cy="8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123990</xdr:rowOff>
    </xdr:from>
    <xdr:to>
      <xdr:col>23</xdr:col>
      <xdr:colOff>568325</xdr:colOff>
      <xdr:row>38</xdr:row>
      <xdr:rowOff>54140</xdr:rowOff>
    </xdr:to>
    <xdr:sp macro="" textlink="">
      <xdr:nvSpPr>
        <xdr:cNvPr id="522" name="円/楕円 521"/>
        <xdr:cNvSpPr/>
      </xdr:nvSpPr>
      <xdr:spPr>
        <a:xfrm>
          <a:off x="16268700" y="64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146867</xdr:rowOff>
    </xdr:from>
    <xdr:ext cx="469744" cy="259045"/>
    <xdr:sp macro="" textlink="">
      <xdr:nvSpPr>
        <xdr:cNvPr id="523" name="災害復旧事業費該当値テキスト"/>
        <xdr:cNvSpPr txBox="1"/>
      </xdr:nvSpPr>
      <xdr:spPr>
        <a:xfrm>
          <a:off x="16370300" y="631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100902</xdr:rowOff>
    </xdr:from>
    <xdr:to>
      <xdr:col>22</xdr:col>
      <xdr:colOff>415925</xdr:colOff>
      <xdr:row>36</xdr:row>
      <xdr:rowOff>31052</xdr:rowOff>
    </xdr:to>
    <xdr:sp macro="" textlink="">
      <xdr:nvSpPr>
        <xdr:cNvPr id="524" name="円/楕円 523"/>
        <xdr:cNvSpPr/>
      </xdr:nvSpPr>
      <xdr:spPr>
        <a:xfrm>
          <a:off x="15430500" y="6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47579</xdr:rowOff>
    </xdr:from>
    <xdr:ext cx="534377" cy="259045"/>
    <xdr:sp macro="" textlink="">
      <xdr:nvSpPr>
        <xdr:cNvPr id="525" name="テキスト ボックス 524"/>
        <xdr:cNvSpPr txBox="1"/>
      </xdr:nvSpPr>
      <xdr:spPr>
        <a:xfrm>
          <a:off x="15214111" y="58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39705</xdr:rowOff>
    </xdr:from>
    <xdr:to>
      <xdr:col>21</xdr:col>
      <xdr:colOff>212725</xdr:colOff>
      <xdr:row>36</xdr:row>
      <xdr:rowOff>141305</xdr:rowOff>
    </xdr:to>
    <xdr:sp macro="" textlink="">
      <xdr:nvSpPr>
        <xdr:cNvPr id="526" name="円/楕円 525"/>
        <xdr:cNvSpPr/>
      </xdr:nvSpPr>
      <xdr:spPr>
        <a:xfrm>
          <a:off x="14541500" y="62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157832</xdr:rowOff>
    </xdr:from>
    <xdr:ext cx="534377" cy="259045"/>
    <xdr:sp macro="" textlink="">
      <xdr:nvSpPr>
        <xdr:cNvPr id="527" name="テキスト ボックス 526"/>
        <xdr:cNvSpPr txBox="1"/>
      </xdr:nvSpPr>
      <xdr:spPr>
        <a:xfrm>
          <a:off x="14325111" y="59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166121</xdr:rowOff>
    </xdr:from>
    <xdr:to>
      <xdr:col>20</xdr:col>
      <xdr:colOff>9525</xdr:colOff>
      <xdr:row>38</xdr:row>
      <xdr:rowOff>96271</xdr:rowOff>
    </xdr:to>
    <xdr:sp macro="" textlink="">
      <xdr:nvSpPr>
        <xdr:cNvPr id="528" name="円/楕円 527"/>
        <xdr:cNvSpPr/>
      </xdr:nvSpPr>
      <xdr:spPr>
        <a:xfrm>
          <a:off x="13652500" y="650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87398</xdr:rowOff>
    </xdr:from>
    <xdr:ext cx="469744" cy="259045"/>
    <xdr:sp macro="" textlink="">
      <xdr:nvSpPr>
        <xdr:cNvPr id="529" name="テキスト ボックス 528"/>
        <xdr:cNvSpPr txBox="1"/>
      </xdr:nvSpPr>
      <xdr:spPr>
        <a:xfrm>
          <a:off x="13468427" y="660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74750</xdr:rowOff>
    </xdr:from>
    <xdr:to>
      <xdr:col>18</xdr:col>
      <xdr:colOff>492125</xdr:colOff>
      <xdr:row>39</xdr:row>
      <xdr:rowOff>4900</xdr:rowOff>
    </xdr:to>
    <xdr:sp macro="" textlink="">
      <xdr:nvSpPr>
        <xdr:cNvPr id="530" name="円/楕円 529"/>
        <xdr:cNvSpPr/>
      </xdr:nvSpPr>
      <xdr:spPr>
        <a:xfrm>
          <a:off x="12763500" y="65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167477</xdr:rowOff>
    </xdr:from>
    <xdr:ext cx="378565" cy="259045"/>
    <xdr:sp macro="" textlink="">
      <xdr:nvSpPr>
        <xdr:cNvPr id="531" name="テキスト ボックス 530"/>
        <xdr:cNvSpPr txBox="1"/>
      </xdr:nvSpPr>
      <xdr:spPr>
        <a:xfrm>
          <a:off x="12625017" y="668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95009</xdr:rowOff>
    </xdr:from>
    <xdr:to>
      <xdr:col>23</xdr:col>
      <xdr:colOff>517525</xdr:colOff>
      <xdr:row>73</xdr:row>
      <xdr:rowOff>160706</xdr:rowOff>
    </xdr:to>
    <xdr:cxnSp macro="">
      <xdr:nvCxnSpPr>
        <xdr:cNvPr id="609" name="直線コネクタ 608"/>
        <xdr:cNvCxnSpPr/>
      </xdr:nvCxnSpPr>
      <xdr:spPr>
        <a:xfrm flipV="1">
          <a:off x="15481300" y="12610859"/>
          <a:ext cx="838200" cy="6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160706</xdr:rowOff>
    </xdr:from>
    <xdr:to>
      <xdr:col>22</xdr:col>
      <xdr:colOff>365125</xdr:colOff>
      <xdr:row>74</xdr:row>
      <xdr:rowOff>15849</xdr:rowOff>
    </xdr:to>
    <xdr:cxnSp macro="">
      <xdr:nvCxnSpPr>
        <xdr:cNvPr id="612" name="直線コネクタ 611"/>
        <xdr:cNvCxnSpPr/>
      </xdr:nvCxnSpPr>
      <xdr:spPr>
        <a:xfrm flipV="1">
          <a:off x="14592300" y="12676556"/>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150622</xdr:rowOff>
    </xdr:from>
    <xdr:to>
      <xdr:col>21</xdr:col>
      <xdr:colOff>161925</xdr:colOff>
      <xdr:row>74</xdr:row>
      <xdr:rowOff>15849</xdr:rowOff>
    </xdr:to>
    <xdr:cxnSp macro="">
      <xdr:nvCxnSpPr>
        <xdr:cNvPr id="615" name="直線コネクタ 614"/>
        <xdr:cNvCxnSpPr/>
      </xdr:nvCxnSpPr>
      <xdr:spPr>
        <a:xfrm>
          <a:off x="13703300" y="12666472"/>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150622</xdr:rowOff>
    </xdr:from>
    <xdr:to>
      <xdr:col>19</xdr:col>
      <xdr:colOff>644525</xdr:colOff>
      <xdr:row>74</xdr:row>
      <xdr:rowOff>38926</xdr:rowOff>
    </xdr:to>
    <xdr:cxnSp macro="">
      <xdr:nvCxnSpPr>
        <xdr:cNvPr id="618" name="直線コネクタ 617"/>
        <xdr:cNvCxnSpPr/>
      </xdr:nvCxnSpPr>
      <xdr:spPr>
        <a:xfrm flipV="1">
          <a:off x="12814300" y="12666472"/>
          <a:ext cx="889000" cy="5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44209</xdr:rowOff>
    </xdr:from>
    <xdr:to>
      <xdr:col>23</xdr:col>
      <xdr:colOff>568325</xdr:colOff>
      <xdr:row>73</xdr:row>
      <xdr:rowOff>145809</xdr:rowOff>
    </xdr:to>
    <xdr:sp macro="" textlink="">
      <xdr:nvSpPr>
        <xdr:cNvPr id="628" name="円/楕円 627"/>
        <xdr:cNvSpPr/>
      </xdr:nvSpPr>
      <xdr:spPr>
        <a:xfrm>
          <a:off x="16268700" y="125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67086</xdr:rowOff>
    </xdr:from>
    <xdr:ext cx="534377" cy="259045"/>
    <xdr:sp macro="" textlink="">
      <xdr:nvSpPr>
        <xdr:cNvPr id="629" name="公債費該当値テキスト"/>
        <xdr:cNvSpPr txBox="1"/>
      </xdr:nvSpPr>
      <xdr:spPr>
        <a:xfrm>
          <a:off x="16370300" y="124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77,019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109906</xdr:rowOff>
    </xdr:from>
    <xdr:to>
      <xdr:col>22</xdr:col>
      <xdr:colOff>415925</xdr:colOff>
      <xdr:row>74</xdr:row>
      <xdr:rowOff>40056</xdr:rowOff>
    </xdr:to>
    <xdr:sp macro="" textlink="">
      <xdr:nvSpPr>
        <xdr:cNvPr id="630" name="円/楕円 629"/>
        <xdr:cNvSpPr/>
      </xdr:nvSpPr>
      <xdr:spPr>
        <a:xfrm>
          <a:off x="15430500" y="126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56583</xdr:rowOff>
    </xdr:from>
    <xdr:ext cx="534377" cy="259045"/>
    <xdr:sp macro="" textlink="">
      <xdr:nvSpPr>
        <xdr:cNvPr id="631" name="テキスト ボックス 630"/>
        <xdr:cNvSpPr txBox="1"/>
      </xdr:nvSpPr>
      <xdr:spPr>
        <a:xfrm>
          <a:off x="15214111" y="124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136499</xdr:rowOff>
    </xdr:from>
    <xdr:to>
      <xdr:col>21</xdr:col>
      <xdr:colOff>212725</xdr:colOff>
      <xdr:row>74</xdr:row>
      <xdr:rowOff>66649</xdr:rowOff>
    </xdr:to>
    <xdr:sp macro="" textlink="">
      <xdr:nvSpPr>
        <xdr:cNvPr id="632" name="円/楕円 631"/>
        <xdr:cNvSpPr/>
      </xdr:nvSpPr>
      <xdr:spPr>
        <a:xfrm>
          <a:off x="14541500" y="126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83176</xdr:rowOff>
    </xdr:from>
    <xdr:ext cx="534377" cy="259045"/>
    <xdr:sp macro="" textlink="">
      <xdr:nvSpPr>
        <xdr:cNvPr id="633" name="テキスト ボックス 632"/>
        <xdr:cNvSpPr txBox="1"/>
      </xdr:nvSpPr>
      <xdr:spPr>
        <a:xfrm>
          <a:off x="14325111" y="124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99822</xdr:rowOff>
    </xdr:from>
    <xdr:to>
      <xdr:col>20</xdr:col>
      <xdr:colOff>9525</xdr:colOff>
      <xdr:row>74</xdr:row>
      <xdr:rowOff>29972</xdr:rowOff>
    </xdr:to>
    <xdr:sp macro="" textlink="">
      <xdr:nvSpPr>
        <xdr:cNvPr id="634" name="円/楕円 633"/>
        <xdr:cNvSpPr/>
      </xdr:nvSpPr>
      <xdr:spPr>
        <a:xfrm>
          <a:off x="13652500" y="126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46499</xdr:rowOff>
    </xdr:from>
    <xdr:ext cx="534377" cy="259045"/>
    <xdr:sp macro="" textlink="">
      <xdr:nvSpPr>
        <xdr:cNvPr id="635" name="テキスト ボックス 634"/>
        <xdr:cNvSpPr txBox="1"/>
      </xdr:nvSpPr>
      <xdr:spPr>
        <a:xfrm>
          <a:off x="13436111" y="1239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159576</xdr:rowOff>
    </xdr:from>
    <xdr:to>
      <xdr:col>18</xdr:col>
      <xdr:colOff>492125</xdr:colOff>
      <xdr:row>74</xdr:row>
      <xdr:rowOff>89726</xdr:rowOff>
    </xdr:to>
    <xdr:sp macro="" textlink="">
      <xdr:nvSpPr>
        <xdr:cNvPr id="636" name="円/楕円 635"/>
        <xdr:cNvSpPr/>
      </xdr:nvSpPr>
      <xdr:spPr>
        <a:xfrm>
          <a:off x="12763500" y="126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106253</xdr:rowOff>
    </xdr:from>
    <xdr:ext cx="534377" cy="259045"/>
    <xdr:sp macro="" textlink="">
      <xdr:nvSpPr>
        <xdr:cNvPr id="637" name="テキスト ボックス 636"/>
        <xdr:cNvSpPr txBox="1"/>
      </xdr:nvSpPr>
      <xdr:spPr>
        <a:xfrm>
          <a:off x="12547111" y="1245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22289</xdr:rowOff>
    </xdr:from>
    <xdr:to>
      <xdr:col>23</xdr:col>
      <xdr:colOff>517525</xdr:colOff>
      <xdr:row>98</xdr:row>
      <xdr:rowOff>93218</xdr:rowOff>
    </xdr:to>
    <xdr:cxnSp macro="">
      <xdr:nvCxnSpPr>
        <xdr:cNvPr id="666" name="直線コネクタ 665"/>
        <xdr:cNvCxnSpPr/>
      </xdr:nvCxnSpPr>
      <xdr:spPr>
        <a:xfrm>
          <a:off x="15481300" y="16824389"/>
          <a:ext cx="838200" cy="7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22289</xdr:rowOff>
    </xdr:from>
    <xdr:to>
      <xdr:col>22</xdr:col>
      <xdr:colOff>365125</xdr:colOff>
      <xdr:row>98</xdr:row>
      <xdr:rowOff>51524</xdr:rowOff>
    </xdr:to>
    <xdr:cxnSp macro="">
      <xdr:nvCxnSpPr>
        <xdr:cNvPr id="669" name="直線コネクタ 668"/>
        <xdr:cNvCxnSpPr/>
      </xdr:nvCxnSpPr>
      <xdr:spPr>
        <a:xfrm flipV="1">
          <a:off x="14592300" y="16824389"/>
          <a:ext cx="889000" cy="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134989</xdr:rowOff>
    </xdr:from>
    <xdr:to>
      <xdr:col>21</xdr:col>
      <xdr:colOff>161925</xdr:colOff>
      <xdr:row>98</xdr:row>
      <xdr:rowOff>51524</xdr:rowOff>
    </xdr:to>
    <xdr:cxnSp macro="">
      <xdr:nvCxnSpPr>
        <xdr:cNvPr id="672" name="直線コネクタ 671"/>
        <xdr:cNvCxnSpPr/>
      </xdr:nvCxnSpPr>
      <xdr:spPr>
        <a:xfrm>
          <a:off x="13703300" y="16765639"/>
          <a:ext cx="889000" cy="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66066</xdr:rowOff>
    </xdr:from>
    <xdr:to>
      <xdr:col>19</xdr:col>
      <xdr:colOff>644525</xdr:colOff>
      <xdr:row>97</xdr:row>
      <xdr:rowOff>134989</xdr:rowOff>
    </xdr:to>
    <xdr:cxnSp macro="">
      <xdr:nvCxnSpPr>
        <xdr:cNvPr id="675" name="直線コネクタ 674"/>
        <xdr:cNvCxnSpPr/>
      </xdr:nvCxnSpPr>
      <xdr:spPr>
        <a:xfrm>
          <a:off x="12814300" y="16696716"/>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42418</xdr:rowOff>
    </xdr:from>
    <xdr:to>
      <xdr:col>23</xdr:col>
      <xdr:colOff>568325</xdr:colOff>
      <xdr:row>98</xdr:row>
      <xdr:rowOff>144018</xdr:rowOff>
    </xdr:to>
    <xdr:sp macro="" textlink="">
      <xdr:nvSpPr>
        <xdr:cNvPr id="685" name="円/楕円 684"/>
        <xdr:cNvSpPr/>
      </xdr:nvSpPr>
      <xdr:spPr>
        <a:xfrm>
          <a:off x="16268700" y="168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128795</xdr:rowOff>
    </xdr:from>
    <xdr:ext cx="469744" cy="259045"/>
    <xdr:sp macro="" textlink="">
      <xdr:nvSpPr>
        <xdr:cNvPr id="686" name="積立金該当値テキスト"/>
        <xdr:cNvSpPr txBox="1"/>
      </xdr:nvSpPr>
      <xdr:spPr>
        <a:xfrm>
          <a:off x="16370300" y="1675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142939</xdr:rowOff>
    </xdr:from>
    <xdr:to>
      <xdr:col>22</xdr:col>
      <xdr:colOff>415925</xdr:colOff>
      <xdr:row>98</xdr:row>
      <xdr:rowOff>73089</xdr:rowOff>
    </xdr:to>
    <xdr:sp macro="" textlink="">
      <xdr:nvSpPr>
        <xdr:cNvPr id="687" name="円/楕円 686"/>
        <xdr:cNvSpPr/>
      </xdr:nvSpPr>
      <xdr:spPr>
        <a:xfrm>
          <a:off x="15430500" y="1677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64216</xdr:rowOff>
    </xdr:from>
    <xdr:ext cx="534377" cy="259045"/>
    <xdr:sp macro="" textlink="">
      <xdr:nvSpPr>
        <xdr:cNvPr id="688" name="テキスト ボックス 687"/>
        <xdr:cNvSpPr txBox="1"/>
      </xdr:nvSpPr>
      <xdr:spPr>
        <a:xfrm>
          <a:off x="15214111" y="1686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724</xdr:rowOff>
    </xdr:from>
    <xdr:to>
      <xdr:col>21</xdr:col>
      <xdr:colOff>212725</xdr:colOff>
      <xdr:row>98</xdr:row>
      <xdr:rowOff>102324</xdr:rowOff>
    </xdr:to>
    <xdr:sp macro="" textlink="">
      <xdr:nvSpPr>
        <xdr:cNvPr id="689" name="円/楕円 688"/>
        <xdr:cNvSpPr/>
      </xdr:nvSpPr>
      <xdr:spPr>
        <a:xfrm>
          <a:off x="14541500" y="168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93451</xdr:rowOff>
    </xdr:from>
    <xdr:ext cx="534377" cy="259045"/>
    <xdr:sp macro="" textlink="">
      <xdr:nvSpPr>
        <xdr:cNvPr id="690" name="テキスト ボックス 689"/>
        <xdr:cNvSpPr txBox="1"/>
      </xdr:nvSpPr>
      <xdr:spPr>
        <a:xfrm>
          <a:off x="14325111" y="168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84189</xdr:rowOff>
    </xdr:from>
    <xdr:to>
      <xdr:col>20</xdr:col>
      <xdr:colOff>9525</xdr:colOff>
      <xdr:row>98</xdr:row>
      <xdr:rowOff>14339</xdr:rowOff>
    </xdr:to>
    <xdr:sp macro="" textlink="">
      <xdr:nvSpPr>
        <xdr:cNvPr id="691" name="円/楕円 690"/>
        <xdr:cNvSpPr/>
      </xdr:nvSpPr>
      <xdr:spPr>
        <a:xfrm>
          <a:off x="13652500" y="1671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30866</xdr:rowOff>
    </xdr:from>
    <xdr:ext cx="534377" cy="259045"/>
    <xdr:sp macro="" textlink="">
      <xdr:nvSpPr>
        <xdr:cNvPr id="692" name="テキスト ボックス 691"/>
        <xdr:cNvSpPr txBox="1"/>
      </xdr:nvSpPr>
      <xdr:spPr>
        <a:xfrm>
          <a:off x="13436111" y="164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15266</xdr:rowOff>
    </xdr:from>
    <xdr:to>
      <xdr:col>18</xdr:col>
      <xdr:colOff>492125</xdr:colOff>
      <xdr:row>97</xdr:row>
      <xdr:rowOff>116866</xdr:rowOff>
    </xdr:to>
    <xdr:sp macro="" textlink="">
      <xdr:nvSpPr>
        <xdr:cNvPr id="693" name="円/楕円 692"/>
        <xdr:cNvSpPr/>
      </xdr:nvSpPr>
      <xdr:spPr>
        <a:xfrm>
          <a:off x="12763500" y="166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107993</xdr:rowOff>
    </xdr:from>
    <xdr:ext cx="534377" cy="259045"/>
    <xdr:sp macro="" textlink="">
      <xdr:nvSpPr>
        <xdr:cNvPr id="694" name="テキスト ボックス 693"/>
        <xdr:cNvSpPr txBox="1"/>
      </xdr:nvSpPr>
      <xdr:spPr>
        <a:xfrm>
          <a:off x="12547111" y="167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36716</xdr:rowOff>
    </xdr:from>
    <xdr:to>
      <xdr:col>32</xdr:col>
      <xdr:colOff>187325</xdr:colOff>
      <xdr:row>59</xdr:row>
      <xdr:rowOff>41593</xdr:rowOff>
    </xdr:to>
    <xdr:cxnSp macro="">
      <xdr:nvCxnSpPr>
        <xdr:cNvPr id="780" name="直線コネクタ 779"/>
        <xdr:cNvCxnSpPr/>
      </xdr:nvCxnSpPr>
      <xdr:spPr>
        <a:xfrm>
          <a:off x="21323300" y="10152266"/>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4673</xdr:rowOff>
    </xdr:from>
    <xdr:to>
      <xdr:col>31</xdr:col>
      <xdr:colOff>34925</xdr:colOff>
      <xdr:row>59</xdr:row>
      <xdr:rowOff>36716</xdr:rowOff>
    </xdr:to>
    <xdr:cxnSp macro="">
      <xdr:nvCxnSpPr>
        <xdr:cNvPr id="783" name="直線コネクタ 782"/>
        <xdr:cNvCxnSpPr/>
      </xdr:nvCxnSpPr>
      <xdr:spPr>
        <a:xfrm>
          <a:off x="20434300" y="10120223"/>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4673</xdr:rowOff>
    </xdr:from>
    <xdr:to>
      <xdr:col>29</xdr:col>
      <xdr:colOff>517525</xdr:colOff>
      <xdr:row>59</xdr:row>
      <xdr:rowOff>32639</xdr:rowOff>
    </xdr:to>
    <xdr:cxnSp macro="">
      <xdr:nvCxnSpPr>
        <xdr:cNvPr id="786" name="直線コネクタ 785"/>
        <xdr:cNvCxnSpPr/>
      </xdr:nvCxnSpPr>
      <xdr:spPr>
        <a:xfrm flipV="1">
          <a:off x="19545300" y="10120223"/>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112954</xdr:rowOff>
    </xdr:from>
    <xdr:to>
      <xdr:col>28</xdr:col>
      <xdr:colOff>314325</xdr:colOff>
      <xdr:row>59</xdr:row>
      <xdr:rowOff>32639</xdr:rowOff>
    </xdr:to>
    <xdr:cxnSp macro="">
      <xdr:nvCxnSpPr>
        <xdr:cNvPr id="789" name="直線コネクタ 788"/>
        <xdr:cNvCxnSpPr/>
      </xdr:nvCxnSpPr>
      <xdr:spPr>
        <a:xfrm>
          <a:off x="18656300" y="10057054"/>
          <a:ext cx="889000" cy="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162243</xdr:rowOff>
    </xdr:from>
    <xdr:to>
      <xdr:col>32</xdr:col>
      <xdr:colOff>238125</xdr:colOff>
      <xdr:row>59</xdr:row>
      <xdr:rowOff>92393</xdr:rowOff>
    </xdr:to>
    <xdr:sp macro="" textlink="">
      <xdr:nvSpPr>
        <xdr:cNvPr id="799" name="円/楕円 798"/>
        <xdr:cNvSpPr/>
      </xdr:nvSpPr>
      <xdr:spPr>
        <a:xfrm>
          <a:off x="22110700" y="101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77170</xdr:rowOff>
    </xdr:from>
    <xdr:ext cx="313932" cy="259045"/>
    <xdr:sp macro="" textlink="">
      <xdr:nvSpPr>
        <xdr:cNvPr id="800" name="貸付金該当値テキスト"/>
        <xdr:cNvSpPr txBox="1"/>
      </xdr:nvSpPr>
      <xdr:spPr>
        <a:xfrm>
          <a:off x="22212300" y="10021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157366</xdr:rowOff>
    </xdr:from>
    <xdr:to>
      <xdr:col>31</xdr:col>
      <xdr:colOff>85725</xdr:colOff>
      <xdr:row>59</xdr:row>
      <xdr:rowOff>87516</xdr:rowOff>
    </xdr:to>
    <xdr:sp macro="" textlink="">
      <xdr:nvSpPr>
        <xdr:cNvPr id="801" name="円/楕円 800"/>
        <xdr:cNvSpPr/>
      </xdr:nvSpPr>
      <xdr:spPr>
        <a:xfrm>
          <a:off x="21272500" y="101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78643</xdr:rowOff>
    </xdr:from>
    <xdr:ext cx="378565" cy="259045"/>
    <xdr:sp macro="" textlink="">
      <xdr:nvSpPr>
        <xdr:cNvPr id="802" name="テキスト ボックス 801"/>
        <xdr:cNvSpPr txBox="1"/>
      </xdr:nvSpPr>
      <xdr:spPr>
        <a:xfrm>
          <a:off x="21134017" y="1019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125323</xdr:rowOff>
    </xdr:from>
    <xdr:to>
      <xdr:col>29</xdr:col>
      <xdr:colOff>568325</xdr:colOff>
      <xdr:row>59</xdr:row>
      <xdr:rowOff>55473</xdr:rowOff>
    </xdr:to>
    <xdr:sp macro="" textlink="">
      <xdr:nvSpPr>
        <xdr:cNvPr id="803" name="円/楕円 802"/>
        <xdr:cNvSpPr/>
      </xdr:nvSpPr>
      <xdr:spPr>
        <a:xfrm>
          <a:off x="20383500" y="100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46600</xdr:rowOff>
    </xdr:from>
    <xdr:ext cx="469744" cy="259045"/>
    <xdr:sp macro="" textlink="">
      <xdr:nvSpPr>
        <xdr:cNvPr id="804" name="テキスト ボックス 803"/>
        <xdr:cNvSpPr txBox="1"/>
      </xdr:nvSpPr>
      <xdr:spPr>
        <a:xfrm>
          <a:off x="20199427" y="1016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153289</xdr:rowOff>
    </xdr:from>
    <xdr:to>
      <xdr:col>28</xdr:col>
      <xdr:colOff>365125</xdr:colOff>
      <xdr:row>59</xdr:row>
      <xdr:rowOff>83439</xdr:rowOff>
    </xdr:to>
    <xdr:sp macro="" textlink="">
      <xdr:nvSpPr>
        <xdr:cNvPr id="805" name="円/楕円 804"/>
        <xdr:cNvSpPr/>
      </xdr:nvSpPr>
      <xdr:spPr>
        <a:xfrm>
          <a:off x="19494500" y="10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74566</xdr:rowOff>
    </xdr:from>
    <xdr:ext cx="378565" cy="259045"/>
    <xdr:sp macro="" textlink="">
      <xdr:nvSpPr>
        <xdr:cNvPr id="806" name="テキスト ボックス 805"/>
        <xdr:cNvSpPr txBox="1"/>
      </xdr:nvSpPr>
      <xdr:spPr>
        <a:xfrm>
          <a:off x="19356017" y="1019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62154</xdr:rowOff>
    </xdr:from>
    <xdr:to>
      <xdr:col>27</xdr:col>
      <xdr:colOff>161925</xdr:colOff>
      <xdr:row>58</xdr:row>
      <xdr:rowOff>163754</xdr:rowOff>
    </xdr:to>
    <xdr:sp macro="" textlink="">
      <xdr:nvSpPr>
        <xdr:cNvPr id="807" name="円/楕円 806"/>
        <xdr:cNvSpPr/>
      </xdr:nvSpPr>
      <xdr:spPr>
        <a:xfrm>
          <a:off x="18605500" y="100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154881</xdr:rowOff>
    </xdr:from>
    <xdr:ext cx="469744" cy="259045"/>
    <xdr:sp macro="" textlink="">
      <xdr:nvSpPr>
        <xdr:cNvPr id="808" name="テキスト ボックス 807"/>
        <xdr:cNvSpPr txBox="1"/>
      </xdr:nvSpPr>
      <xdr:spPr>
        <a:xfrm>
          <a:off x="18421427" y="100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38049</xdr:rowOff>
    </xdr:from>
    <xdr:to>
      <xdr:col>32</xdr:col>
      <xdr:colOff>187325</xdr:colOff>
      <xdr:row>76</xdr:row>
      <xdr:rowOff>50109</xdr:rowOff>
    </xdr:to>
    <xdr:cxnSp macro="">
      <xdr:nvCxnSpPr>
        <xdr:cNvPr id="838" name="直線コネクタ 837"/>
        <xdr:cNvCxnSpPr/>
      </xdr:nvCxnSpPr>
      <xdr:spPr>
        <a:xfrm flipV="1">
          <a:off x="21323300" y="13068249"/>
          <a:ext cx="8382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50109</xdr:rowOff>
    </xdr:from>
    <xdr:to>
      <xdr:col>31</xdr:col>
      <xdr:colOff>34925</xdr:colOff>
      <xdr:row>76</xdr:row>
      <xdr:rowOff>81598</xdr:rowOff>
    </xdr:to>
    <xdr:cxnSp macro="">
      <xdr:nvCxnSpPr>
        <xdr:cNvPr id="841" name="直線コネクタ 840"/>
        <xdr:cNvCxnSpPr/>
      </xdr:nvCxnSpPr>
      <xdr:spPr>
        <a:xfrm flipV="1">
          <a:off x="20434300" y="13080309"/>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23743</xdr:rowOff>
    </xdr:from>
    <xdr:to>
      <xdr:col>29</xdr:col>
      <xdr:colOff>517525</xdr:colOff>
      <xdr:row>76</xdr:row>
      <xdr:rowOff>81598</xdr:rowOff>
    </xdr:to>
    <xdr:cxnSp macro="">
      <xdr:nvCxnSpPr>
        <xdr:cNvPr id="844" name="直線コネクタ 843"/>
        <xdr:cNvCxnSpPr/>
      </xdr:nvCxnSpPr>
      <xdr:spPr>
        <a:xfrm>
          <a:off x="19545300" y="13053943"/>
          <a:ext cx="889000" cy="5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167799</xdr:rowOff>
    </xdr:from>
    <xdr:to>
      <xdr:col>28</xdr:col>
      <xdr:colOff>314325</xdr:colOff>
      <xdr:row>76</xdr:row>
      <xdr:rowOff>23743</xdr:rowOff>
    </xdr:to>
    <xdr:cxnSp macro="">
      <xdr:nvCxnSpPr>
        <xdr:cNvPr id="847" name="直線コネクタ 846"/>
        <xdr:cNvCxnSpPr/>
      </xdr:nvCxnSpPr>
      <xdr:spPr>
        <a:xfrm>
          <a:off x="18656300" y="13026549"/>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158699</xdr:rowOff>
    </xdr:from>
    <xdr:to>
      <xdr:col>32</xdr:col>
      <xdr:colOff>238125</xdr:colOff>
      <xdr:row>76</xdr:row>
      <xdr:rowOff>88849</xdr:rowOff>
    </xdr:to>
    <xdr:sp macro="" textlink="">
      <xdr:nvSpPr>
        <xdr:cNvPr id="857" name="円/楕円 856"/>
        <xdr:cNvSpPr/>
      </xdr:nvSpPr>
      <xdr:spPr>
        <a:xfrm>
          <a:off x="22110700" y="130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137126</xdr:rowOff>
    </xdr:from>
    <xdr:ext cx="534377" cy="259045"/>
    <xdr:sp macro="" textlink="">
      <xdr:nvSpPr>
        <xdr:cNvPr id="858" name="繰出金該当値テキスト"/>
        <xdr:cNvSpPr txBox="1"/>
      </xdr:nvSpPr>
      <xdr:spPr>
        <a:xfrm>
          <a:off x="22212300" y="129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170759</xdr:rowOff>
    </xdr:from>
    <xdr:to>
      <xdr:col>31</xdr:col>
      <xdr:colOff>85725</xdr:colOff>
      <xdr:row>76</xdr:row>
      <xdr:rowOff>100909</xdr:rowOff>
    </xdr:to>
    <xdr:sp macro="" textlink="">
      <xdr:nvSpPr>
        <xdr:cNvPr id="859" name="円/楕円 858"/>
        <xdr:cNvSpPr/>
      </xdr:nvSpPr>
      <xdr:spPr>
        <a:xfrm>
          <a:off x="21272500" y="130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92036</xdr:rowOff>
    </xdr:from>
    <xdr:ext cx="534377" cy="259045"/>
    <xdr:sp macro="" textlink="">
      <xdr:nvSpPr>
        <xdr:cNvPr id="860" name="テキスト ボックス 859"/>
        <xdr:cNvSpPr txBox="1"/>
      </xdr:nvSpPr>
      <xdr:spPr>
        <a:xfrm>
          <a:off x="21056111" y="131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30798</xdr:rowOff>
    </xdr:from>
    <xdr:to>
      <xdr:col>29</xdr:col>
      <xdr:colOff>568325</xdr:colOff>
      <xdr:row>76</xdr:row>
      <xdr:rowOff>132398</xdr:rowOff>
    </xdr:to>
    <xdr:sp macro="" textlink="">
      <xdr:nvSpPr>
        <xdr:cNvPr id="861" name="円/楕円 860"/>
        <xdr:cNvSpPr/>
      </xdr:nvSpPr>
      <xdr:spPr>
        <a:xfrm>
          <a:off x="203835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148924</xdr:rowOff>
    </xdr:from>
    <xdr:ext cx="534377" cy="259045"/>
    <xdr:sp macro="" textlink="">
      <xdr:nvSpPr>
        <xdr:cNvPr id="862" name="テキスト ボックス 861"/>
        <xdr:cNvSpPr txBox="1"/>
      </xdr:nvSpPr>
      <xdr:spPr>
        <a:xfrm>
          <a:off x="20167111" y="128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144393</xdr:rowOff>
    </xdr:from>
    <xdr:to>
      <xdr:col>28</xdr:col>
      <xdr:colOff>365125</xdr:colOff>
      <xdr:row>76</xdr:row>
      <xdr:rowOff>74543</xdr:rowOff>
    </xdr:to>
    <xdr:sp macro="" textlink="">
      <xdr:nvSpPr>
        <xdr:cNvPr id="863" name="円/楕円 862"/>
        <xdr:cNvSpPr/>
      </xdr:nvSpPr>
      <xdr:spPr>
        <a:xfrm>
          <a:off x="19494500" y="13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91070</xdr:rowOff>
    </xdr:from>
    <xdr:ext cx="534377" cy="259045"/>
    <xdr:sp macro="" textlink="">
      <xdr:nvSpPr>
        <xdr:cNvPr id="864" name="テキスト ボックス 863"/>
        <xdr:cNvSpPr txBox="1"/>
      </xdr:nvSpPr>
      <xdr:spPr>
        <a:xfrm>
          <a:off x="19278111" y="127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116999</xdr:rowOff>
    </xdr:from>
    <xdr:to>
      <xdr:col>27</xdr:col>
      <xdr:colOff>161925</xdr:colOff>
      <xdr:row>76</xdr:row>
      <xdr:rowOff>47149</xdr:rowOff>
    </xdr:to>
    <xdr:sp macro="" textlink="">
      <xdr:nvSpPr>
        <xdr:cNvPr id="865" name="円/楕円 864"/>
        <xdr:cNvSpPr/>
      </xdr:nvSpPr>
      <xdr:spPr>
        <a:xfrm>
          <a:off x="18605500" y="129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63676</xdr:rowOff>
    </xdr:from>
    <xdr:ext cx="534377" cy="259045"/>
    <xdr:sp macro="" textlink="">
      <xdr:nvSpPr>
        <xdr:cNvPr id="866" name="テキスト ボックス 865"/>
        <xdr:cNvSpPr txBox="1"/>
      </xdr:nvSpPr>
      <xdr:spPr>
        <a:xfrm>
          <a:off x="18389111" y="127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性質別区分で前年度に比べて減少したものは、人件費</a:t>
          </a:r>
          <a:r>
            <a:rPr lang="ja-JP" altLang="en-US" sz="1100" b="0" i="0" baseline="0">
              <a:solidFill>
                <a:schemeClr val="dk1"/>
              </a:solidFill>
              <a:effectLst/>
              <a:latin typeface="+mn-lt"/>
              <a:ea typeface="+mn-ea"/>
              <a:cs typeface="+mn-cs"/>
            </a:rPr>
            <a:t>、災害復旧事業費、積立金、</a:t>
          </a:r>
          <a:r>
            <a:rPr lang="ja-JP" altLang="ja-JP" sz="1100" b="0" i="0" baseline="0">
              <a:solidFill>
                <a:schemeClr val="dk1"/>
              </a:solidFill>
              <a:effectLst/>
              <a:latin typeface="+mn-lt"/>
              <a:ea typeface="+mn-ea"/>
              <a:cs typeface="+mn-cs"/>
            </a:rPr>
            <a:t>貸付金・出資金、投資的経費の</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区分となり、その他はいずれも増加した。退職</a:t>
          </a:r>
          <a:r>
            <a:rPr lang="ja-JP" altLang="en-US" sz="1100" b="0" i="0" baseline="0">
              <a:solidFill>
                <a:schemeClr val="dk1"/>
              </a:solidFill>
              <a:effectLst/>
              <a:latin typeface="+mn-lt"/>
              <a:ea typeface="+mn-ea"/>
              <a:cs typeface="+mn-cs"/>
            </a:rPr>
            <a:t>者数</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減により</a:t>
          </a:r>
          <a:r>
            <a:rPr lang="ja-JP" altLang="ja-JP" sz="1100" b="0" i="0" baseline="0">
              <a:solidFill>
                <a:schemeClr val="dk1"/>
              </a:solidFill>
              <a:effectLst/>
              <a:latin typeface="+mn-lt"/>
              <a:ea typeface="+mn-ea"/>
              <a:cs typeface="+mn-cs"/>
            </a:rPr>
            <a:t>人件費が、また前年度の災害対応が概ね解消したことに</a:t>
          </a:r>
          <a:r>
            <a:rPr lang="ja-JP" altLang="en-US" sz="1100" b="0" i="0" baseline="0">
              <a:solidFill>
                <a:schemeClr val="dk1"/>
              </a:solidFill>
              <a:effectLst/>
              <a:latin typeface="+mn-lt"/>
              <a:ea typeface="+mn-ea"/>
              <a:cs typeface="+mn-cs"/>
            </a:rPr>
            <a:t>より災害復旧事業費</a:t>
          </a:r>
          <a:r>
            <a:rPr lang="ja-JP" altLang="ja-JP" sz="1100" b="0" i="0" baseline="0">
              <a:solidFill>
                <a:schemeClr val="dk1"/>
              </a:solidFill>
              <a:effectLst/>
              <a:latin typeface="+mn-lt"/>
              <a:ea typeface="+mn-ea"/>
              <a:cs typeface="+mn-cs"/>
            </a:rPr>
            <a:t>などが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、そして大型継続事業が落ち着いた普通建設事業費が減少項目である。</a:t>
          </a:r>
          <a:endParaRPr lang="ja-JP" altLang="ja-JP" sz="1400">
            <a:effectLst/>
          </a:endParaRPr>
        </a:p>
        <a:p>
          <a:r>
            <a:rPr lang="ja-JP" altLang="ja-JP" sz="1100" b="0" i="0" baseline="0">
              <a:solidFill>
                <a:schemeClr val="dk1"/>
              </a:solidFill>
              <a:effectLst/>
              <a:latin typeface="+mn-lt"/>
              <a:ea typeface="+mn-ea"/>
              <a:cs typeface="+mn-cs"/>
            </a:rPr>
            <a:t>　反面、新規稼動施設等の運営経費や保育所関係、生活保護、一部制度改正の影響を受けた繰出金など、経常的な経費が総じて増加となった。義務的経費は人件費、扶助費、公債費の合計である。</a:t>
          </a:r>
          <a:r>
            <a:rPr lang="ja-JP" altLang="en-US" sz="1100" b="0" i="0" baseline="0">
              <a:solidFill>
                <a:schemeClr val="dk1"/>
              </a:solidFill>
              <a:effectLst/>
              <a:latin typeface="+mn-lt"/>
              <a:ea typeface="+mn-ea"/>
              <a:cs typeface="+mn-cs"/>
            </a:rPr>
            <a:t>平成２７</a:t>
          </a:r>
          <a:r>
            <a:rPr lang="ja-JP" altLang="ja-JP" sz="1100" b="0" i="0" baseline="0">
              <a:solidFill>
                <a:schemeClr val="dk1"/>
              </a:solidFill>
              <a:effectLst/>
              <a:latin typeface="+mn-lt"/>
              <a:ea typeface="+mn-ea"/>
              <a:cs typeface="+mn-cs"/>
            </a:rPr>
            <a:t>年度決算と比較して人件費は減少しているが、制度変更や自然増で扶助費が伸び、繰上償還を拡大した公債費も影響して総体としては増加となった。災害対応が繁忙期を脱し超過勤務手当も減少した。維持補修費については、除雪関連事業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などで全体として大幅な</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。投資的経費については、普通建設事業費</a:t>
          </a:r>
          <a:r>
            <a:rPr lang="ja-JP" altLang="en-US" sz="1100" b="0" i="0" baseline="0">
              <a:solidFill>
                <a:schemeClr val="dk1"/>
              </a:solidFill>
              <a:effectLst/>
              <a:latin typeface="+mn-lt"/>
              <a:ea typeface="+mn-ea"/>
              <a:cs typeface="+mn-cs"/>
            </a:rPr>
            <a:t>、災害事業費ともに減少し、合併後で最も少額となった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79,594
78,718
552.54
42,556,582
41,316,116
1,048,895
24,158,866
52,720,355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88.6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81178</xdr:rowOff>
    </xdr:from>
    <xdr:to>
      <xdr:col>6</xdr:col>
      <xdr:colOff>511175</xdr:colOff>
      <xdr:row>34</xdr:row>
      <xdr:rowOff>18085</xdr:rowOff>
    </xdr:to>
    <xdr:cxnSp macro="">
      <xdr:nvCxnSpPr>
        <xdr:cNvPr id="59" name="直線コネクタ 58"/>
        <xdr:cNvCxnSpPr/>
      </xdr:nvCxnSpPr>
      <xdr:spPr>
        <a:xfrm>
          <a:off x="3797300" y="5739028"/>
          <a:ext cx="8382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81178</xdr:rowOff>
    </xdr:from>
    <xdr:to>
      <xdr:col>5</xdr:col>
      <xdr:colOff>358775</xdr:colOff>
      <xdr:row>34</xdr:row>
      <xdr:rowOff>21742</xdr:rowOff>
    </xdr:to>
    <xdr:cxnSp macro="">
      <xdr:nvCxnSpPr>
        <xdr:cNvPr id="62" name="直線コネクタ 61"/>
        <xdr:cNvCxnSpPr/>
      </xdr:nvCxnSpPr>
      <xdr:spPr>
        <a:xfrm flipV="1">
          <a:off x="2908300" y="573902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21742</xdr:rowOff>
    </xdr:from>
    <xdr:to>
      <xdr:col>4</xdr:col>
      <xdr:colOff>155575</xdr:colOff>
      <xdr:row>34</xdr:row>
      <xdr:rowOff>67005</xdr:rowOff>
    </xdr:to>
    <xdr:cxnSp macro="">
      <xdr:nvCxnSpPr>
        <xdr:cNvPr id="65" name="直線コネクタ 64"/>
        <xdr:cNvCxnSpPr/>
      </xdr:nvCxnSpPr>
      <xdr:spPr>
        <a:xfrm flipV="1">
          <a:off x="2019300" y="5851042"/>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160731</xdr:rowOff>
    </xdr:from>
    <xdr:to>
      <xdr:col>2</xdr:col>
      <xdr:colOff>638175</xdr:colOff>
      <xdr:row>34</xdr:row>
      <xdr:rowOff>67005</xdr:rowOff>
    </xdr:to>
    <xdr:cxnSp macro="">
      <xdr:nvCxnSpPr>
        <xdr:cNvPr id="68" name="直線コネクタ 67"/>
        <xdr:cNvCxnSpPr/>
      </xdr:nvCxnSpPr>
      <xdr:spPr>
        <a:xfrm>
          <a:off x="1130300" y="581858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138735</xdr:rowOff>
    </xdr:from>
    <xdr:to>
      <xdr:col>6</xdr:col>
      <xdr:colOff>561975</xdr:colOff>
      <xdr:row>34</xdr:row>
      <xdr:rowOff>68885</xdr:rowOff>
    </xdr:to>
    <xdr:sp macro="" textlink="">
      <xdr:nvSpPr>
        <xdr:cNvPr id="78" name="円/楕円 77"/>
        <xdr:cNvSpPr/>
      </xdr:nvSpPr>
      <xdr:spPr>
        <a:xfrm>
          <a:off x="45847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161612</xdr:rowOff>
    </xdr:from>
    <xdr:ext cx="469744" cy="259045"/>
    <xdr:sp macro="" textlink="">
      <xdr:nvSpPr>
        <xdr:cNvPr id="79" name="議会費該当値テキスト"/>
        <xdr:cNvSpPr txBox="1"/>
      </xdr:nvSpPr>
      <xdr:spPr>
        <a:xfrm>
          <a:off x="4686300" y="564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30378</xdr:rowOff>
    </xdr:from>
    <xdr:to>
      <xdr:col>5</xdr:col>
      <xdr:colOff>409575</xdr:colOff>
      <xdr:row>33</xdr:row>
      <xdr:rowOff>131978</xdr:rowOff>
    </xdr:to>
    <xdr:sp macro="" textlink="">
      <xdr:nvSpPr>
        <xdr:cNvPr id="80" name="円/楕円 79"/>
        <xdr:cNvSpPr/>
      </xdr:nvSpPr>
      <xdr:spPr>
        <a:xfrm>
          <a:off x="3746500" y="56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148505</xdr:rowOff>
    </xdr:from>
    <xdr:ext cx="469744" cy="259045"/>
    <xdr:sp macro="" textlink="">
      <xdr:nvSpPr>
        <xdr:cNvPr id="81" name="テキスト ボックス 80"/>
        <xdr:cNvSpPr txBox="1"/>
      </xdr:nvSpPr>
      <xdr:spPr>
        <a:xfrm>
          <a:off x="3562427" y="546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142392</xdr:rowOff>
    </xdr:from>
    <xdr:to>
      <xdr:col>4</xdr:col>
      <xdr:colOff>206375</xdr:colOff>
      <xdr:row>34</xdr:row>
      <xdr:rowOff>72542</xdr:rowOff>
    </xdr:to>
    <xdr:sp macro="" textlink="">
      <xdr:nvSpPr>
        <xdr:cNvPr id="82" name="円/楕円 81"/>
        <xdr:cNvSpPr/>
      </xdr:nvSpPr>
      <xdr:spPr>
        <a:xfrm>
          <a:off x="28575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89069</xdr:rowOff>
    </xdr:from>
    <xdr:ext cx="469744" cy="259045"/>
    <xdr:sp macro="" textlink="">
      <xdr:nvSpPr>
        <xdr:cNvPr id="83" name="テキスト ボックス 82"/>
        <xdr:cNvSpPr txBox="1"/>
      </xdr:nvSpPr>
      <xdr:spPr>
        <a:xfrm>
          <a:off x="2673427" y="55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16205</xdr:rowOff>
    </xdr:from>
    <xdr:to>
      <xdr:col>3</xdr:col>
      <xdr:colOff>3175</xdr:colOff>
      <xdr:row>34</xdr:row>
      <xdr:rowOff>117805</xdr:rowOff>
    </xdr:to>
    <xdr:sp macro="" textlink="">
      <xdr:nvSpPr>
        <xdr:cNvPr id="84" name="円/楕円 83"/>
        <xdr:cNvSpPr/>
      </xdr:nvSpPr>
      <xdr:spPr>
        <a:xfrm>
          <a:off x="1968500" y="58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134332</xdr:rowOff>
    </xdr:from>
    <xdr:ext cx="469744" cy="259045"/>
    <xdr:sp macro="" textlink="">
      <xdr:nvSpPr>
        <xdr:cNvPr id="85" name="テキスト ボックス 84"/>
        <xdr:cNvSpPr txBox="1"/>
      </xdr:nvSpPr>
      <xdr:spPr>
        <a:xfrm>
          <a:off x="1784427" y="56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109931</xdr:rowOff>
    </xdr:from>
    <xdr:to>
      <xdr:col>1</xdr:col>
      <xdr:colOff>485775</xdr:colOff>
      <xdr:row>34</xdr:row>
      <xdr:rowOff>40081</xdr:rowOff>
    </xdr:to>
    <xdr:sp macro="" textlink="">
      <xdr:nvSpPr>
        <xdr:cNvPr id="86" name="円/楕円 85"/>
        <xdr:cNvSpPr/>
      </xdr:nvSpPr>
      <xdr:spPr>
        <a:xfrm>
          <a:off x="1079500" y="57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56608</xdr:rowOff>
    </xdr:from>
    <xdr:ext cx="469744" cy="259045"/>
    <xdr:sp macro="" textlink="">
      <xdr:nvSpPr>
        <xdr:cNvPr id="87" name="テキスト ボックス 86"/>
        <xdr:cNvSpPr txBox="1"/>
      </xdr:nvSpPr>
      <xdr:spPr>
        <a:xfrm>
          <a:off x="895427" y="55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121869</xdr:rowOff>
    </xdr:from>
    <xdr:to>
      <xdr:col>6</xdr:col>
      <xdr:colOff>511175</xdr:colOff>
      <xdr:row>56</xdr:row>
      <xdr:rowOff>75578</xdr:rowOff>
    </xdr:to>
    <xdr:cxnSp macro="">
      <xdr:nvCxnSpPr>
        <xdr:cNvPr id="116" name="直線コネクタ 115"/>
        <xdr:cNvCxnSpPr/>
      </xdr:nvCxnSpPr>
      <xdr:spPr>
        <a:xfrm>
          <a:off x="3797300" y="9551619"/>
          <a:ext cx="838200" cy="1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121869</xdr:rowOff>
    </xdr:from>
    <xdr:to>
      <xdr:col>5</xdr:col>
      <xdr:colOff>358775</xdr:colOff>
      <xdr:row>55</xdr:row>
      <xdr:rowOff>148737</xdr:rowOff>
    </xdr:to>
    <xdr:cxnSp macro="">
      <xdr:nvCxnSpPr>
        <xdr:cNvPr id="119" name="直線コネクタ 118"/>
        <xdr:cNvCxnSpPr/>
      </xdr:nvCxnSpPr>
      <xdr:spPr>
        <a:xfrm flipV="1">
          <a:off x="2908300" y="9551619"/>
          <a:ext cx="8890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146177</xdr:rowOff>
    </xdr:from>
    <xdr:to>
      <xdr:col>4</xdr:col>
      <xdr:colOff>155575</xdr:colOff>
      <xdr:row>55</xdr:row>
      <xdr:rowOff>148737</xdr:rowOff>
    </xdr:to>
    <xdr:cxnSp macro="">
      <xdr:nvCxnSpPr>
        <xdr:cNvPr id="122" name="直線コネクタ 121"/>
        <xdr:cNvCxnSpPr/>
      </xdr:nvCxnSpPr>
      <xdr:spPr>
        <a:xfrm>
          <a:off x="2019300" y="9404477"/>
          <a:ext cx="889000" cy="17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63256</xdr:rowOff>
    </xdr:from>
    <xdr:to>
      <xdr:col>2</xdr:col>
      <xdr:colOff>638175</xdr:colOff>
      <xdr:row>54</xdr:row>
      <xdr:rowOff>146177</xdr:rowOff>
    </xdr:to>
    <xdr:cxnSp macro="">
      <xdr:nvCxnSpPr>
        <xdr:cNvPr id="125" name="直線コネクタ 124"/>
        <xdr:cNvCxnSpPr/>
      </xdr:nvCxnSpPr>
      <xdr:spPr>
        <a:xfrm>
          <a:off x="1130300" y="9150106"/>
          <a:ext cx="889000" cy="25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24778</xdr:rowOff>
    </xdr:from>
    <xdr:to>
      <xdr:col>6</xdr:col>
      <xdr:colOff>561975</xdr:colOff>
      <xdr:row>56</xdr:row>
      <xdr:rowOff>126378</xdr:rowOff>
    </xdr:to>
    <xdr:sp macro="" textlink="">
      <xdr:nvSpPr>
        <xdr:cNvPr id="135" name="円/楕円 134"/>
        <xdr:cNvSpPr/>
      </xdr:nvSpPr>
      <xdr:spPr>
        <a:xfrm>
          <a:off x="4584700" y="96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3205</xdr:rowOff>
    </xdr:from>
    <xdr:ext cx="534377" cy="259045"/>
    <xdr:sp macro="" textlink="">
      <xdr:nvSpPr>
        <xdr:cNvPr id="136" name="総務費該当値テキスト"/>
        <xdr:cNvSpPr txBox="1"/>
      </xdr:nvSpPr>
      <xdr:spPr>
        <a:xfrm>
          <a:off x="4686300" y="96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63,415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71069</xdr:rowOff>
    </xdr:from>
    <xdr:to>
      <xdr:col>5</xdr:col>
      <xdr:colOff>409575</xdr:colOff>
      <xdr:row>56</xdr:row>
      <xdr:rowOff>1219</xdr:rowOff>
    </xdr:to>
    <xdr:sp macro="" textlink="">
      <xdr:nvSpPr>
        <xdr:cNvPr id="137" name="円/楕円 136"/>
        <xdr:cNvSpPr/>
      </xdr:nvSpPr>
      <xdr:spPr>
        <a:xfrm>
          <a:off x="3746500" y="9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17746</xdr:rowOff>
    </xdr:from>
    <xdr:ext cx="534377" cy="259045"/>
    <xdr:sp macro="" textlink="">
      <xdr:nvSpPr>
        <xdr:cNvPr id="138" name="テキスト ボックス 137"/>
        <xdr:cNvSpPr txBox="1"/>
      </xdr:nvSpPr>
      <xdr:spPr>
        <a:xfrm>
          <a:off x="3530111" y="92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79,840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97937</xdr:rowOff>
    </xdr:from>
    <xdr:to>
      <xdr:col>4</xdr:col>
      <xdr:colOff>206375</xdr:colOff>
      <xdr:row>56</xdr:row>
      <xdr:rowOff>28087</xdr:rowOff>
    </xdr:to>
    <xdr:sp macro="" textlink="">
      <xdr:nvSpPr>
        <xdr:cNvPr id="139" name="円/楕円 138"/>
        <xdr:cNvSpPr/>
      </xdr:nvSpPr>
      <xdr:spPr>
        <a:xfrm>
          <a:off x="2857500" y="95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44614</xdr:rowOff>
    </xdr:from>
    <xdr:ext cx="534377" cy="259045"/>
    <xdr:sp macro="" textlink="">
      <xdr:nvSpPr>
        <xdr:cNvPr id="140" name="テキスト ボックス 139"/>
        <xdr:cNvSpPr txBox="1"/>
      </xdr:nvSpPr>
      <xdr:spPr>
        <a:xfrm>
          <a:off x="2641111" y="930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76,314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95377</xdr:rowOff>
    </xdr:from>
    <xdr:to>
      <xdr:col>3</xdr:col>
      <xdr:colOff>3175</xdr:colOff>
      <xdr:row>55</xdr:row>
      <xdr:rowOff>25527</xdr:rowOff>
    </xdr:to>
    <xdr:sp macro="" textlink="">
      <xdr:nvSpPr>
        <xdr:cNvPr id="141" name="円/楕円 140"/>
        <xdr:cNvSpPr/>
      </xdr:nvSpPr>
      <xdr:spPr>
        <a:xfrm>
          <a:off x="1968500" y="93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42054</xdr:rowOff>
    </xdr:from>
    <xdr:ext cx="534377" cy="259045"/>
    <xdr:sp macro="" textlink="">
      <xdr:nvSpPr>
        <xdr:cNvPr id="142" name="テキスト ボックス 141"/>
        <xdr:cNvSpPr txBox="1"/>
      </xdr:nvSpPr>
      <xdr:spPr>
        <a:xfrm>
          <a:off x="1752111" y="912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99,150</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12456</xdr:rowOff>
    </xdr:from>
    <xdr:to>
      <xdr:col>1</xdr:col>
      <xdr:colOff>485775</xdr:colOff>
      <xdr:row>53</xdr:row>
      <xdr:rowOff>114056</xdr:rowOff>
    </xdr:to>
    <xdr:sp macro="" textlink="">
      <xdr:nvSpPr>
        <xdr:cNvPr id="143" name="円/楕円 142"/>
        <xdr:cNvSpPr/>
      </xdr:nvSpPr>
      <xdr:spPr>
        <a:xfrm>
          <a:off x="1079500" y="90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130583</xdr:rowOff>
    </xdr:from>
    <xdr:ext cx="599010" cy="259045"/>
    <xdr:sp macro="" textlink="">
      <xdr:nvSpPr>
        <xdr:cNvPr id="144" name="テキスト ボックス 143"/>
        <xdr:cNvSpPr txBox="1"/>
      </xdr:nvSpPr>
      <xdr:spPr>
        <a:xfrm>
          <a:off x="830794" y="887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49568</xdr:rowOff>
    </xdr:from>
    <xdr:to>
      <xdr:col>6</xdr:col>
      <xdr:colOff>511175</xdr:colOff>
      <xdr:row>75</xdr:row>
      <xdr:rowOff>77470</xdr:rowOff>
    </xdr:to>
    <xdr:cxnSp macro="">
      <xdr:nvCxnSpPr>
        <xdr:cNvPr id="174" name="直線コネクタ 173"/>
        <xdr:cNvCxnSpPr/>
      </xdr:nvCxnSpPr>
      <xdr:spPr>
        <a:xfrm flipV="1">
          <a:off x="3797300" y="12908318"/>
          <a:ext cx="838200" cy="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77470</xdr:rowOff>
    </xdr:from>
    <xdr:to>
      <xdr:col>5</xdr:col>
      <xdr:colOff>358775</xdr:colOff>
      <xdr:row>75</xdr:row>
      <xdr:rowOff>97282</xdr:rowOff>
    </xdr:to>
    <xdr:cxnSp macro="">
      <xdr:nvCxnSpPr>
        <xdr:cNvPr id="177" name="直線コネクタ 176"/>
        <xdr:cNvCxnSpPr/>
      </xdr:nvCxnSpPr>
      <xdr:spPr>
        <a:xfrm flipV="1">
          <a:off x="2908300" y="1293622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97282</xdr:rowOff>
    </xdr:from>
    <xdr:to>
      <xdr:col>4</xdr:col>
      <xdr:colOff>155575</xdr:colOff>
      <xdr:row>76</xdr:row>
      <xdr:rowOff>48768</xdr:rowOff>
    </xdr:to>
    <xdr:cxnSp macro="">
      <xdr:nvCxnSpPr>
        <xdr:cNvPr id="180" name="直線コネクタ 179"/>
        <xdr:cNvCxnSpPr/>
      </xdr:nvCxnSpPr>
      <xdr:spPr>
        <a:xfrm flipV="1">
          <a:off x="2019300" y="12956032"/>
          <a:ext cx="889000" cy="1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48768</xdr:rowOff>
    </xdr:from>
    <xdr:to>
      <xdr:col>2</xdr:col>
      <xdr:colOff>638175</xdr:colOff>
      <xdr:row>76</xdr:row>
      <xdr:rowOff>143027</xdr:rowOff>
    </xdr:to>
    <xdr:cxnSp macro="">
      <xdr:nvCxnSpPr>
        <xdr:cNvPr id="183" name="直線コネクタ 182"/>
        <xdr:cNvCxnSpPr/>
      </xdr:nvCxnSpPr>
      <xdr:spPr>
        <a:xfrm flipV="1">
          <a:off x="1130300" y="13078968"/>
          <a:ext cx="889000" cy="9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170218</xdr:rowOff>
    </xdr:from>
    <xdr:to>
      <xdr:col>6</xdr:col>
      <xdr:colOff>561975</xdr:colOff>
      <xdr:row>75</xdr:row>
      <xdr:rowOff>100368</xdr:rowOff>
    </xdr:to>
    <xdr:sp macro="" textlink="">
      <xdr:nvSpPr>
        <xdr:cNvPr id="193" name="円/楕円 192"/>
        <xdr:cNvSpPr/>
      </xdr:nvSpPr>
      <xdr:spPr>
        <a:xfrm>
          <a:off x="4584700" y="128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21645</xdr:rowOff>
    </xdr:from>
    <xdr:ext cx="599010" cy="259045"/>
    <xdr:sp macro="" textlink="">
      <xdr:nvSpPr>
        <xdr:cNvPr id="194" name="民生費該当値テキスト"/>
        <xdr:cNvSpPr txBox="1"/>
      </xdr:nvSpPr>
      <xdr:spPr>
        <a:xfrm>
          <a:off x="4686300" y="1270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173,597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26670</xdr:rowOff>
    </xdr:from>
    <xdr:to>
      <xdr:col>5</xdr:col>
      <xdr:colOff>409575</xdr:colOff>
      <xdr:row>75</xdr:row>
      <xdr:rowOff>128270</xdr:rowOff>
    </xdr:to>
    <xdr:sp macro="" textlink="">
      <xdr:nvSpPr>
        <xdr:cNvPr id="195" name="円/楕円 194"/>
        <xdr:cNvSpPr/>
      </xdr:nvSpPr>
      <xdr:spPr>
        <a:xfrm>
          <a:off x="37465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144797</xdr:rowOff>
    </xdr:from>
    <xdr:ext cx="599010" cy="259045"/>
    <xdr:sp macro="" textlink="">
      <xdr:nvSpPr>
        <xdr:cNvPr id="196" name="テキスト ボックス 195"/>
        <xdr:cNvSpPr txBox="1"/>
      </xdr:nvSpPr>
      <xdr:spPr>
        <a:xfrm>
          <a:off x="3497794" y="1266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171,400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46482</xdr:rowOff>
    </xdr:from>
    <xdr:to>
      <xdr:col>4</xdr:col>
      <xdr:colOff>206375</xdr:colOff>
      <xdr:row>75</xdr:row>
      <xdr:rowOff>148081</xdr:rowOff>
    </xdr:to>
    <xdr:sp macro="" textlink="">
      <xdr:nvSpPr>
        <xdr:cNvPr id="197" name="円/楕円 196"/>
        <xdr:cNvSpPr/>
      </xdr:nvSpPr>
      <xdr:spPr>
        <a:xfrm>
          <a:off x="28575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164609</xdr:rowOff>
    </xdr:from>
    <xdr:ext cx="599010" cy="259045"/>
    <xdr:sp macro="" textlink="">
      <xdr:nvSpPr>
        <xdr:cNvPr id="198" name="テキスト ボックス 197"/>
        <xdr:cNvSpPr txBox="1"/>
      </xdr:nvSpPr>
      <xdr:spPr>
        <a:xfrm>
          <a:off x="2608794" y="1268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169,840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169418</xdr:rowOff>
    </xdr:from>
    <xdr:to>
      <xdr:col>3</xdr:col>
      <xdr:colOff>3175</xdr:colOff>
      <xdr:row>76</xdr:row>
      <xdr:rowOff>99568</xdr:rowOff>
    </xdr:to>
    <xdr:sp macro="" textlink="">
      <xdr:nvSpPr>
        <xdr:cNvPr id="199" name="円/楕円 198"/>
        <xdr:cNvSpPr/>
      </xdr:nvSpPr>
      <xdr:spPr>
        <a:xfrm>
          <a:off x="1968500" y="130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116095</xdr:rowOff>
    </xdr:from>
    <xdr:ext cx="599010" cy="259045"/>
    <xdr:sp macro="" textlink="">
      <xdr:nvSpPr>
        <xdr:cNvPr id="200" name="テキスト ボックス 199"/>
        <xdr:cNvSpPr txBox="1"/>
      </xdr:nvSpPr>
      <xdr:spPr>
        <a:xfrm>
          <a:off x="1719794" y="1280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92227</xdr:rowOff>
    </xdr:from>
    <xdr:to>
      <xdr:col>1</xdr:col>
      <xdr:colOff>485775</xdr:colOff>
      <xdr:row>77</xdr:row>
      <xdr:rowOff>22377</xdr:rowOff>
    </xdr:to>
    <xdr:sp macro="" textlink="">
      <xdr:nvSpPr>
        <xdr:cNvPr id="201" name="円/楕円 200"/>
        <xdr:cNvSpPr/>
      </xdr:nvSpPr>
      <xdr:spPr>
        <a:xfrm>
          <a:off x="1079500" y="131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38905</xdr:rowOff>
    </xdr:from>
    <xdr:ext cx="599010" cy="259045"/>
    <xdr:sp macro="" textlink="">
      <xdr:nvSpPr>
        <xdr:cNvPr id="202" name="テキスト ボックス 201"/>
        <xdr:cNvSpPr txBox="1"/>
      </xdr:nvSpPr>
      <xdr:spPr>
        <a:xfrm>
          <a:off x="830794" y="1289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13912</xdr:rowOff>
    </xdr:from>
    <xdr:to>
      <xdr:col>6</xdr:col>
      <xdr:colOff>511175</xdr:colOff>
      <xdr:row>95</xdr:row>
      <xdr:rowOff>75367</xdr:rowOff>
    </xdr:to>
    <xdr:cxnSp macro="">
      <xdr:nvCxnSpPr>
        <xdr:cNvPr id="232" name="直線コネクタ 231"/>
        <xdr:cNvCxnSpPr/>
      </xdr:nvCxnSpPr>
      <xdr:spPr>
        <a:xfrm>
          <a:off x="3797300" y="16301662"/>
          <a:ext cx="8382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13912</xdr:rowOff>
    </xdr:from>
    <xdr:to>
      <xdr:col>5</xdr:col>
      <xdr:colOff>358775</xdr:colOff>
      <xdr:row>95</xdr:row>
      <xdr:rowOff>98495</xdr:rowOff>
    </xdr:to>
    <xdr:cxnSp macro="">
      <xdr:nvCxnSpPr>
        <xdr:cNvPr id="235" name="直線コネクタ 234"/>
        <xdr:cNvCxnSpPr/>
      </xdr:nvCxnSpPr>
      <xdr:spPr>
        <a:xfrm flipV="1">
          <a:off x="2908300" y="16301662"/>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98495</xdr:rowOff>
    </xdr:from>
    <xdr:to>
      <xdr:col>4</xdr:col>
      <xdr:colOff>155575</xdr:colOff>
      <xdr:row>96</xdr:row>
      <xdr:rowOff>17438</xdr:rowOff>
    </xdr:to>
    <xdr:cxnSp macro="">
      <xdr:nvCxnSpPr>
        <xdr:cNvPr id="238" name="直線コネクタ 237"/>
        <xdr:cNvCxnSpPr/>
      </xdr:nvCxnSpPr>
      <xdr:spPr>
        <a:xfrm flipV="1">
          <a:off x="2019300" y="16386245"/>
          <a:ext cx="889000" cy="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17438</xdr:rowOff>
    </xdr:from>
    <xdr:to>
      <xdr:col>2</xdr:col>
      <xdr:colOff>638175</xdr:colOff>
      <xdr:row>96</xdr:row>
      <xdr:rowOff>53480</xdr:rowOff>
    </xdr:to>
    <xdr:cxnSp macro="">
      <xdr:nvCxnSpPr>
        <xdr:cNvPr id="241" name="直線コネクタ 240"/>
        <xdr:cNvCxnSpPr/>
      </xdr:nvCxnSpPr>
      <xdr:spPr>
        <a:xfrm flipV="1">
          <a:off x="1130300" y="16476638"/>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24567</xdr:rowOff>
    </xdr:from>
    <xdr:to>
      <xdr:col>6</xdr:col>
      <xdr:colOff>561975</xdr:colOff>
      <xdr:row>95</xdr:row>
      <xdr:rowOff>126167</xdr:rowOff>
    </xdr:to>
    <xdr:sp macro="" textlink="">
      <xdr:nvSpPr>
        <xdr:cNvPr id="251" name="円/楕円 250"/>
        <xdr:cNvSpPr/>
      </xdr:nvSpPr>
      <xdr:spPr>
        <a:xfrm>
          <a:off x="4584700" y="163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47444</xdr:rowOff>
    </xdr:from>
    <xdr:ext cx="534377" cy="259045"/>
    <xdr:sp macro="" textlink="">
      <xdr:nvSpPr>
        <xdr:cNvPr id="252" name="衛生費該当値テキスト"/>
        <xdr:cNvSpPr txBox="1"/>
      </xdr:nvSpPr>
      <xdr:spPr>
        <a:xfrm>
          <a:off x="4686300" y="161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54,377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134562</xdr:rowOff>
    </xdr:from>
    <xdr:to>
      <xdr:col>5</xdr:col>
      <xdr:colOff>409575</xdr:colOff>
      <xdr:row>95</xdr:row>
      <xdr:rowOff>64712</xdr:rowOff>
    </xdr:to>
    <xdr:sp macro="" textlink="">
      <xdr:nvSpPr>
        <xdr:cNvPr id="253" name="円/楕円 252"/>
        <xdr:cNvSpPr/>
      </xdr:nvSpPr>
      <xdr:spPr>
        <a:xfrm>
          <a:off x="3746500" y="162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81239</xdr:rowOff>
    </xdr:from>
    <xdr:ext cx="534377" cy="259045"/>
    <xdr:sp macro="" textlink="">
      <xdr:nvSpPr>
        <xdr:cNvPr id="254" name="テキスト ボックス 253"/>
        <xdr:cNvSpPr txBox="1"/>
      </xdr:nvSpPr>
      <xdr:spPr>
        <a:xfrm>
          <a:off x="3530111" y="160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47695</xdr:rowOff>
    </xdr:from>
    <xdr:to>
      <xdr:col>4</xdr:col>
      <xdr:colOff>206375</xdr:colOff>
      <xdr:row>95</xdr:row>
      <xdr:rowOff>149295</xdr:rowOff>
    </xdr:to>
    <xdr:sp macro="" textlink="">
      <xdr:nvSpPr>
        <xdr:cNvPr id="255" name="円/楕円 254"/>
        <xdr:cNvSpPr/>
      </xdr:nvSpPr>
      <xdr:spPr>
        <a:xfrm>
          <a:off x="2857500" y="163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165822</xdr:rowOff>
    </xdr:from>
    <xdr:ext cx="534377" cy="259045"/>
    <xdr:sp macro="" textlink="">
      <xdr:nvSpPr>
        <xdr:cNvPr id="256" name="テキスト ボックス 255"/>
        <xdr:cNvSpPr txBox="1"/>
      </xdr:nvSpPr>
      <xdr:spPr>
        <a:xfrm>
          <a:off x="2641111" y="161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138088</xdr:rowOff>
    </xdr:from>
    <xdr:to>
      <xdr:col>3</xdr:col>
      <xdr:colOff>3175</xdr:colOff>
      <xdr:row>96</xdr:row>
      <xdr:rowOff>68238</xdr:rowOff>
    </xdr:to>
    <xdr:sp macro="" textlink="">
      <xdr:nvSpPr>
        <xdr:cNvPr id="257" name="円/楕円 256"/>
        <xdr:cNvSpPr/>
      </xdr:nvSpPr>
      <xdr:spPr>
        <a:xfrm>
          <a:off x="1968500" y="164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84765</xdr:rowOff>
    </xdr:from>
    <xdr:ext cx="534377" cy="259045"/>
    <xdr:sp macro="" textlink="">
      <xdr:nvSpPr>
        <xdr:cNvPr id="258" name="テキスト ボックス 257"/>
        <xdr:cNvSpPr txBox="1"/>
      </xdr:nvSpPr>
      <xdr:spPr>
        <a:xfrm>
          <a:off x="1752111" y="162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2680</xdr:rowOff>
    </xdr:from>
    <xdr:to>
      <xdr:col>1</xdr:col>
      <xdr:colOff>485775</xdr:colOff>
      <xdr:row>96</xdr:row>
      <xdr:rowOff>104280</xdr:rowOff>
    </xdr:to>
    <xdr:sp macro="" textlink="">
      <xdr:nvSpPr>
        <xdr:cNvPr id="259" name="円/楕円 258"/>
        <xdr:cNvSpPr/>
      </xdr:nvSpPr>
      <xdr:spPr>
        <a:xfrm>
          <a:off x="1079500" y="164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120807</xdr:rowOff>
    </xdr:from>
    <xdr:ext cx="534377" cy="259045"/>
    <xdr:sp macro="" textlink="">
      <xdr:nvSpPr>
        <xdr:cNvPr id="260" name="テキスト ボックス 259"/>
        <xdr:cNvSpPr txBox="1"/>
      </xdr:nvSpPr>
      <xdr:spPr>
        <a:xfrm>
          <a:off x="863111" y="162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155245</xdr:rowOff>
    </xdr:from>
    <xdr:to>
      <xdr:col>15</xdr:col>
      <xdr:colOff>180975</xdr:colOff>
      <xdr:row>38</xdr:row>
      <xdr:rowOff>57404</xdr:rowOff>
    </xdr:to>
    <xdr:cxnSp macro="">
      <xdr:nvCxnSpPr>
        <xdr:cNvPr id="287" name="直線コネクタ 286"/>
        <xdr:cNvCxnSpPr/>
      </xdr:nvCxnSpPr>
      <xdr:spPr>
        <a:xfrm>
          <a:off x="9639300" y="6498895"/>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136271</xdr:rowOff>
    </xdr:from>
    <xdr:to>
      <xdr:col>14</xdr:col>
      <xdr:colOff>28575</xdr:colOff>
      <xdr:row>37</xdr:row>
      <xdr:rowOff>155245</xdr:rowOff>
    </xdr:to>
    <xdr:cxnSp macro="">
      <xdr:nvCxnSpPr>
        <xdr:cNvPr id="290" name="直線コネクタ 289"/>
        <xdr:cNvCxnSpPr/>
      </xdr:nvCxnSpPr>
      <xdr:spPr>
        <a:xfrm>
          <a:off x="8750300" y="647992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147930</xdr:rowOff>
    </xdr:from>
    <xdr:to>
      <xdr:col>12</xdr:col>
      <xdr:colOff>511175</xdr:colOff>
      <xdr:row>37</xdr:row>
      <xdr:rowOff>136271</xdr:rowOff>
    </xdr:to>
    <xdr:cxnSp macro="">
      <xdr:nvCxnSpPr>
        <xdr:cNvPr id="293" name="直線コネクタ 292"/>
        <xdr:cNvCxnSpPr/>
      </xdr:nvCxnSpPr>
      <xdr:spPr>
        <a:xfrm>
          <a:off x="7861300" y="6320130"/>
          <a:ext cx="889000" cy="15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160045</xdr:rowOff>
    </xdr:from>
    <xdr:to>
      <xdr:col>11</xdr:col>
      <xdr:colOff>307975</xdr:colOff>
      <xdr:row>36</xdr:row>
      <xdr:rowOff>147930</xdr:rowOff>
    </xdr:to>
    <xdr:cxnSp macro="">
      <xdr:nvCxnSpPr>
        <xdr:cNvPr id="296" name="直線コネクタ 295"/>
        <xdr:cNvCxnSpPr/>
      </xdr:nvCxnSpPr>
      <xdr:spPr>
        <a:xfrm>
          <a:off x="6972300" y="6160795"/>
          <a:ext cx="889000" cy="15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6604</xdr:rowOff>
    </xdr:from>
    <xdr:to>
      <xdr:col>15</xdr:col>
      <xdr:colOff>231775</xdr:colOff>
      <xdr:row>38</xdr:row>
      <xdr:rowOff>108204</xdr:rowOff>
    </xdr:to>
    <xdr:sp macro="" textlink="">
      <xdr:nvSpPr>
        <xdr:cNvPr id="306" name="円/楕円 305"/>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92981</xdr:rowOff>
    </xdr:from>
    <xdr:ext cx="378565" cy="259045"/>
    <xdr:sp macro="" textlink="">
      <xdr:nvSpPr>
        <xdr:cNvPr id="307" name="労働費該当値テキスト"/>
        <xdr:cNvSpPr txBox="1"/>
      </xdr:nvSpPr>
      <xdr:spPr>
        <a:xfrm>
          <a:off x="10528300" y="643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104445</xdr:rowOff>
    </xdr:from>
    <xdr:to>
      <xdr:col>14</xdr:col>
      <xdr:colOff>79375</xdr:colOff>
      <xdr:row>38</xdr:row>
      <xdr:rowOff>34595</xdr:rowOff>
    </xdr:to>
    <xdr:sp macro="" textlink="">
      <xdr:nvSpPr>
        <xdr:cNvPr id="308" name="円/楕円 307"/>
        <xdr:cNvSpPr/>
      </xdr:nvSpPr>
      <xdr:spPr>
        <a:xfrm>
          <a:off x="9588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25722</xdr:rowOff>
    </xdr:from>
    <xdr:ext cx="378565" cy="259045"/>
    <xdr:sp macro="" textlink="">
      <xdr:nvSpPr>
        <xdr:cNvPr id="309" name="テキスト ボックス 308"/>
        <xdr:cNvSpPr txBox="1"/>
      </xdr:nvSpPr>
      <xdr:spPr>
        <a:xfrm>
          <a:off x="9450017" y="65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85471</xdr:rowOff>
    </xdr:from>
    <xdr:to>
      <xdr:col>12</xdr:col>
      <xdr:colOff>561975</xdr:colOff>
      <xdr:row>38</xdr:row>
      <xdr:rowOff>15621</xdr:rowOff>
    </xdr:to>
    <xdr:sp macro="" textlink="">
      <xdr:nvSpPr>
        <xdr:cNvPr id="310" name="円/楕円 309"/>
        <xdr:cNvSpPr/>
      </xdr:nvSpPr>
      <xdr:spPr>
        <a:xfrm>
          <a:off x="8699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6748</xdr:rowOff>
    </xdr:from>
    <xdr:ext cx="378565" cy="259045"/>
    <xdr:sp macro="" textlink="">
      <xdr:nvSpPr>
        <xdr:cNvPr id="311" name="テキスト ボックス 310"/>
        <xdr:cNvSpPr txBox="1"/>
      </xdr:nvSpPr>
      <xdr:spPr>
        <a:xfrm>
          <a:off x="8561017" y="652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97130</xdr:rowOff>
    </xdr:from>
    <xdr:to>
      <xdr:col>11</xdr:col>
      <xdr:colOff>358775</xdr:colOff>
      <xdr:row>37</xdr:row>
      <xdr:rowOff>27280</xdr:rowOff>
    </xdr:to>
    <xdr:sp macro="" textlink="">
      <xdr:nvSpPr>
        <xdr:cNvPr id="312" name="円/楕円 311"/>
        <xdr:cNvSpPr/>
      </xdr:nvSpPr>
      <xdr:spPr>
        <a:xfrm>
          <a:off x="7810500" y="62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18407</xdr:rowOff>
    </xdr:from>
    <xdr:ext cx="469744" cy="259045"/>
    <xdr:sp macro="" textlink="">
      <xdr:nvSpPr>
        <xdr:cNvPr id="313" name="テキスト ボックス 312"/>
        <xdr:cNvSpPr txBox="1"/>
      </xdr:nvSpPr>
      <xdr:spPr>
        <a:xfrm>
          <a:off x="7626427" y="63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109245</xdr:rowOff>
    </xdr:from>
    <xdr:to>
      <xdr:col>10</xdr:col>
      <xdr:colOff>155575</xdr:colOff>
      <xdr:row>36</xdr:row>
      <xdr:rowOff>39395</xdr:rowOff>
    </xdr:to>
    <xdr:sp macro="" textlink="">
      <xdr:nvSpPr>
        <xdr:cNvPr id="314" name="円/楕円 313"/>
        <xdr:cNvSpPr/>
      </xdr:nvSpPr>
      <xdr:spPr>
        <a:xfrm>
          <a:off x="6921500" y="61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55922</xdr:rowOff>
    </xdr:from>
    <xdr:ext cx="469744" cy="259045"/>
    <xdr:sp macro="" textlink="">
      <xdr:nvSpPr>
        <xdr:cNvPr id="315" name="テキスト ボックス 314"/>
        <xdr:cNvSpPr txBox="1"/>
      </xdr:nvSpPr>
      <xdr:spPr>
        <a:xfrm>
          <a:off x="6737427" y="58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134752</xdr:rowOff>
    </xdr:from>
    <xdr:to>
      <xdr:col>15</xdr:col>
      <xdr:colOff>180975</xdr:colOff>
      <xdr:row>57</xdr:row>
      <xdr:rowOff>54040</xdr:rowOff>
    </xdr:to>
    <xdr:cxnSp macro="">
      <xdr:nvCxnSpPr>
        <xdr:cNvPr id="346" name="直線コネクタ 345"/>
        <xdr:cNvCxnSpPr/>
      </xdr:nvCxnSpPr>
      <xdr:spPr>
        <a:xfrm>
          <a:off x="9639300" y="9735952"/>
          <a:ext cx="838200" cy="9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134752</xdr:rowOff>
    </xdr:from>
    <xdr:to>
      <xdr:col>14</xdr:col>
      <xdr:colOff>28575</xdr:colOff>
      <xdr:row>57</xdr:row>
      <xdr:rowOff>46268</xdr:rowOff>
    </xdr:to>
    <xdr:cxnSp macro="">
      <xdr:nvCxnSpPr>
        <xdr:cNvPr id="349" name="直線コネクタ 348"/>
        <xdr:cNvCxnSpPr/>
      </xdr:nvCxnSpPr>
      <xdr:spPr>
        <a:xfrm flipV="1">
          <a:off x="8750300" y="9735952"/>
          <a:ext cx="889000" cy="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46268</xdr:rowOff>
    </xdr:from>
    <xdr:to>
      <xdr:col>12</xdr:col>
      <xdr:colOff>511175</xdr:colOff>
      <xdr:row>57</xdr:row>
      <xdr:rowOff>105459</xdr:rowOff>
    </xdr:to>
    <xdr:cxnSp macro="">
      <xdr:nvCxnSpPr>
        <xdr:cNvPr id="352" name="直線コネクタ 351"/>
        <xdr:cNvCxnSpPr/>
      </xdr:nvCxnSpPr>
      <xdr:spPr>
        <a:xfrm flipV="1">
          <a:off x="7861300" y="9818918"/>
          <a:ext cx="889000" cy="5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105459</xdr:rowOff>
    </xdr:from>
    <xdr:to>
      <xdr:col>11</xdr:col>
      <xdr:colOff>307975</xdr:colOff>
      <xdr:row>57</xdr:row>
      <xdr:rowOff>109917</xdr:rowOff>
    </xdr:to>
    <xdr:cxnSp macro="">
      <xdr:nvCxnSpPr>
        <xdr:cNvPr id="355" name="直線コネクタ 354"/>
        <xdr:cNvCxnSpPr/>
      </xdr:nvCxnSpPr>
      <xdr:spPr>
        <a:xfrm flipV="1">
          <a:off x="6972300" y="9878109"/>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3240</xdr:rowOff>
    </xdr:from>
    <xdr:to>
      <xdr:col>15</xdr:col>
      <xdr:colOff>231775</xdr:colOff>
      <xdr:row>57</xdr:row>
      <xdr:rowOff>104840</xdr:rowOff>
    </xdr:to>
    <xdr:sp macro="" textlink="">
      <xdr:nvSpPr>
        <xdr:cNvPr id="365" name="円/楕円 364"/>
        <xdr:cNvSpPr/>
      </xdr:nvSpPr>
      <xdr:spPr>
        <a:xfrm>
          <a:off x="10426700" y="977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26117</xdr:rowOff>
    </xdr:from>
    <xdr:ext cx="534377" cy="259045"/>
    <xdr:sp macro="" textlink="">
      <xdr:nvSpPr>
        <xdr:cNvPr id="366" name="農林水産業費該当値テキスト"/>
        <xdr:cNvSpPr txBox="1"/>
      </xdr:nvSpPr>
      <xdr:spPr>
        <a:xfrm>
          <a:off x="10528300" y="962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83952</xdr:rowOff>
    </xdr:from>
    <xdr:to>
      <xdr:col>14</xdr:col>
      <xdr:colOff>79375</xdr:colOff>
      <xdr:row>57</xdr:row>
      <xdr:rowOff>14102</xdr:rowOff>
    </xdr:to>
    <xdr:sp macro="" textlink="">
      <xdr:nvSpPr>
        <xdr:cNvPr id="367" name="円/楕円 366"/>
        <xdr:cNvSpPr/>
      </xdr:nvSpPr>
      <xdr:spPr>
        <a:xfrm>
          <a:off x="9588500" y="96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30629</xdr:rowOff>
    </xdr:from>
    <xdr:ext cx="534377" cy="259045"/>
    <xdr:sp macro="" textlink="">
      <xdr:nvSpPr>
        <xdr:cNvPr id="368" name="テキスト ボックス 367"/>
        <xdr:cNvSpPr txBox="1"/>
      </xdr:nvSpPr>
      <xdr:spPr>
        <a:xfrm>
          <a:off x="9372111" y="94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166918</xdr:rowOff>
    </xdr:from>
    <xdr:to>
      <xdr:col>12</xdr:col>
      <xdr:colOff>561975</xdr:colOff>
      <xdr:row>57</xdr:row>
      <xdr:rowOff>97068</xdr:rowOff>
    </xdr:to>
    <xdr:sp macro="" textlink="">
      <xdr:nvSpPr>
        <xdr:cNvPr id="369" name="円/楕円 368"/>
        <xdr:cNvSpPr/>
      </xdr:nvSpPr>
      <xdr:spPr>
        <a:xfrm>
          <a:off x="8699500" y="976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113595</xdr:rowOff>
    </xdr:from>
    <xdr:ext cx="534377" cy="259045"/>
    <xdr:sp macro="" textlink="">
      <xdr:nvSpPr>
        <xdr:cNvPr id="370" name="テキスト ボックス 369"/>
        <xdr:cNvSpPr txBox="1"/>
      </xdr:nvSpPr>
      <xdr:spPr>
        <a:xfrm>
          <a:off x="8483111" y="95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54659</xdr:rowOff>
    </xdr:from>
    <xdr:to>
      <xdr:col>11</xdr:col>
      <xdr:colOff>358775</xdr:colOff>
      <xdr:row>57</xdr:row>
      <xdr:rowOff>156259</xdr:rowOff>
    </xdr:to>
    <xdr:sp macro="" textlink="">
      <xdr:nvSpPr>
        <xdr:cNvPr id="371" name="円/楕円 370"/>
        <xdr:cNvSpPr/>
      </xdr:nvSpPr>
      <xdr:spPr>
        <a:xfrm>
          <a:off x="7810500" y="98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1336</xdr:rowOff>
    </xdr:from>
    <xdr:ext cx="534377" cy="259045"/>
    <xdr:sp macro="" textlink="">
      <xdr:nvSpPr>
        <xdr:cNvPr id="372" name="テキスト ボックス 371"/>
        <xdr:cNvSpPr txBox="1"/>
      </xdr:nvSpPr>
      <xdr:spPr>
        <a:xfrm>
          <a:off x="7594111" y="96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59117</xdr:rowOff>
    </xdr:from>
    <xdr:to>
      <xdr:col>10</xdr:col>
      <xdr:colOff>155575</xdr:colOff>
      <xdr:row>57</xdr:row>
      <xdr:rowOff>160717</xdr:rowOff>
    </xdr:to>
    <xdr:sp macro="" textlink="">
      <xdr:nvSpPr>
        <xdr:cNvPr id="373" name="円/楕円 372"/>
        <xdr:cNvSpPr/>
      </xdr:nvSpPr>
      <xdr:spPr>
        <a:xfrm>
          <a:off x="6921500" y="98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5794</xdr:rowOff>
    </xdr:from>
    <xdr:ext cx="534377" cy="259045"/>
    <xdr:sp macro="" textlink="">
      <xdr:nvSpPr>
        <xdr:cNvPr id="374" name="テキスト ボックス 373"/>
        <xdr:cNvSpPr txBox="1"/>
      </xdr:nvSpPr>
      <xdr:spPr>
        <a:xfrm>
          <a:off x="6705111" y="960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108938</xdr:rowOff>
    </xdr:from>
    <xdr:to>
      <xdr:col>15</xdr:col>
      <xdr:colOff>180975</xdr:colOff>
      <xdr:row>78</xdr:row>
      <xdr:rowOff>122653</xdr:rowOff>
    </xdr:to>
    <xdr:cxnSp macro="">
      <xdr:nvCxnSpPr>
        <xdr:cNvPr id="405" name="直線コネクタ 404"/>
        <xdr:cNvCxnSpPr/>
      </xdr:nvCxnSpPr>
      <xdr:spPr>
        <a:xfrm>
          <a:off x="9639300" y="1348203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108938</xdr:rowOff>
    </xdr:from>
    <xdr:to>
      <xdr:col>14</xdr:col>
      <xdr:colOff>28575</xdr:colOff>
      <xdr:row>78</xdr:row>
      <xdr:rowOff>117951</xdr:rowOff>
    </xdr:to>
    <xdr:cxnSp macro="">
      <xdr:nvCxnSpPr>
        <xdr:cNvPr id="408" name="直線コネクタ 407"/>
        <xdr:cNvCxnSpPr/>
      </xdr:nvCxnSpPr>
      <xdr:spPr>
        <a:xfrm flipV="1">
          <a:off x="8750300" y="13482038"/>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117951</xdr:rowOff>
    </xdr:from>
    <xdr:to>
      <xdr:col>12</xdr:col>
      <xdr:colOff>511175</xdr:colOff>
      <xdr:row>78</xdr:row>
      <xdr:rowOff>129184</xdr:rowOff>
    </xdr:to>
    <xdr:cxnSp macro="">
      <xdr:nvCxnSpPr>
        <xdr:cNvPr id="411" name="直線コネクタ 410"/>
        <xdr:cNvCxnSpPr/>
      </xdr:nvCxnSpPr>
      <xdr:spPr>
        <a:xfrm flipV="1">
          <a:off x="7861300" y="13491051"/>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36471</xdr:rowOff>
    </xdr:from>
    <xdr:to>
      <xdr:col>11</xdr:col>
      <xdr:colOff>307975</xdr:colOff>
      <xdr:row>78</xdr:row>
      <xdr:rowOff>129184</xdr:rowOff>
    </xdr:to>
    <xdr:cxnSp macro="">
      <xdr:nvCxnSpPr>
        <xdr:cNvPr id="414" name="直線コネクタ 413"/>
        <xdr:cNvCxnSpPr/>
      </xdr:nvCxnSpPr>
      <xdr:spPr>
        <a:xfrm>
          <a:off x="6972300" y="13409571"/>
          <a:ext cx="889000" cy="9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71853</xdr:rowOff>
    </xdr:from>
    <xdr:to>
      <xdr:col>15</xdr:col>
      <xdr:colOff>231775</xdr:colOff>
      <xdr:row>79</xdr:row>
      <xdr:rowOff>2003</xdr:rowOff>
    </xdr:to>
    <xdr:sp macro="" textlink="">
      <xdr:nvSpPr>
        <xdr:cNvPr id="424" name="円/楕円 423"/>
        <xdr:cNvSpPr/>
      </xdr:nvSpPr>
      <xdr:spPr>
        <a:xfrm>
          <a:off x="10426700" y="134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158230</xdr:rowOff>
    </xdr:from>
    <xdr:ext cx="469744" cy="259045"/>
    <xdr:sp macro="" textlink="">
      <xdr:nvSpPr>
        <xdr:cNvPr id="425" name="商工費該当値テキスト"/>
        <xdr:cNvSpPr txBox="1"/>
      </xdr:nvSpPr>
      <xdr:spPr>
        <a:xfrm>
          <a:off x="10528300" y="133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58138</xdr:rowOff>
    </xdr:from>
    <xdr:to>
      <xdr:col>14</xdr:col>
      <xdr:colOff>79375</xdr:colOff>
      <xdr:row>78</xdr:row>
      <xdr:rowOff>159738</xdr:rowOff>
    </xdr:to>
    <xdr:sp macro="" textlink="">
      <xdr:nvSpPr>
        <xdr:cNvPr id="426" name="円/楕円 425"/>
        <xdr:cNvSpPr/>
      </xdr:nvSpPr>
      <xdr:spPr>
        <a:xfrm>
          <a:off x="9588500" y="134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150865</xdr:rowOff>
    </xdr:from>
    <xdr:ext cx="469744" cy="259045"/>
    <xdr:sp macro="" textlink="">
      <xdr:nvSpPr>
        <xdr:cNvPr id="427" name="テキスト ボックス 426"/>
        <xdr:cNvSpPr txBox="1"/>
      </xdr:nvSpPr>
      <xdr:spPr>
        <a:xfrm>
          <a:off x="9404427" y="1352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67151</xdr:rowOff>
    </xdr:from>
    <xdr:to>
      <xdr:col>12</xdr:col>
      <xdr:colOff>561975</xdr:colOff>
      <xdr:row>78</xdr:row>
      <xdr:rowOff>168751</xdr:rowOff>
    </xdr:to>
    <xdr:sp macro="" textlink="">
      <xdr:nvSpPr>
        <xdr:cNvPr id="428" name="円/楕円 427"/>
        <xdr:cNvSpPr/>
      </xdr:nvSpPr>
      <xdr:spPr>
        <a:xfrm>
          <a:off x="8699500" y="134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159878</xdr:rowOff>
    </xdr:from>
    <xdr:ext cx="469744" cy="259045"/>
    <xdr:sp macro="" textlink="">
      <xdr:nvSpPr>
        <xdr:cNvPr id="429" name="テキスト ボックス 428"/>
        <xdr:cNvSpPr txBox="1"/>
      </xdr:nvSpPr>
      <xdr:spPr>
        <a:xfrm>
          <a:off x="8515427" y="135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78384</xdr:rowOff>
    </xdr:from>
    <xdr:to>
      <xdr:col>11</xdr:col>
      <xdr:colOff>358775</xdr:colOff>
      <xdr:row>79</xdr:row>
      <xdr:rowOff>8534</xdr:rowOff>
    </xdr:to>
    <xdr:sp macro="" textlink="">
      <xdr:nvSpPr>
        <xdr:cNvPr id="430" name="円/楕円 429"/>
        <xdr:cNvSpPr/>
      </xdr:nvSpPr>
      <xdr:spPr>
        <a:xfrm>
          <a:off x="7810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171111</xdr:rowOff>
    </xdr:from>
    <xdr:ext cx="469744" cy="259045"/>
    <xdr:sp macro="" textlink="">
      <xdr:nvSpPr>
        <xdr:cNvPr id="431" name="テキスト ボックス 430"/>
        <xdr:cNvSpPr txBox="1"/>
      </xdr:nvSpPr>
      <xdr:spPr>
        <a:xfrm>
          <a:off x="7626427" y="135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157121</xdr:rowOff>
    </xdr:from>
    <xdr:to>
      <xdr:col>10</xdr:col>
      <xdr:colOff>155575</xdr:colOff>
      <xdr:row>78</xdr:row>
      <xdr:rowOff>87271</xdr:rowOff>
    </xdr:to>
    <xdr:sp macro="" textlink="">
      <xdr:nvSpPr>
        <xdr:cNvPr id="432" name="円/楕円 431"/>
        <xdr:cNvSpPr/>
      </xdr:nvSpPr>
      <xdr:spPr>
        <a:xfrm>
          <a:off x="6921500" y="133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78398</xdr:rowOff>
    </xdr:from>
    <xdr:ext cx="469744" cy="259045"/>
    <xdr:sp macro="" textlink="">
      <xdr:nvSpPr>
        <xdr:cNvPr id="433" name="テキスト ボックス 432"/>
        <xdr:cNvSpPr txBox="1"/>
      </xdr:nvSpPr>
      <xdr:spPr>
        <a:xfrm>
          <a:off x="6737427" y="1345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137782</xdr:rowOff>
    </xdr:from>
    <xdr:to>
      <xdr:col>15</xdr:col>
      <xdr:colOff>180975</xdr:colOff>
      <xdr:row>96</xdr:row>
      <xdr:rowOff>48552</xdr:rowOff>
    </xdr:to>
    <xdr:cxnSp macro="">
      <xdr:nvCxnSpPr>
        <xdr:cNvPr id="462" name="直線コネクタ 461"/>
        <xdr:cNvCxnSpPr/>
      </xdr:nvCxnSpPr>
      <xdr:spPr>
        <a:xfrm flipV="1">
          <a:off x="9639300" y="16425532"/>
          <a:ext cx="8382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121438</xdr:rowOff>
    </xdr:from>
    <xdr:to>
      <xdr:col>14</xdr:col>
      <xdr:colOff>28575</xdr:colOff>
      <xdr:row>96</xdr:row>
      <xdr:rowOff>48552</xdr:rowOff>
    </xdr:to>
    <xdr:cxnSp macro="">
      <xdr:nvCxnSpPr>
        <xdr:cNvPr id="465" name="直線コネクタ 464"/>
        <xdr:cNvCxnSpPr/>
      </xdr:nvCxnSpPr>
      <xdr:spPr>
        <a:xfrm>
          <a:off x="8750300" y="16409188"/>
          <a:ext cx="889000" cy="9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121438</xdr:rowOff>
    </xdr:from>
    <xdr:to>
      <xdr:col>12</xdr:col>
      <xdr:colOff>511175</xdr:colOff>
      <xdr:row>96</xdr:row>
      <xdr:rowOff>7556</xdr:rowOff>
    </xdr:to>
    <xdr:cxnSp macro="">
      <xdr:nvCxnSpPr>
        <xdr:cNvPr id="468" name="直線コネクタ 467"/>
        <xdr:cNvCxnSpPr/>
      </xdr:nvCxnSpPr>
      <xdr:spPr>
        <a:xfrm flipV="1">
          <a:off x="7861300" y="16409188"/>
          <a:ext cx="889000" cy="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104394</xdr:rowOff>
    </xdr:from>
    <xdr:to>
      <xdr:col>11</xdr:col>
      <xdr:colOff>307975</xdr:colOff>
      <xdr:row>96</xdr:row>
      <xdr:rowOff>7556</xdr:rowOff>
    </xdr:to>
    <xdr:cxnSp macro="">
      <xdr:nvCxnSpPr>
        <xdr:cNvPr id="471" name="直線コネクタ 470"/>
        <xdr:cNvCxnSpPr/>
      </xdr:nvCxnSpPr>
      <xdr:spPr>
        <a:xfrm>
          <a:off x="6972300" y="16392144"/>
          <a:ext cx="889000" cy="7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86982</xdr:rowOff>
    </xdr:from>
    <xdr:to>
      <xdr:col>15</xdr:col>
      <xdr:colOff>231775</xdr:colOff>
      <xdr:row>96</xdr:row>
      <xdr:rowOff>17132</xdr:rowOff>
    </xdr:to>
    <xdr:sp macro="" textlink="">
      <xdr:nvSpPr>
        <xdr:cNvPr id="481" name="円/楕円 480"/>
        <xdr:cNvSpPr/>
      </xdr:nvSpPr>
      <xdr:spPr>
        <a:xfrm>
          <a:off x="10426700" y="163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65409</xdr:rowOff>
    </xdr:from>
    <xdr:ext cx="534377" cy="259045"/>
    <xdr:sp macro="" textlink="">
      <xdr:nvSpPr>
        <xdr:cNvPr id="482" name="土木費該当値テキスト"/>
        <xdr:cNvSpPr txBox="1"/>
      </xdr:nvSpPr>
      <xdr:spPr>
        <a:xfrm>
          <a:off x="10528300" y="1635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46,651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169202</xdr:rowOff>
    </xdr:from>
    <xdr:to>
      <xdr:col>14</xdr:col>
      <xdr:colOff>79375</xdr:colOff>
      <xdr:row>96</xdr:row>
      <xdr:rowOff>99352</xdr:rowOff>
    </xdr:to>
    <xdr:sp macro="" textlink="">
      <xdr:nvSpPr>
        <xdr:cNvPr id="483" name="円/楕円 482"/>
        <xdr:cNvSpPr/>
      </xdr:nvSpPr>
      <xdr:spPr>
        <a:xfrm>
          <a:off x="9588500" y="164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90479</xdr:rowOff>
    </xdr:from>
    <xdr:ext cx="534377" cy="259045"/>
    <xdr:sp macro="" textlink="">
      <xdr:nvSpPr>
        <xdr:cNvPr id="484" name="テキスト ボックス 483"/>
        <xdr:cNvSpPr txBox="1"/>
      </xdr:nvSpPr>
      <xdr:spPr>
        <a:xfrm>
          <a:off x="9372111" y="1654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70638</xdr:rowOff>
    </xdr:from>
    <xdr:to>
      <xdr:col>12</xdr:col>
      <xdr:colOff>561975</xdr:colOff>
      <xdr:row>96</xdr:row>
      <xdr:rowOff>788</xdr:rowOff>
    </xdr:to>
    <xdr:sp macro="" textlink="">
      <xdr:nvSpPr>
        <xdr:cNvPr id="485" name="円/楕円 484"/>
        <xdr:cNvSpPr/>
      </xdr:nvSpPr>
      <xdr:spPr>
        <a:xfrm>
          <a:off x="8699500" y="163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17315</xdr:rowOff>
    </xdr:from>
    <xdr:ext cx="534377" cy="259045"/>
    <xdr:sp macro="" textlink="">
      <xdr:nvSpPr>
        <xdr:cNvPr id="486" name="テキスト ボックス 485"/>
        <xdr:cNvSpPr txBox="1"/>
      </xdr:nvSpPr>
      <xdr:spPr>
        <a:xfrm>
          <a:off x="8483111" y="161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128206</xdr:rowOff>
    </xdr:from>
    <xdr:to>
      <xdr:col>11</xdr:col>
      <xdr:colOff>358775</xdr:colOff>
      <xdr:row>96</xdr:row>
      <xdr:rowOff>58356</xdr:rowOff>
    </xdr:to>
    <xdr:sp macro="" textlink="">
      <xdr:nvSpPr>
        <xdr:cNvPr id="487" name="円/楕円 486"/>
        <xdr:cNvSpPr/>
      </xdr:nvSpPr>
      <xdr:spPr>
        <a:xfrm>
          <a:off x="7810500" y="164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49483</xdr:rowOff>
    </xdr:from>
    <xdr:ext cx="534377" cy="259045"/>
    <xdr:sp macro="" textlink="">
      <xdr:nvSpPr>
        <xdr:cNvPr id="488" name="テキスト ボックス 487"/>
        <xdr:cNvSpPr txBox="1"/>
      </xdr:nvSpPr>
      <xdr:spPr>
        <a:xfrm>
          <a:off x="7594111" y="165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53594</xdr:rowOff>
    </xdr:from>
    <xdr:to>
      <xdr:col>10</xdr:col>
      <xdr:colOff>155575</xdr:colOff>
      <xdr:row>95</xdr:row>
      <xdr:rowOff>155194</xdr:rowOff>
    </xdr:to>
    <xdr:sp macro="" textlink="">
      <xdr:nvSpPr>
        <xdr:cNvPr id="489" name="円/楕円 488"/>
        <xdr:cNvSpPr/>
      </xdr:nvSpPr>
      <xdr:spPr>
        <a:xfrm>
          <a:off x="6921500" y="163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271</xdr:rowOff>
    </xdr:from>
    <xdr:ext cx="534377" cy="259045"/>
    <xdr:sp macro="" textlink="">
      <xdr:nvSpPr>
        <xdr:cNvPr id="490" name="テキスト ボックス 489"/>
        <xdr:cNvSpPr txBox="1"/>
      </xdr:nvSpPr>
      <xdr:spPr>
        <a:xfrm>
          <a:off x="6705111" y="161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64948</xdr:rowOff>
    </xdr:from>
    <xdr:to>
      <xdr:col>23</xdr:col>
      <xdr:colOff>517525</xdr:colOff>
      <xdr:row>36</xdr:row>
      <xdr:rowOff>142032</xdr:rowOff>
    </xdr:to>
    <xdr:cxnSp macro="">
      <xdr:nvCxnSpPr>
        <xdr:cNvPr id="518" name="直線コネクタ 517"/>
        <xdr:cNvCxnSpPr/>
      </xdr:nvCxnSpPr>
      <xdr:spPr>
        <a:xfrm flipV="1">
          <a:off x="15481300" y="6237148"/>
          <a:ext cx="8382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117937</xdr:rowOff>
    </xdr:from>
    <xdr:to>
      <xdr:col>22</xdr:col>
      <xdr:colOff>365125</xdr:colOff>
      <xdr:row>36</xdr:row>
      <xdr:rowOff>142032</xdr:rowOff>
    </xdr:to>
    <xdr:cxnSp macro="">
      <xdr:nvCxnSpPr>
        <xdr:cNvPr id="521" name="直線コネクタ 520"/>
        <xdr:cNvCxnSpPr/>
      </xdr:nvCxnSpPr>
      <xdr:spPr>
        <a:xfrm>
          <a:off x="14592300" y="6290137"/>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54387</xdr:rowOff>
    </xdr:from>
    <xdr:to>
      <xdr:col>21</xdr:col>
      <xdr:colOff>161925</xdr:colOff>
      <xdr:row>36</xdr:row>
      <xdr:rowOff>117937</xdr:rowOff>
    </xdr:to>
    <xdr:cxnSp macro="">
      <xdr:nvCxnSpPr>
        <xdr:cNvPr id="524" name="直線コネクタ 523"/>
        <xdr:cNvCxnSpPr/>
      </xdr:nvCxnSpPr>
      <xdr:spPr>
        <a:xfrm>
          <a:off x="13703300" y="6055137"/>
          <a:ext cx="889000" cy="2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54387</xdr:rowOff>
    </xdr:from>
    <xdr:to>
      <xdr:col>19</xdr:col>
      <xdr:colOff>644525</xdr:colOff>
      <xdr:row>36</xdr:row>
      <xdr:rowOff>156113</xdr:rowOff>
    </xdr:to>
    <xdr:cxnSp macro="">
      <xdr:nvCxnSpPr>
        <xdr:cNvPr id="527" name="直線コネクタ 526"/>
        <xdr:cNvCxnSpPr/>
      </xdr:nvCxnSpPr>
      <xdr:spPr>
        <a:xfrm flipV="1">
          <a:off x="12814300" y="6055137"/>
          <a:ext cx="889000" cy="27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14148</xdr:rowOff>
    </xdr:from>
    <xdr:to>
      <xdr:col>23</xdr:col>
      <xdr:colOff>568325</xdr:colOff>
      <xdr:row>36</xdr:row>
      <xdr:rowOff>115748</xdr:rowOff>
    </xdr:to>
    <xdr:sp macro="" textlink="">
      <xdr:nvSpPr>
        <xdr:cNvPr id="537" name="円/楕円 536"/>
        <xdr:cNvSpPr/>
      </xdr:nvSpPr>
      <xdr:spPr>
        <a:xfrm>
          <a:off x="16268700" y="61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37025</xdr:rowOff>
    </xdr:from>
    <xdr:ext cx="534377" cy="259045"/>
    <xdr:sp macro="" textlink="">
      <xdr:nvSpPr>
        <xdr:cNvPr id="538" name="消防費該当値テキスト"/>
        <xdr:cNvSpPr txBox="1"/>
      </xdr:nvSpPr>
      <xdr:spPr>
        <a:xfrm>
          <a:off x="16370300" y="60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91232</xdr:rowOff>
    </xdr:from>
    <xdr:to>
      <xdr:col>22</xdr:col>
      <xdr:colOff>415925</xdr:colOff>
      <xdr:row>37</xdr:row>
      <xdr:rowOff>21382</xdr:rowOff>
    </xdr:to>
    <xdr:sp macro="" textlink="">
      <xdr:nvSpPr>
        <xdr:cNvPr id="539" name="円/楕円 538"/>
        <xdr:cNvSpPr/>
      </xdr:nvSpPr>
      <xdr:spPr>
        <a:xfrm>
          <a:off x="15430500" y="62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12509</xdr:rowOff>
    </xdr:from>
    <xdr:ext cx="534377" cy="259045"/>
    <xdr:sp macro="" textlink="">
      <xdr:nvSpPr>
        <xdr:cNvPr id="540" name="テキスト ボックス 539"/>
        <xdr:cNvSpPr txBox="1"/>
      </xdr:nvSpPr>
      <xdr:spPr>
        <a:xfrm>
          <a:off x="15214111" y="63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67137</xdr:rowOff>
    </xdr:from>
    <xdr:to>
      <xdr:col>21</xdr:col>
      <xdr:colOff>212725</xdr:colOff>
      <xdr:row>36</xdr:row>
      <xdr:rowOff>168737</xdr:rowOff>
    </xdr:to>
    <xdr:sp macro="" textlink="">
      <xdr:nvSpPr>
        <xdr:cNvPr id="541" name="円/楕円 540"/>
        <xdr:cNvSpPr/>
      </xdr:nvSpPr>
      <xdr:spPr>
        <a:xfrm>
          <a:off x="14541500" y="623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13814</xdr:rowOff>
    </xdr:from>
    <xdr:ext cx="534377" cy="259045"/>
    <xdr:sp macro="" textlink="">
      <xdr:nvSpPr>
        <xdr:cNvPr id="542" name="テキスト ボックス 541"/>
        <xdr:cNvSpPr txBox="1"/>
      </xdr:nvSpPr>
      <xdr:spPr>
        <a:xfrm>
          <a:off x="14325111" y="60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3587</xdr:rowOff>
    </xdr:from>
    <xdr:to>
      <xdr:col>20</xdr:col>
      <xdr:colOff>9525</xdr:colOff>
      <xdr:row>35</xdr:row>
      <xdr:rowOff>105187</xdr:rowOff>
    </xdr:to>
    <xdr:sp macro="" textlink="">
      <xdr:nvSpPr>
        <xdr:cNvPr id="543" name="円/楕円 542"/>
        <xdr:cNvSpPr/>
      </xdr:nvSpPr>
      <xdr:spPr>
        <a:xfrm>
          <a:off x="13652500" y="60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121714</xdr:rowOff>
    </xdr:from>
    <xdr:ext cx="534377" cy="259045"/>
    <xdr:sp macro="" textlink="">
      <xdr:nvSpPr>
        <xdr:cNvPr id="544" name="テキスト ボックス 543"/>
        <xdr:cNvSpPr txBox="1"/>
      </xdr:nvSpPr>
      <xdr:spPr>
        <a:xfrm>
          <a:off x="13436111" y="57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105313</xdr:rowOff>
    </xdr:from>
    <xdr:to>
      <xdr:col>18</xdr:col>
      <xdr:colOff>492125</xdr:colOff>
      <xdr:row>37</xdr:row>
      <xdr:rowOff>35463</xdr:rowOff>
    </xdr:to>
    <xdr:sp macro="" textlink="">
      <xdr:nvSpPr>
        <xdr:cNvPr id="545" name="円/楕円 544"/>
        <xdr:cNvSpPr/>
      </xdr:nvSpPr>
      <xdr:spPr>
        <a:xfrm>
          <a:off x="12763500" y="627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51990</xdr:rowOff>
    </xdr:from>
    <xdr:ext cx="534377" cy="259045"/>
    <xdr:sp macro="" textlink="">
      <xdr:nvSpPr>
        <xdr:cNvPr id="546" name="テキスト ボックス 545"/>
        <xdr:cNvSpPr txBox="1"/>
      </xdr:nvSpPr>
      <xdr:spPr>
        <a:xfrm>
          <a:off x="12547111" y="60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67558</xdr:rowOff>
    </xdr:from>
    <xdr:to>
      <xdr:col>23</xdr:col>
      <xdr:colOff>517525</xdr:colOff>
      <xdr:row>57</xdr:row>
      <xdr:rowOff>40374</xdr:rowOff>
    </xdr:to>
    <xdr:cxnSp macro="">
      <xdr:nvCxnSpPr>
        <xdr:cNvPr id="576" name="直線コネクタ 575"/>
        <xdr:cNvCxnSpPr/>
      </xdr:nvCxnSpPr>
      <xdr:spPr>
        <a:xfrm flipV="1">
          <a:off x="15481300" y="9668758"/>
          <a:ext cx="838200" cy="14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102895</xdr:rowOff>
    </xdr:from>
    <xdr:to>
      <xdr:col>22</xdr:col>
      <xdr:colOff>365125</xdr:colOff>
      <xdr:row>57</xdr:row>
      <xdr:rowOff>40374</xdr:rowOff>
    </xdr:to>
    <xdr:cxnSp macro="">
      <xdr:nvCxnSpPr>
        <xdr:cNvPr id="579" name="直線コネクタ 578"/>
        <xdr:cNvCxnSpPr/>
      </xdr:nvCxnSpPr>
      <xdr:spPr>
        <a:xfrm>
          <a:off x="14592300" y="9704095"/>
          <a:ext cx="889000" cy="10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102895</xdr:rowOff>
    </xdr:from>
    <xdr:to>
      <xdr:col>21</xdr:col>
      <xdr:colOff>161925</xdr:colOff>
      <xdr:row>57</xdr:row>
      <xdr:rowOff>105676</xdr:rowOff>
    </xdr:to>
    <xdr:cxnSp macro="">
      <xdr:nvCxnSpPr>
        <xdr:cNvPr id="582" name="直線コネクタ 581"/>
        <xdr:cNvCxnSpPr/>
      </xdr:nvCxnSpPr>
      <xdr:spPr>
        <a:xfrm flipV="1">
          <a:off x="13703300" y="9704095"/>
          <a:ext cx="889000" cy="17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143301</xdr:rowOff>
    </xdr:from>
    <xdr:to>
      <xdr:col>19</xdr:col>
      <xdr:colOff>644525</xdr:colOff>
      <xdr:row>57</xdr:row>
      <xdr:rowOff>105676</xdr:rowOff>
    </xdr:to>
    <xdr:cxnSp macro="">
      <xdr:nvCxnSpPr>
        <xdr:cNvPr id="585" name="直線コネクタ 584"/>
        <xdr:cNvCxnSpPr/>
      </xdr:nvCxnSpPr>
      <xdr:spPr>
        <a:xfrm>
          <a:off x="12814300" y="9401601"/>
          <a:ext cx="889000" cy="47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16758</xdr:rowOff>
    </xdr:from>
    <xdr:to>
      <xdr:col>23</xdr:col>
      <xdr:colOff>568325</xdr:colOff>
      <xdr:row>56</xdr:row>
      <xdr:rowOff>118358</xdr:rowOff>
    </xdr:to>
    <xdr:sp macro="" textlink="">
      <xdr:nvSpPr>
        <xdr:cNvPr id="595" name="円/楕円 594"/>
        <xdr:cNvSpPr/>
      </xdr:nvSpPr>
      <xdr:spPr>
        <a:xfrm>
          <a:off x="16268700" y="96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166635</xdr:rowOff>
    </xdr:from>
    <xdr:ext cx="534377" cy="259045"/>
    <xdr:sp macro="" textlink="">
      <xdr:nvSpPr>
        <xdr:cNvPr id="596" name="教育費該当値テキスト"/>
        <xdr:cNvSpPr txBox="1"/>
      </xdr:nvSpPr>
      <xdr:spPr>
        <a:xfrm>
          <a:off x="16370300" y="9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45,787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161024</xdr:rowOff>
    </xdr:from>
    <xdr:to>
      <xdr:col>22</xdr:col>
      <xdr:colOff>415925</xdr:colOff>
      <xdr:row>57</xdr:row>
      <xdr:rowOff>91174</xdr:rowOff>
    </xdr:to>
    <xdr:sp macro="" textlink="">
      <xdr:nvSpPr>
        <xdr:cNvPr id="597" name="円/楕円 596"/>
        <xdr:cNvSpPr/>
      </xdr:nvSpPr>
      <xdr:spPr>
        <a:xfrm>
          <a:off x="15430500" y="97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82301</xdr:rowOff>
    </xdr:from>
    <xdr:ext cx="534377" cy="259045"/>
    <xdr:sp macro="" textlink="">
      <xdr:nvSpPr>
        <xdr:cNvPr id="598" name="テキスト ボックス 597"/>
        <xdr:cNvSpPr txBox="1"/>
      </xdr:nvSpPr>
      <xdr:spPr>
        <a:xfrm>
          <a:off x="15214111" y="98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52095</xdr:rowOff>
    </xdr:from>
    <xdr:to>
      <xdr:col>21</xdr:col>
      <xdr:colOff>212725</xdr:colOff>
      <xdr:row>56</xdr:row>
      <xdr:rowOff>153695</xdr:rowOff>
    </xdr:to>
    <xdr:sp macro="" textlink="">
      <xdr:nvSpPr>
        <xdr:cNvPr id="599" name="円/楕円 598"/>
        <xdr:cNvSpPr/>
      </xdr:nvSpPr>
      <xdr:spPr>
        <a:xfrm>
          <a:off x="14541500" y="96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144822</xdr:rowOff>
    </xdr:from>
    <xdr:ext cx="534377" cy="259045"/>
    <xdr:sp macro="" textlink="">
      <xdr:nvSpPr>
        <xdr:cNvPr id="600" name="テキスト ボックス 599"/>
        <xdr:cNvSpPr txBox="1"/>
      </xdr:nvSpPr>
      <xdr:spPr>
        <a:xfrm>
          <a:off x="14325111" y="97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54876</xdr:rowOff>
    </xdr:from>
    <xdr:to>
      <xdr:col>20</xdr:col>
      <xdr:colOff>9525</xdr:colOff>
      <xdr:row>57</xdr:row>
      <xdr:rowOff>156476</xdr:rowOff>
    </xdr:to>
    <xdr:sp macro="" textlink="">
      <xdr:nvSpPr>
        <xdr:cNvPr id="601" name="円/楕円 600"/>
        <xdr:cNvSpPr/>
      </xdr:nvSpPr>
      <xdr:spPr>
        <a:xfrm>
          <a:off x="13652500" y="98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147603</xdr:rowOff>
    </xdr:from>
    <xdr:ext cx="534377" cy="259045"/>
    <xdr:sp macro="" textlink="">
      <xdr:nvSpPr>
        <xdr:cNvPr id="602" name="テキスト ボックス 601"/>
        <xdr:cNvSpPr txBox="1"/>
      </xdr:nvSpPr>
      <xdr:spPr>
        <a:xfrm>
          <a:off x="13436111" y="99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34,786</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92501</xdr:rowOff>
    </xdr:from>
    <xdr:to>
      <xdr:col>18</xdr:col>
      <xdr:colOff>492125</xdr:colOff>
      <xdr:row>55</xdr:row>
      <xdr:rowOff>22651</xdr:rowOff>
    </xdr:to>
    <xdr:sp macro="" textlink="">
      <xdr:nvSpPr>
        <xdr:cNvPr id="603" name="円/楕円 602"/>
        <xdr:cNvSpPr/>
      </xdr:nvSpPr>
      <xdr:spPr>
        <a:xfrm>
          <a:off x="12763500" y="93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39178</xdr:rowOff>
    </xdr:from>
    <xdr:ext cx="534377" cy="259045"/>
    <xdr:sp macro="" textlink="">
      <xdr:nvSpPr>
        <xdr:cNvPr id="604" name="テキスト ボックス 603"/>
        <xdr:cNvSpPr txBox="1"/>
      </xdr:nvSpPr>
      <xdr:spPr>
        <a:xfrm>
          <a:off x="12547111" y="91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151701</xdr:rowOff>
    </xdr:from>
    <xdr:to>
      <xdr:col>23</xdr:col>
      <xdr:colOff>517525</xdr:colOff>
      <xdr:row>78</xdr:row>
      <xdr:rowOff>3339</xdr:rowOff>
    </xdr:to>
    <xdr:cxnSp macro="">
      <xdr:nvCxnSpPr>
        <xdr:cNvPr id="631" name="直線コネクタ 630"/>
        <xdr:cNvCxnSpPr/>
      </xdr:nvCxnSpPr>
      <xdr:spPr>
        <a:xfrm>
          <a:off x="15481300" y="13010451"/>
          <a:ext cx="838200" cy="3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2" name="災害復旧費平均値テキスト"/>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151701</xdr:rowOff>
    </xdr:from>
    <xdr:to>
      <xdr:col>22</xdr:col>
      <xdr:colOff>365125</xdr:colOff>
      <xdr:row>76</xdr:row>
      <xdr:rowOff>90505</xdr:rowOff>
    </xdr:to>
    <xdr:cxnSp macro="">
      <xdr:nvCxnSpPr>
        <xdr:cNvPr id="634" name="直線コネクタ 633"/>
        <xdr:cNvCxnSpPr/>
      </xdr:nvCxnSpPr>
      <xdr:spPr>
        <a:xfrm flipV="1">
          <a:off x="14592300" y="13010451"/>
          <a:ext cx="889000" cy="1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40901</xdr:rowOff>
    </xdr:from>
    <xdr:ext cx="469744" cy="259045"/>
    <xdr:sp macro="" textlink="">
      <xdr:nvSpPr>
        <xdr:cNvPr id="636" name="テキスト ボックス 635"/>
        <xdr:cNvSpPr txBox="1"/>
      </xdr:nvSpPr>
      <xdr:spPr>
        <a:xfrm>
          <a:off x="15246427" y="134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90505</xdr:rowOff>
    </xdr:from>
    <xdr:to>
      <xdr:col>21</xdr:col>
      <xdr:colOff>161925</xdr:colOff>
      <xdr:row>78</xdr:row>
      <xdr:rowOff>45472</xdr:rowOff>
    </xdr:to>
    <xdr:cxnSp macro="">
      <xdr:nvCxnSpPr>
        <xdr:cNvPr id="637" name="直線コネクタ 636"/>
        <xdr:cNvCxnSpPr/>
      </xdr:nvCxnSpPr>
      <xdr:spPr>
        <a:xfrm flipV="1">
          <a:off x="13703300" y="13120705"/>
          <a:ext cx="889000" cy="29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39" name="テキスト ボックス 638"/>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45472</xdr:rowOff>
    </xdr:from>
    <xdr:to>
      <xdr:col>19</xdr:col>
      <xdr:colOff>644525</xdr:colOff>
      <xdr:row>78</xdr:row>
      <xdr:rowOff>125549</xdr:rowOff>
    </xdr:to>
    <xdr:cxnSp macro="">
      <xdr:nvCxnSpPr>
        <xdr:cNvPr id="640" name="直線コネクタ 639"/>
        <xdr:cNvCxnSpPr/>
      </xdr:nvCxnSpPr>
      <xdr:spPr>
        <a:xfrm flipV="1">
          <a:off x="12814300" y="13418572"/>
          <a:ext cx="889000" cy="8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123989</xdr:rowOff>
    </xdr:from>
    <xdr:to>
      <xdr:col>23</xdr:col>
      <xdr:colOff>568325</xdr:colOff>
      <xdr:row>78</xdr:row>
      <xdr:rowOff>54139</xdr:rowOff>
    </xdr:to>
    <xdr:sp macro="" textlink="">
      <xdr:nvSpPr>
        <xdr:cNvPr id="650" name="円/楕円 649"/>
        <xdr:cNvSpPr/>
      </xdr:nvSpPr>
      <xdr:spPr>
        <a:xfrm>
          <a:off x="16268700" y="133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146866</xdr:rowOff>
    </xdr:from>
    <xdr:ext cx="469744" cy="259045"/>
    <xdr:sp macro="" textlink="">
      <xdr:nvSpPr>
        <xdr:cNvPr id="651" name="災害復旧費該当値テキスト"/>
        <xdr:cNvSpPr txBox="1"/>
      </xdr:nvSpPr>
      <xdr:spPr>
        <a:xfrm>
          <a:off x="16370300" y="1317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100902</xdr:rowOff>
    </xdr:from>
    <xdr:to>
      <xdr:col>22</xdr:col>
      <xdr:colOff>415925</xdr:colOff>
      <xdr:row>76</xdr:row>
      <xdr:rowOff>31052</xdr:rowOff>
    </xdr:to>
    <xdr:sp macro="" textlink="">
      <xdr:nvSpPr>
        <xdr:cNvPr id="652" name="円/楕円 651"/>
        <xdr:cNvSpPr/>
      </xdr:nvSpPr>
      <xdr:spPr>
        <a:xfrm>
          <a:off x="15430500" y="129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47579</xdr:rowOff>
    </xdr:from>
    <xdr:ext cx="534377" cy="259045"/>
    <xdr:sp macro="" textlink="">
      <xdr:nvSpPr>
        <xdr:cNvPr id="653" name="テキスト ボックス 652"/>
        <xdr:cNvSpPr txBox="1"/>
      </xdr:nvSpPr>
      <xdr:spPr>
        <a:xfrm>
          <a:off x="15214111" y="127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39705</xdr:rowOff>
    </xdr:from>
    <xdr:to>
      <xdr:col>21</xdr:col>
      <xdr:colOff>212725</xdr:colOff>
      <xdr:row>76</xdr:row>
      <xdr:rowOff>141305</xdr:rowOff>
    </xdr:to>
    <xdr:sp macro="" textlink="">
      <xdr:nvSpPr>
        <xdr:cNvPr id="654" name="円/楕円 653"/>
        <xdr:cNvSpPr/>
      </xdr:nvSpPr>
      <xdr:spPr>
        <a:xfrm>
          <a:off x="14541500" y="130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157832</xdr:rowOff>
    </xdr:from>
    <xdr:ext cx="534377" cy="259045"/>
    <xdr:sp macro="" textlink="">
      <xdr:nvSpPr>
        <xdr:cNvPr id="655" name="テキスト ボックス 654"/>
        <xdr:cNvSpPr txBox="1"/>
      </xdr:nvSpPr>
      <xdr:spPr>
        <a:xfrm>
          <a:off x="14325111" y="128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166122</xdr:rowOff>
    </xdr:from>
    <xdr:to>
      <xdr:col>20</xdr:col>
      <xdr:colOff>9525</xdr:colOff>
      <xdr:row>78</xdr:row>
      <xdr:rowOff>96272</xdr:rowOff>
    </xdr:to>
    <xdr:sp macro="" textlink="">
      <xdr:nvSpPr>
        <xdr:cNvPr id="656" name="円/楕円 655"/>
        <xdr:cNvSpPr/>
      </xdr:nvSpPr>
      <xdr:spPr>
        <a:xfrm>
          <a:off x="13652500" y="13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87399</xdr:rowOff>
    </xdr:from>
    <xdr:ext cx="469744" cy="259045"/>
    <xdr:sp macro="" textlink="">
      <xdr:nvSpPr>
        <xdr:cNvPr id="657" name="テキスト ボックス 656"/>
        <xdr:cNvSpPr txBox="1"/>
      </xdr:nvSpPr>
      <xdr:spPr>
        <a:xfrm>
          <a:off x="13468427" y="1346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74749</xdr:rowOff>
    </xdr:from>
    <xdr:to>
      <xdr:col>18</xdr:col>
      <xdr:colOff>492125</xdr:colOff>
      <xdr:row>79</xdr:row>
      <xdr:rowOff>4899</xdr:rowOff>
    </xdr:to>
    <xdr:sp macro="" textlink="">
      <xdr:nvSpPr>
        <xdr:cNvPr id="658" name="円/楕円 657"/>
        <xdr:cNvSpPr/>
      </xdr:nvSpPr>
      <xdr:spPr>
        <a:xfrm>
          <a:off x="127635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167476</xdr:rowOff>
    </xdr:from>
    <xdr:ext cx="378565" cy="259045"/>
    <xdr:sp macro="" textlink="">
      <xdr:nvSpPr>
        <xdr:cNvPr id="659" name="テキスト ボックス 658"/>
        <xdr:cNvSpPr txBox="1"/>
      </xdr:nvSpPr>
      <xdr:spPr>
        <a:xfrm>
          <a:off x="12625017" y="13540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95008</xdr:rowOff>
    </xdr:from>
    <xdr:to>
      <xdr:col>23</xdr:col>
      <xdr:colOff>517525</xdr:colOff>
      <xdr:row>93</xdr:row>
      <xdr:rowOff>160706</xdr:rowOff>
    </xdr:to>
    <xdr:cxnSp macro="">
      <xdr:nvCxnSpPr>
        <xdr:cNvPr id="688" name="直線コネクタ 687"/>
        <xdr:cNvCxnSpPr/>
      </xdr:nvCxnSpPr>
      <xdr:spPr>
        <a:xfrm flipV="1">
          <a:off x="15481300" y="16039858"/>
          <a:ext cx="838200" cy="6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160706</xdr:rowOff>
    </xdr:from>
    <xdr:to>
      <xdr:col>22</xdr:col>
      <xdr:colOff>365125</xdr:colOff>
      <xdr:row>94</xdr:row>
      <xdr:rowOff>15850</xdr:rowOff>
    </xdr:to>
    <xdr:cxnSp macro="">
      <xdr:nvCxnSpPr>
        <xdr:cNvPr id="691" name="直線コネクタ 690"/>
        <xdr:cNvCxnSpPr/>
      </xdr:nvCxnSpPr>
      <xdr:spPr>
        <a:xfrm flipV="1">
          <a:off x="14592300" y="16105556"/>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150622</xdr:rowOff>
    </xdr:from>
    <xdr:to>
      <xdr:col>21</xdr:col>
      <xdr:colOff>161925</xdr:colOff>
      <xdr:row>94</xdr:row>
      <xdr:rowOff>15850</xdr:rowOff>
    </xdr:to>
    <xdr:cxnSp macro="">
      <xdr:nvCxnSpPr>
        <xdr:cNvPr id="694" name="直線コネクタ 693"/>
        <xdr:cNvCxnSpPr/>
      </xdr:nvCxnSpPr>
      <xdr:spPr>
        <a:xfrm>
          <a:off x="13703300" y="16095472"/>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150622</xdr:rowOff>
    </xdr:from>
    <xdr:to>
      <xdr:col>19</xdr:col>
      <xdr:colOff>644525</xdr:colOff>
      <xdr:row>94</xdr:row>
      <xdr:rowOff>38925</xdr:rowOff>
    </xdr:to>
    <xdr:cxnSp macro="">
      <xdr:nvCxnSpPr>
        <xdr:cNvPr id="697" name="直線コネクタ 696"/>
        <xdr:cNvCxnSpPr/>
      </xdr:nvCxnSpPr>
      <xdr:spPr>
        <a:xfrm flipV="1">
          <a:off x="12814300" y="16095472"/>
          <a:ext cx="889000" cy="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44208</xdr:rowOff>
    </xdr:from>
    <xdr:to>
      <xdr:col>23</xdr:col>
      <xdr:colOff>568325</xdr:colOff>
      <xdr:row>93</xdr:row>
      <xdr:rowOff>145808</xdr:rowOff>
    </xdr:to>
    <xdr:sp macro="" textlink="">
      <xdr:nvSpPr>
        <xdr:cNvPr id="707" name="円/楕円 706"/>
        <xdr:cNvSpPr/>
      </xdr:nvSpPr>
      <xdr:spPr>
        <a:xfrm>
          <a:off x="16268700" y="159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67085</xdr:rowOff>
    </xdr:from>
    <xdr:ext cx="534377" cy="259045"/>
    <xdr:sp macro="" textlink="">
      <xdr:nvSpPr>
        <xdr:cNvPr id="708" name="公債費該当値テキスト"/>
        <xdr:cNvSpPr txBox="1"/>
      </xdr:nvSpPr>
      <xdr:spPr>
        <a:xfrm>
          <a:off x="16370300" y="158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77,019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109906</xdr:rowOff>
    </xdr:from>
    <xdr:to>
      <xdr:col>22</xdr:col>
      <xdr:colOff>415925</xdr:colOff>
      <xdr:row>94</xdr:row>
      <xdr:rowOff>40056</xdr:rowOff>
    </xdr:to>
    <xdr:sp macro="" textlink="">
      <xdr:nvSpPr>
        <xdr:cNvPr id="709" name="円/楕円 708"/>
        <xdr:cNvSpPr/>
      </xdr:nvSpPr>
      <xdr:spPr>
        <a:xfrm>
          <a:off x="15430500" y="1605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56583</xdr:rowOff>
    </xdr:from>
    <xdr:ext cx="534377" cy="259045"/>
    <xdr:sp macro="" textlink="">
      <xdr:nvSpPr>
        <xdr:cNvPr id="710" name="テキスト ボックス 709"/>
        <xdr:cNvSpPr txBox="1"/>
      </xdr:nvSpPr>
      <xdr:spPr>
        <a:xfrm>
          <a:off x="15214111" y="158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136500</xdr:rowOff>
    </xdr:from>
    <xdr:to>
      <xdr:col>21</xdr:col>
      <xdr:colOff>212725</xdr:colOff>
      <xdr:row>94</xdr:row>
      <xdr:rowOff>66650</xdr:rowOff>
    </xdr:to>
    <xdr:sp macro="" textlink="">
      <xdr:nvSpPr>
        <xdr:cNvPr id="711" name="円/楕円 710"/>
        <xdr:cNvSpPr/>
      </xdr:nvSpPr>
      <xdr:spPr>
        <a:xfrm>
          <a:off x="14541500" y="160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83177</xdr:rowOff>
    </xdr:from>
    <xdr:ext cx="534377" cy="259045"/>
    <xdr:sp macro="" textlink="">
      <xdr:nvSpPr>
        <xdr:cNvPr id="712" name="テキスト ボックス 711"/>
        <xdr:cNvSpPr txBox="1"/>
      </xdr:nvSpPr>
      <xdr:spPr>
        <a:xfrm>
          <a:off x="14325111" y="158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99822</xdr:rowOff>
    </xdr:from>
    <xdr:to>
      <xdr:col>20</xdr:col>
      <xdr:colOff>9525</xdr:colOff>
      <xdr:row>94</xdr:row>
      <xdr:rowOff>29972</xdr:rowOff>
    </xdr:to>
    <xdr:sp macro="" textlink="">
      <xdr:nvSpPr>
        <xdr:cNvPr id="713" name="円/楕円 712"/>
        <xdr:cNvSpPr/>
      </xdr:nvSpPr>
      <xdr:spPr>
        <a:xfrm>
          <a:off x="13652500" y="160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46499</xdr:rowOff>
    </xdr:from>
    <xdr:ext cx="534377" cy="259045"/>
    <xdr:sp macro="" textlink="">
      <xdr:nvSpPr>
        <xdr:cNvPr id="714" name="テキスト ボックス 713"/>
        <xdr:cNvSpPr txBox="1"/>
      </xdr:nvSpPr>
      <xdr:spPr>
        <a:xfrm>
          <a:off x="13436111" y="1581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159575</xdr:rowOff>
    </xdr:from>
    <xdr:to>
      <xdr:col>18</xdr:col>
      <xdr:colOff>492125</xdr:colOff>
      <xdr:row>94</xdr:row>
      <xdr:rowOff>89725</xdr:rowOff>
    </xdr:to>
    <xdr:sp macro="" textlink="">
      <xdr:nvSpPr>
        <xdr:cNvPr id="715" name="円/楕円 714"/>
        <xdr:cNvSpPr/>
      </xdr:nvSpPr>
      <xdr:spPr>
        <a:xfrm>
          <a:off x="12763500" y="161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106252</xdr:rowOff>
    </xdr:from>
    <xdr:ext cx="534377" cy="259045"/>
    <xdr:sp macro="" textlink="">
      <xdr:nvSpPr>
        <xdr:cNvPr id="716" name="テキスト ボックス 715"/>
        <xdr:cNvSpPr txBox="1"/>
      </xdr:nvSpPr>
      <xdr:spPr>
        <a:xfrm>
          <a:off x="12547111" y="158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73787</xdr:rowOff>
    </xdr:from>
    <xdr:to>
      <xdr:col>32</xdr:col>
      <xdr:colOff>187325</xdr:colOff>
      <xdr:row>39</xdr:row>
      <xdr:rowOff>44450</xdr:rowOff>
    </xdr:to>
    <xdr:cxnSp macro="">
      <xdr:nvCxnSpPr>
        <xdr:cNvPr id="745" name="直線コネクタ 744"/>
        <xdr:cNvCxnSpPr/>
      </xdr:nvCxnSpPr>
      <xdr:spPr>
        <a:xfrm flipV="1">
          <a:off x="21323300" y="6588887"/>
          <a:ext cx="8382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105998</xdr:rowOff>
    </xdr:from>
    <xdr:ext cx="378565" cy="259045"/>
    <xdr:sp macro="" textlink="">
      <xdr:nvSpPr>
        <xdr:cNvPr id="746" name="諸支出金平均値テキスト"/>
        <xdr:cNvSpPr txBox="1"/>
      </xdr:nvSpPr>
      <xdr:spPr>
        <a:xfrm>
          <a:off x="22212300" y="6621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22987</xdr:rowOff>
    </xdr:from>
    <xdr:to>
      <xdr:col>32</xdr:col>
      <xdr:colOff>238125</xdr:colOff>
      <xdr:row>38</xdr:row>
      <xdr:rowOff>124587</xdr:rowOff>
    </xdr:to>
    <xdr:sp macro="" textlink="">
      <xdr:nvSpPr>
        <xdr:cNvPr id="764" name="円/楕円 763"/>
        <xdr:cNvSpPr/>
      </xdr:nvSpPr>
      <xdr:spPr>
        <a:xfrm>
          <a:off x="221107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45864</xdr:rowOff>
    </xdr:from>
    <xdr:ext cx="378565" cy="259045"/>
    <xdr:sp macro="" textlink="">
      <xdr:nvSpPr>
        <xdr:cNvPr id="765" name="諸支出金該当値テキスト"/>
        <xdr:cNvSpPr txBox="1"/>
      </xdr:nvSpPr>
      <xdr:spPr>
        <a:xfrm>
          <a:off x="22212300"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歳出総額は、</a:t>
          </a:r>
          <a:r>
            <a:rPr kumimoji="1" lang="en-US" altLang="ja-JP" sz="1100">
              <a:solidFill>
                <a:schemeClr val="dk1"/>
              </a:solidFill>
              <a:effectLst/>
              <a:latin typeface="+mn-lt"/>
              <a:ea typeface="+mn-ea"/>
              <a:cs typeface="+mn-cs"/>
            </a:rPr>
            <a:t>41,089</a:t>
          </a:r>
          <a:r>
            <a:rPr kumimoji="1" lang="ja-JP" altLang="ja-JP" sz="1100">
              <a:solidFill>
                <a:schemeClr val="dk1"/>
              </a:solidFill>
              <a:effectLst/>
              <a:latin typeface="+mn-lt"/>
              <a:ea typeface="+mn-ea"/>
              <a:cs typeface="+mn-cs"/>
            </a:rPr>
            <a:t>百万円で前年度比　</a:t>
          </a:r>
          <a:r>
            <a:rPr kumimoji="1" lang="en-US" altLang="ja-JP" sz="1100">
              <a:solidFill>
                <a:schemeClr val="dk1"/>
              </a:solidFill>
              <a:effectLst/>
              <a:latin typeface="+mn-lt"/>
              <a:ea typeface="+mn-ea"/>
              <a:cs typeface="+mn-cs"/>
            </a:rPr>
            <a:t>1,856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）となった。目的別の大きな増減要因は次の通りである。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総務費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情報通信環境再整備事業</a:t>
          </a:r>
          <a:r>
            <a:rPr kumimoji="1" lang="en-US" altLang="ja-JP" sz="1100">
              <a:solidFill>
                <a:schemeClr val="dk1"/>
              </a:solidFill>
              <a:effectLst/>
              <a:latin typeface="+mn-lt"/>
              <a:ea typeface="+mn-ea"/>
              <a:cs typeface="+mn-cs"/>
            </a:rPr>
            <a:t>204</a:t>
          </a:r>
          <a:r>
            <a:rPr kumimoji="1" lang="ja-JP" altLang="en-US" sz="1100">
              <a:solidFill>
                <a:schemeClr val="dk1"/>
              </a:solidFill>
              <a:effectLst/>
              <a:latin typeface="+mn-lt"/>
              <a:ea typeface="+mn-ea"/>
              <a:cs typeface="+mn-cs"/>
            </a:rPr>
            <a:t>百万円の増、減債基金積立事業</a:t>
          </a:r>
          <a:r>
            <a:rPr kumimoji="1" lang="en-US" altLang="ja-JP" sz="1100">
              <a:solidFill>
                <a:schemeClr val="dk1"/>
              </a:solidFill>
              <a:effectLst/>
              <a:latin typeface="+mn-lt"/>
              <a:ea typeface="+mn-ea"/>
              <a:cs typeface="+mn-cs"/>
            </a:rPr>
            <a:t>311</a:t>
          </a:r>
          <a:r>
            <a:rPr kumimoji="1" lang="ja-JP" altLang="en-US" sz="1100">
              <a:solidFill>
                <a:schemeClr val="dk1"/>
              </a:solidFill>
              <a:effectLst/>
              <a:latin typeface="+mn-lt"/>
              <a:ea typeface="+mn-ea"/>
              <a:cs typeface="+mn-cs"/>
            </a:rPr>
            <a:t>百万円の減ほか、ハード事業では、市民会館・中央公民館改修事業により</a:t>
          </a:r>
          <a:r>
            <a:rPr kumimoji="1" lang="en-US" altLang="ja-JP" sz="1100">
              <a:solidFill>
                <a:schemeClr val="dk1"/>
              </a:solidFill>
              <a:effectLst/>
              <a:latin typeface="+mn-lt"/>
              <a:ea typeface="+mn-ea"/>
              <a:cs typeface="+mn-cs"/>
            </a:rPr>
            <a:t>329</a:t>
          </a:r>
          <a:r>
            <a:rPr kumimoji="1" lang="ja-JP" altLang="en-US" sz="1100">
              <a:solidFill>
                <a:schemeClr val="dk1"/>
              </a:solidFill>
              <a:effectLst/>
              <a:latin typeface="+mn-lt"/>
              <a:ea typeface="+mn-ea"/>
              <a:cs typeface="+mn-cs"/>
            </a:rPr>
            <a:t>百万円の減により、総額</a:t>
          </a:r>
          <a:r>
            <a:rPr kumimoji="1" lang="en-US" altLang="ja-JP" sz="1100">
              <a:solidFill>
                <a:schemeClr val="dk1"/>
              </a:solidFill>
              <a:effectLst/>
              <a:latin typeface="+mn-lt"/>
              <a:ea typeface="+mn-ea"/>
              <a:cs typeface="+mn-cs"/>
            </a:rPr>
            <a:t>1,341</a:t>
          </a:r>
          <a:r>
            <a:rPr kumimoji="1" lang="ja-JP" altLang="en-US" sz="1100">
              <a:solidFill>
                <a:schemeClr val="dk1"/>
              </a:solidFill>
              <a:effectLst/>
              <a:latin typeface="+mn-lt"/>
              <a:ea typeface="+mn-ea"/>
              <a:cs typeface="+mn-cs"/>
            </a:rPr>
            <a:t>百万円の減となった。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衛生費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ごみ焼却施設基幹的設備改良事業（継続費）</a:t>
          </a:r>
          <a:r>
            <a:rPr kumimoji="1" lang="en-US" altLang="ja-JP" sz="1100">
              <a:solidFill>
                <a:schemeClr val="dk1"/>
              </a:solidFill>
              <a:effectLst/>
              <a:latin typeface="+mn-lt"/>
              <a:ea typeface="+mn-ea"/>
              <a:cs typeface="+mn-cs"/>
            </a:rPr>
            <a:t>156</a:t>
          </a:r>
          <a:r>
            <a:rPr kumimoji="1" lang="ja-JP" altLang="en-US" sz="1100">
              <a:solidFill>
                <a:schemeClr val="dk1"/>
              </a:solidFill>
              <a:effectLst/>
              <a:latin typeface="+mn-lt"/>
              <a:ea typeface="+mn-ea"/>
              <a:cs typeface="+mn-cs"/>
            </a:rPr>
            <a:t>百万円の減、ごみ焼却施設修繕事業</a:t>
          </a:r>
          <a:r>
            <a:rPr kumimoji="1" lang="en-US" altLang="ja-JP" sz="1100">
              <a:solidFill>
                <a:schemeClr val="dk1"/>
              </a:solidFill>
              <a:effectLst/>
              <a:latin typeface="+mn-lt"/>
              <a:ea typeface="+mn-ea"/>
              <a:cs typeface="+mn-cs"/>
            </a:rPr>
            <a:t>124</a:t>
          </a:r>
          <a:r>
            <a:rPr kumimoji="1" lang="ja-JP" altLang="en-US" sz="1100">
              <a:solidFill>
                <a:schemeClr val="dk1"/>
              </a:solidFill>
              <a:effectLst/>
              <a:latin typeface="+mn-lt"/>
              <a:ea typeface="+mn-ea"/>
              <a:cs typeface="+mn-cs"/>
            </a:rPr>
            <a:t>百万円減など施設経費の減少が目立ち、総額</a:t>
          </a:r>
          <a:r>
            <a:rPr kumimoji="1" lang="en-US" altLang="ja-JP" sz="1100">
              <a:solidFill>
                <a:schemeClr val="dk1"/>
              </a:solidFill>
              <a:effectLst/>
              <a:latin typeface="+mn-lt"/>
              <a:ea typeface="+mn-ea"/>
              <a:cs typeface="+mn-cs"/>
            </a:rPr>
            <a:t>281</a:t>
          </a:r>
          <a:r>
            <a:rPr kumimoji="1" lang="ja-JP" altLang="en-US" sz="1100">
              <a:solidFill>
                <a:schemeClr val="dk1"/>
              </a:solidFill>
              <a:effectLst/>
              <a:latin typeface="+mn-lt"/>
              <a:ea typeface="+mn-ea"/>
              <a:cs typeface="+mn-cs"/>
            </a:rPr>
            <a:t>百万円の減となった。</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農林水産業費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年度より稼動した有害鳥獣処理施設整備事業</a:t>
          </a:r>
          <a:r>
            <a:rPr kumimoji="1" lang="en-US" altLang="ja-JP" sz="1100">
              <a:solidFill>
                <a:schemeClr val="dk1"/>
              </a:solidFill>
              <a:effectLst/>
              <a:latin typeface="+mn-lt"/>
              <a:ea typeface="+mn-ea"/>
              <a:cs typeface="+mn-cs"/>
            </a:rPr>
            <a:t>265</a:t>
          </a:r>
          <a:r>
            <a:rPr kumimoji="1" lang="ja-JP" altLang="en-US" sz="1100">
              <a:solidFill>
                <a:schemeClr val="dk1"/>
              </a:solidFill>
              <a:effectLst/>
              <a:latin typeface="+mn-lt"/>
              <a:ea typeface="+mn-ea"/>
              <a:cs typeface="+mn-cs"/>
            </a:rPr>
            <a:t>百万円の減の他、大呂自然休養村整備事業（継続費）</a:t>
          </a:r>
          <a:r>
            <a:rPr kumimoji="1" lang="en-US" altLang="ja-JP" sz="1100">
              <a:solidFill>
                <a:schemeClr val="dk1"/>
              </a:solidFill>
              <a:effectLst/>
              <a:latin typeface="+mn-lt"/>
              <a:ea typeface="+mn-ea"/>
              <a:cs typeface="+mn-cs"/>
            </a:rPr>
            <a:t>213</a:t>
          </a:r>
          <a:r>
            <a:rPr kumimoji="1" lang="ja-JP" altLang="en-US" sz="1100">
              <a:solidFill>
                <a:schemeClr val="dk1"/>
              </a:solidFill>
              <a:effectLst/>
              <a:latin typeface="+mn-lt"/>
              <a:ea typeface="+mn-ea"/>
              <a:cs typeface="+mn-cs"/>
            </a:rPr>
            <a:t>百万円の減となり、総額</a:t>
          </a:r>
          <a:r>
            <a:rPr kumimoji="1" lang="en-US" altLang="ja-JP" sz="1100">
              <a:solidFill>
                <a:schemeClr val="dk1"/>
              </a:solidFill>
              <a:effectLst/>
              <a:latin typeface="+mn-lt"/>
              <a:ea typeface="+mn-ea"/>
              <a:cs typeface="+mn-cs"/>
            </a:rPr>
            <a:t>455</a:t>
          </a:r>
          <a:r>
            <a:rPr kumimoji="1" lang="ja-JP" altLang="en-US" sz="1100">
              <a:solidFill>
                <a:schemeClr val="dk1"/>
              </a:solidFill>
              <a:effectLst/>
              <a:latin typeface="+mn-lt"/>
              <a:ea typeface="+mn-ea"/>
              <a:cs typeface="+mn-cs"/>
            </a:rPr>
            <a:t>百万円の減となった</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福知山公立大学運営費交付金事業により</a:t>
          </a:r>
          <a:r>
            <a:rPr kumimoji="1" lang="en-US" altLang="ja-JP" sz="1100">
              <a:solidFill>
                <a:schemeClr val="dk1"/>
              </a:solidFill>
              <a:effectLst/>
              <a:latin typeface="+mn-lt"/>
              <a:ea typeface="+mn-ea"/>
              <a:cs typeface="+mn-cs"/>
            </a:rPr>
            <a:t>310</a:t>
          </a:r>
          <a:r>
            <a:rPr kumimoji="1" lang="ja-JP" altLang="en-US" sz="1100">
              <a:solidFill>
                <a:schemeClr val="dk1"/>
              </a:solidFill>
              <a:effectLst/>
              <a:latin typeface="+mn-lt"/>
              <a:ea typeface="+mn-ea"/>
              <a:cs typeface="+mn-cs"/>
            </a:rPr>
            <a:t>百万円増、小中学校耐震改修事業の</a:t>
          </a:r>
          <a:r>
            <a:rPr kumimoji="1" lang="en-US" altLang="ja-JP" sz="1100">
              <a:solidFill>
                <a:schemeClr val="dk1"/>
              </a:solidFill>
              <a:effectLst/>
              <a:latin typeface="+mn-lt"/>
              <a:ea typeface="+mn-ea"/>
              <a:cs typeface="+mn-cs"/>
            </a:rPr>
            <a:t>272</a:t>
          </a:r>
          <a:r>
            <a:rPr kumimoji="1" lang="ja-JP" altLang="en-US" sz="1100">
              <a:solidFill>
                <a:schemeClr val="dk1"/>
              </a:solidFill>
              <a:effectLst/>
              <a:latin typeface="+mn-lt"/>
              <a:ea typeface="+mn-ea"/>
              <a:cs typeface="+mn-cs"/>
            </a:rPr>
            <a:t>百万円の増が影響し総額</a:t>
          </a:r>
          <a:r>
            <a:rPr kumimoji="1" lang="en-US" altLang="ja-JP" sz="1100">
              <a:solidFill>
                <a:schemeClr val="dk1"/>
              </a:solidFill>
              <a:effectLst/>
              <a:latin typeface="+mn-lt"/>
              <a:ea typeface="+mn-ea"/>
              <a:cs typeface="+mn-cs"/>
            </a:rPr>
            <a:t>587</a:t>
          </a:r>
          <a:r>
            <a:rPr kumimoji="1" lang="ja-JP" altLang="en-US" sz="1100">
              <a:solidFill>
                <a:schemeClr val="dk1"/>
              </a:solidFill>
              <a:effectLst/>
              <a:latin typeface="+mn-lt"/>
              <a:ea typeface="+mn-ea"/>
              <a:cs typeface="+mn-cs"/>
            </a:rPr>
            <a:t>百万円の減となった。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過年度に発生した災害に関する復旧工事も収束をむかえ、土木施設災害復旧事業</a:t>
          </a:r>
          <a:r>
            <a:rPr kumimoji="1" lang="en-US" altLang="ja-JP" sz="1100">
              <a:solidFill>
                <a:schemeClr val="dk1"/>
              </a:solidFill>
              <a:effectLst/>
              <a:latin typeface="+mn-lt"/>
              <a:ea typeface="+mn-ea"/>
              <a:cs typeface="+mn-cs"/>
            </a:rPr>
            <a:t>755</a:t>
          </a:r>
          <a:r>
            <a:rPr kumimoji="1" lang="ja-JP" altLang="en-US" sz="1100">
              <a:solidFill>
                <a:schemeClr val="dk1"/>
              </a:solidFill>
              <a:effectLst/>
              <a:latin typeface="+mn-lt"/>
              <a:ea typeface="+mn-ea"/>
              <a:cs typeface="+mn-cs"/>
            </a:rPr>
            <a:t>百万円減など総額</a:t>
          </a:r>
          <a:r>
            <a:rPr kumimoji="1" lang="en-US" altLang="ja-JP" sz="1100">
              <a:solidFill>
                <a:schemeClr val="dk1"/>
              </a:solidFill>
              <a:effectLst/>
              <a:latin typeface="+mn-lt"/>
              <a:ea typeface="+mn-ea"/>
              <a:cs typeface="+mn-cs"/>
            </a:rPr>
            <a:t>1,284</a:t>
          </a:r>
          <a:r>
            <a:rPr kumimoji="1" lang="ja-JP" altLang="en-US" sz="1100">
              <a:solidFill>
                <a:schemeClr val="dk1"/>
              </a:solidFill>
              <a:effectLst/>
              <a:latin typeface="+mn-lt"/>
              <a:ea typeface="+mn-ea"/>
              <a:cs typeface="+mn-cs"/>
            </a:rPr>
            <a:t>百万円の減となった。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財政調整基金残高については、平成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年台風</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号災害、平成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月豪雨災害と二年連続の災害で、それぞれ</a:t>
          </a:r>
          <a:r>
            <a:rPr kumimoji="1" lang="en-US" altLang="ja-JP" sz="1400">
              <a:solidFill>
                <a:schemeClr val="dk1"/>
              </a:solidFill>
              <a:effectLst/>
              <a:latin typeface="+mn-lt"/>
              <a:ea typeface="+mn-ea"/>
              <a:cs typeface="+mn-cs"/>
            </a:rPr>
            <a:t>600</a:t>
          </a:r>
          <a:r>
            <a:rPr kumimoji="1" lang="ja-JP" altLang="ja-JP" sz="1400">
              <a:solidFill>
                <a:schemeClr val="dk1"/>
              </a:solidFill>
              <a:effectLst/>
              <a:latin typeface="+mn-lt"/>
              <a:ea typeface="+mn-ea"/>
              <a:cs typeface="+mn-cs"/>
            </a:rPr>
            <a:t>百万円、</a:t>
          </a:r>
          <a:r>
            <a:rPr kumimoji="1" lang="en-US" altLang="ja-JP" sz="1400">
              <a:solidFill>
                <a:schemeClr val="dk1"/>
              </a:solidFill>
              <a:effectLst/>
              <a:latin typeface="+mn-lt"/>
              <a:ea typeface="+mn-ea"/>
              <a:cs typeface="+mn-cs"/>
            </a:rPr>
            <a:t>1,000</a:t>
          </a:r>
          <a:r>
            <a:rPr kumimoji="1" lang="ja-JP" altLang="ja-JP" sz="1400">
              <a:solidFill>
                <a:schemeClr val="dk1"/>
              </a:solidFill>
              <a:effectLst/>
              <a:latin typeface="+mn-lt"/>
              <a:ea typeface="+mn-ea"/>
              <a:cs typeface="+mn-cs"/>
            </a:rPr>
            <a:t>百万円取崩したことが影響し、平成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年度末と平成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年度末の財政調整基金残高は減少した</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年度末には</a:t>
          </a:r>
          <a:r>
            <a:rPr kumimoji="1" lang="en-US" altLang="ja-JP" sz="1400">
              <a:solidFill>
                <a:schemeClr val="dk1"/>
              </a:solidFill>
              <a:effectLst/>
              <a:latin typeface="+mn-lt"/>
              <a:ea typeface="+mn-ea"/>
              <a:cs typeface="+mn-cs"/>
            </a:rPr>
            <a:t>431</a:t>
          </a:r>
          <a:r>
            <a:rPr kumimoji="1" lang="ja-JP" altLang="en-US" sz="1400">
              <a:solidFill>
                <a:schemeClr val="dk1"/>
              </a:solidFill>
              <a:effectLst/>
              <a:latin typeface="+mn-lt"/>
              <a:ea typeface="+mn-ea"/>
              <a:cs typeface="+mn-cs"/>
            </a:rPr>
            <a:t>百万円増加したが、</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年度おいては平成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年度歳計剰余金</a:t>
          </a:r>
          <a:r>
            <a:rPr kumimoji="1" lang="en-US" altLang="ja-JP" sz="1400">
              <a:solidFill>
                <a:schemeClr val="dk1"/>
              </a:solidFill>
              <a:effectLst/>
              <a:latin typeface="+mn-lt"/>
              <a:ea typeface="+mn-ea"/>
              <a:cs typeface="+mn-cs"/>
            </a:rPr>
            <a:t>370</a:t>
          </a:r>
          <a:r>
            <a:rPr kumimoji="1" lang="ja-JP" altLang="en-US" sz="1400">
              <a:solidFill>
                <a:schemeClr val="dk1"/>
              </a:solidFill>
              <a:effectLst/>
              <a:latin typeface="+mn-lt"/>
              <a:ea typeface="+mn-ea"/>
              <a:cs typeface="+mn-cs"/>
            </a:rPr>
            <a:t>百万円積立てた一方で、年度内の一般財源不足を賄うため</a:t>
          </a:r>
          <a:r>
            <a:rPr kumimoji="1" lang="en-US" altLang="ja-JP" sz="1400">
              <a:solidFill>
                <a:schemeClr val="dk1"/>
              </a:solidFill>
              <a:effectLst/>
              <a:latin typeface="+mn-lt"/>
              <a:ea typeface="+mn-ea"/>
              <a:cs typeface="+mn-cs"/>
            </a:rPr>
            <a:t>300</a:t>
          </a:r>
          <a:r>
            <a:rPr kumimoji="1" lang="ja-JP" altLang="en-US" sz="1400">
              <a:solidFill>
                <a:schemeClr val="dk1"/>
              </a:solidFill>
              <a:effectLst/>
              <a:latin typeface="+mn-lt"/>
              <a:ea typeface="+mn-ea"/>
              <a:cs typeface="+mn-cs"/>
            </a:rPr>
            <a:t>百万を繰り入れたため残高の増加は</a:t>
          </a:r>
          <a:r>
            <a:rPr kumimoji="1" lang="en-US" altLang="ja-JP" sz="1400">
              <a:solidFill>
                <a:schemeClr val="dk1"/>
              </a:solidFill>
              <a:effectLst/>
              <a:latin typeface="+mn-lt"/>
              <a:ea typeface="+mn-ea"/>
              <a:cs typeface="+mn-cs"/>
            </a:rPr>
            <a:t>70</a:t>
          </a:r>
          <a:r>
            <a:rPr kumimoji="1" lang="ja-JP" altLang="en-US" sz="1400">
              <a:solidFill>
                <a:schemeClr val="dk1"/>
              </a:solidFill>
              <a:effectLst/>
              <a:latin typeface="+mn-lt"/>
              <a:ea typeface="+mn-ea"/>
              <a:cs typeface="+mn-cs"/>
            </a:rPr>
            <a:t>百万円に留まった。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法適用の公営企業会計では、平成２４年度から法適用を行った下水道事業も含め、資金不足は発生していない。</a:t>
          </a:r>
          <a:endParaRPr lang="ja-JP" altLang="ja-JP" sz="1400">
            <a:effectLst/>
          </a:endParaRPr>
        </a:p>
        <a:p>
          <a:r>
            <a:rPr kumimoji="1" lang="ja-JP" altLang="ja-JP" sz="1400">
              <a:solidFill>
                <a:schemeClr val="dk1"/>
              </a:solidFill>
              <a:effectLst/>
              <a:latin typeface="+mn-lt"/>
              <a:ea typeface="+mn-ea"/>
              <a:cs typeface="+mn-cs"/>
            </a:rPr>
            <a:t>　法非適用の公営企業会計では、石原土地区画整理事業特別会計において、資金不足が発生している状況が平成２４年度まで続いていたが、平成２５年度において一般会計からの繰入金を措置し、資金不足を解消した。その他の公営企業会計においても、資金不足は発生していない。</a:t>
          </a:r>
          <a:endParaRPr lang="ja-JP" altLang="ja-JP" sz="1400">
            <a:effectLst/>
          </a:endParaRPr>
        </a:p>
        <a:p>
          <a:r>
            <a:rPr kumimoji="1" lang="ja-JP" altLang="ja-JP" sz="1400">
              <a:solidFill>
                <a:schemeClr val="dk1"/>
              </a:solidFill>
              <a:effectLst/>
              <a:latin typeface="+mn-lt"/>
              <a:ea typeface="+mn-ea"/>
              <a:cs typeface="+mn-cs"/>
            </a:rPr>
            <a:t>　その他の特別会計においても、赤字は生じていない。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42556582</v>
      </c>
      <c r="BO4" s="381"/>
      <c r="BP4" s="381"/>
      <c r="BQ4" s="381"/>
      <c r="BR4" s="381"/>
      <c r="BS4" s="381"/>
      <c r="BT4" s="381"/>
      <c r="BU4" s="382"/>
      <c r="BV4" s="380">
        <v>43997192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4.3</v>
      </c>
      <c r="CU4" s="387"/>
      <c r="CV4" s="387"/>
      <c r="CW4" s="387"/>
      <c r="CX4" s="387"/>
      <c r="CY4" s="387"/>
      <c r="CZ4" s="387"/>
      <c r="DA4" s="388"/>
      <c r="DB4" s="386">
        <v>3.1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41316116</v>
      </c>
      <c r="BO5" s="418"/>
      <c r="BP5" s="418"/>
      <c r="BQ5" s="418"/>
      <c r="BR5" s="418"/>
      <c r="BS5" s="418"/>
      <c r="BT5" s="418"/>
      <c r="BU5" s="419"/>
      <c r="BV5" s="417">
        <v>43005022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96.8</v>
      </c>
      <c r="CU5" s="415"/>
      <c r="CV5" s="415"/>
      <c r="CW5" s="415"/>
      <c r="CX5" s="415"/>
      <c r="CY5" s="415"/>
      <c r="CZ5" s="415"/>
      <c r="DA5" s="416"/>
      <c r="DB5" s="414">
        <v>93.5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1240466</v>
      </c>
      <c r="BO6" s="418"/>
      <c r="BP6" s="418"/>
      <c r="BQ6" s="418"/>
      <c r="BR6" s="418"/>
      <c r="BS6" s="418"/>
      <c r="BT6" s="418"/>
      <c r="BU6" s="419"/>
      <c r="BV6" s="417">
        <v>992170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102.6</v>
      </c>
      <c r="CU6" s="455"/>
      <c r="CV6" s="455"/>
      <c r="CW6" s="455"/>
      <c r="CX6" s="455"/>
      <c r="CY6" s="455"/>
      <c r="CZ6" s="455"/>
      <c r="DA6" s="456"/>
      <c r="DB6" s="454">
        <v>99.1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191571</v>
      </c>
      <c r="BO7" s="418"/>
      <c r="BP7" s="418"/>
      <c r="BQ7" s="418"/>
      <c r="BR7" s="418"/>
      <c r="BS7" s="418"/>
      <c r="BT7" s="418"/>
      <c r="BU7" s="419"/>
      <c r="BV7" s="417">
        <v>255232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24158866</v>
      </c>
      <c r="CU7" s="418"/>
      <c r="CV7" s="418"/>
      <c r="CW7" s="418"/>
      <c r="CX7" s="418"/>
      <c r="CY7" s="418"/>
      <c r="CZ7" s="418"/>
      <c r="DA7" s="419"/>
      <c r="DB7" s="417">
        <v>23991425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1048895</v>
      </c>
      <c r="BO8" s="418"/>
      <c r="BP8" s="418"/>
      <c r="BQ8" s="418"/>
      <c r="BR8" s="418"/>
      <c r="BS8" s="418"/>
      <c r="BT8" s="418"/>
      <c r="BU8" s="419"/>
      <c r="BV8" s="417">
        <v>736938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78935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311957</v>
      </c>
      <c r="BO9" s="418"/>
      <c r="BP9" s="418"/>
      <c r="BQ9" s="418"/>
      <c r="BR9" s="418"/>
      <c r="BS9" s="418"/>
      <c r="BT9" s="418"/>
      <c r="BU9" s="419"/>
      <c r="BV9" s="417">
        <v>-121368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20.5</v>
      </c>
      <c r="CU9" s="415"/>
      <c r="CV9" s="415"/>
      <c r="CW9" s="415"/>
      <c r="CX9" s="415"/>
      <c r="CY9" s="415"/>
      <c r="CZ9" s="415"/>
      <c r="DA9" s="416"/>
      <c r="DB9" s="414">
        <v>19.2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79652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1127</v>
      </c>
      <c r="BO10" s="418"/>
      <c r="BP10" s="418"/>
      <c r="BQ10" s="418"/>
      <c r="BR10" s="418"/>
      <c r="BS10" s="418"/>
      <c r="BT10" s="418"/>
      <c r="BU10" s="419"/>
      <c r="BV10" s="417">
        <v>2096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230000</v>
      </c>
      <c r="BO11" s="418"/>
      <c r="BP11" s="418"/>
      <c r="BQ11" s="418"/>
      <c r="BR11" s="418"/>
      <c r="BS11" s="418"/>
      <c r="BT11" s="418"/>
      <c r="BU11" s="419"/>
      <c r="BV11" s="417">
        <v>230010</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79594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300000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78718</v>
      </c>
      <c r="S13" s="499"/>
      <c r="T13" s="499"/>
      <c r="U13" s="499"/>
      <c r="V13" s="500"/>
      <c r="W13" s="433" t="s">
        <v>124</v>
      </c>
      <c r="X13" s="434"/>
      <c r="Y13" s="434"/>
      <c r="Z13" s="434"/>
      <c r="AA13" s="434"/>
      <c r="AB13" s="424"/>
      <c r="AC13" s="468">
        <v>2100</v>
      </c>
      <c r="AD13" s="469"/>
      <c r="AE13" s="469"/>
      <c r="AF13" s="469"/>
      <c r="AG13" s="508"/>
      <c r="AH13" s="468">
        <v>2489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243084</v>
      </c>
      <c r="BO13" s="418"/>
      <c r="BP13" s="418"/>
      <c r="BQ13" s="418"/>
      <c r="BR13" s="418"/>
      <c r="BS13" s="418"/>
      <c r="BT13" s="418"/>
      <c r="BU13" s="419"/>
      <c r="BV13" s="417">
        <v>110738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11.1</v>
      </c>
      <c r="CU13" s="415"/>
      <c r="CV13" s="415"/>
      <c r="CW13" s="415"/>
      <c r="CX13" s="415"/>
      <c r="CY13" s="415"/>
      <c r="CZ13" s="415"/>
      <c r="DA13" s="416"/>
      <c r="DB13" s="414">
        <v>10.6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80019</v>
      </c>
      <c r="S14" s="499"/>
      <c r="T14" s="499"/>
      <c r="U14" s="499"/>
      <c r="V14" s="500"/>
      <c r="W14" s="407"/>
      <c r="X14" s="408"/>
      <c r="Y14" s="408"/>
      <c r="Z14" s="408"/>
      <c r="AA14" s="408"/>
      <c r="AB14" s="397"/>
      <c r="AC14" s="501">
        <v>5.6</v>
      </c>
      <c r="AD14" s="502"/>
      <c r="AE14" s="502"/>
      <c r="AF14" s="502"/>
      <c r="AG14" s="503"/>
      <c r="AH14" s="501">
        <v>6.7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88.6</v>
      </c>
      <c r="CU14" s="513"/>
      <c r="CV14" s="513"/>
      <c r="CW14" s="513"/>
      <c r="CX14" s="513"/>
      <c r="CY14" s="513"/>
      <c r="CZ14" s="513"/>
      <c r="DA14" s="514"/>
      <c r="DB14" s="512">
        <v>93.9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79176</v>
      </c>
      <c r="S15" s="499"/>
      <c r="T15" s="499"/>
      <c r="U15" s="499"/>
      <c r="V15" s="500"/>
      <c r="W15" s="433" t="s">
        <v>131</v>
      </c>
      <c r="X15" s="434"/>
      <c r="Y15" s="434"/>
      <c r="Z15" s="434"/>
      <c r="AA15" s="434"/>
      <c r="AB15" s="424"/>
      <c r="AC15" s="468">
        <v>10927</v>
      </c>
      <c r="AD15" s="469"/>
      <c r="AE15" s="469"/>
      <c r="AF15" s="469"/>
      <c r="AG15" s="508"/>
      <c r="AH15" s="468">
        <v>10854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10264210</v>
      </c>
      <c r="BO15" s="381"/>
      <c r="BP15" s="381"/>
      <c r="BQ15" s="381"/>
      <c r="BR15" s="381"/>
      <c r="BS15" s="381"/>
      <c r="BT15" s="381"/>
      <c r="BU15" s="382"/>
      <c r="BV15" s="380">
        <v>9931102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29.1</v>
      </c>
      <c r="AD16" s="502"/>
      <c r="AE16" s="502"/>
      <c r="AF16" s="502"/>
      <c r="AG16" s="503"/>
      <c r="AH16" s="501">
        <v>29.1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18960918</v>
      </c>
      <c r="BO16" s="418"/>
      <c r="BP16" s="418"/>
      <c r="BQ16" s="418"/>
      <c r="BR16" s="418"/>
      <c r="BS16" s="418"/>
      <c r="BT16" s="418"/>
      <c r="BU16" s="419"/>
      <c r="BV16" s="417">
        <v>18256103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24532</v>
      </c>
      <c r="AD17" s="469"/>
      <c r="AE17" s="469"/>
      <c r="AF17" s="469"/>
      <c r="AG17" s="508"/>
      <c r="AH17" s="468">
        <v>23942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13073296</v>
      </c>
      <c r="BO17" s="418"/>
      <c r="BP17" s="418"/>
      <c r="BQ17" s="418"/>
      <c r="BR17" s="418"/>
      <c r="BS17" s="418"/>
      <c r="BT17" s="418"/>
      <c r="BU17" s="419"/>
      <c r="BV17" s="417">
        <v>12625914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552.54</v>
      </c>
      <c r="M18" s="530"/>
      <c r="N18" s="530"/>
      <c r="O18" s="530"/>
      <c r="P18" s="530"/>
      <c r="Q18" s="530"/>
      <c r="R18" s="531"/>
      <c r="S18" s="531"/>
      <c r="T18" s="531"/>
      <c r="U18" s="531"/>
      <c r="V18" s="532"/>
      <c r="W18" s="435"/>
      <c r="X18" s="436"/>
      <c r="Y18" s="436"/>
      <c r="Z18" s="436"/>
      <c r="AA18" s="436"/>
      <c r="AB18" s="427"/>
      <c r="AC18" s="533">
        <v>65.3</v>
      </c>
      <c r="AD18" s="534"/>
      <c r="AE18" s="534"/>
      <c r="AF18" s="534"/>
      <c r="AG18" s="535"/>
      <c r="AH18" s="533">
        <v>64.2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24257624</v>
      </c>
      <c r="BO18" s="418"/>
      <c r="BP18" s="418"/>
      <c r="BQ18" s="418"/>
      <c r="BR18" s="418"/>
      <c r="BS18" s="418"/>
      <c r="BT18" s="418"/>
      <c r="BU18" s="419"/>
      <c r="BV18" s="417">
        <v>23701953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143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28375414</v>
      </c>
      <c r="BO19" s="418"/>
      <c r="BP19" s="418"/>
      <c r="BQ19" s="418"/>
      <c r="BR19" s="418"/>
      <c r="BS19" s="418"/>
      <c r="BT19" s="418"/>
      <c r="BU19" s="419"/>
      <c r="BV19" s="417">
        <v>28355327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32170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52720355</v>
      </c>
      <c r="BO23" s="418"/>
      <c r="BP23" s="418"/>
      <c r="BQ23" s="418"/>
      <c r="BR23" s="418"/>
      <c r="BS23" s="418"/>
      <c r="BT23" s="418"/>
      <c r="BU23" s="419"/>
      <c r="BV23" s="417">
        <v>53899447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8415</v>
      </c>
      <c r="R24" s="469"/>
      <c r="S24" s="469"/>
      <c r="T24" s="469"/>
      <c r="U24" s="469"/>
      <c r="V24" s="508"/>
      <c r="W24" s="563"/>
      <c r="X24" s="551"/>
      <c r="Y24" s="552"/>
      <c r="Z24" s="467" t="s">
        <v>155</v>
      </c>
      <c r="AA24" s="447"/>
      <c r="AB24" s="447"/>
      <c r="AC24" s="447"/>
      <c r="AD24" s="447"/>
      <c r="AE24" s="447"/>
      <c r="AF24" s="447"/>
      <c r="AG24" s="448"/>
      <c r="AH24" s="468">
        <v>679</v>
      </c>
      <c r="AI24" s="469"/>
      <c r="AJ24" s="469"/>
      <c r="AK24" s="469"/>
      <c r="AL24" s="508"/>
      <c r="AM24" s="468">
        <v>2206071</v>
      </c>
      <c r="AN24" s="469"/>
      <c r="AO24" s="469"/>
      <c r="AP24" s="469"/>
      <c r="AQ24" s="469"/>
      <c r="AR24" s="508"/>
      <c r="AS24" s="468">
        <v>3249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30153016</v>
      </c>
      <c r="BO24" s="418"/>
      <c r="BP24" s="418"/>
      <c r="BQ24" s="418"/>
      <c r="BR24" s="418"/>
      <c r="BS24" s="418"/>
      <c r="BT24" s="418"/>
      <c r="BU24" s="419"/>
      <c r="BV24" s="417">
        <v>30935193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7600</v>
      </c>
      <c r="R25" s="469"/>
      <c r="S25" s="469"/>
      <c r="T25" s="469"/>
      <c r="U25" s="469"/>
      <c r="V25" s="508"/>
      <c r="W25" s="563"/>
      <c r="X25" s="551"/>
      <c r="Y25" s="552"/>
      <c r="Z25" s="467" t="s">
        <v>158</v>
      </c>
      <c r="AA25" s="447"/>
      <c r="AB25" s="447"/>
      <c r="AC25" s="447"/>
      <c r="AD25" s="447"/>
      <c r="AE25" s="447"/>
      <c r="AF25" s="447"/>
      <c r="AG25" s="448"/>
      <c r="AH25" s="468">
        <v>128</v>
      </c>
      <c r="AI25" s="469"/>
      <c r="AJ25" s="469"/>
      <c r="AK25" s="469"/>
      <c r="AL25" s="508"/>
      <c r="AM25" s="468">
        <v>385280</v>
      </c>
      <c r="AN25" s="469"/>
      <c r="AO25" s="469"/>
      <c r="AP25" s="469"/>
      <c r="AQ25" s="469"/>
      <c r="AR25" s="508"/>
      <c r="AS25" s="468">
        <v>3010</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2140282</v>
      </c>
      <c r="BO25" s="381"/>
      <c r="BP25" s="381"/>
      <c r="BQ25" s="381"/>
      <c r="BR25" s="381"/>
      <c r="BS25" s="381"/>
      <c r="BT25" s="381"/>
      <c r="BU25" s="382"/>
      <c r="BV25" s="380">
        <v>2922226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6850</v>
      </c>
      <c r="R26" s="469"/>
      <c r="S26" s="469"/>
      <c r="T26" s="469"/>
      <c r="U26" s="469"/>
      <c r="V26" s="508"/>
      <c r="W26" s="563"/>
      <c r="X26" s="551"/>
      <c r="Y26" s="552"/>
      <c r="Z26" s="467" t="s">
        <v>161</v>
      </c>
      <c r="AA26" s="573"/>
      <c r="AB26" s="573"/>
      <c r="AC26" s="573"/>
      <c r="AD26" s="573"/>
      <c r="AE26" s="573"/>
      <c r="AF26" s="573"/>
      <c r="AG26" s="574"/>
      <c r="AH26" s="468">
        <v>3</v>
      </c>
      <c r="AI26" s="469"/>
      <c r="AJ26" s="469"/>
      <c r="AK26" s="469"/>
      <c r="AL26" s="508"/>
      <c r="AM26" s="468">
        <v>11013</v>
      </c>
      <c r="AN26" s="469"/>
      <c r="AO26" s="469"/>
      <c r="AP26" s="469"/>
      <c r="AQ26" s="469"/>
      <c r="AR26" s="508"/>
      <c r="AS26" s="468">
        <v>3671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4950</v>
      </c>
      <c r="R27" s="469"/>
      <c r="S27" s="469"/>
      <c r="T27" s="469"/>
      <c r="U27" s="469"/>
      <c r="V27" s="508"/>
      <c r="W27" s="563"/>
      <c r="X27" s="551"/>
      <c r="Y27" s="552"/>
      <c r="Z27" s="467" t="s">
        <v>164</v>
      </c>
      <c r="AA27" s="447"/>
      <c r="AB27" s="447"/>
      <c r="AC27" s="447"/>
      <c r="AD27" s="447"/>
      <c r="AE27" s="447"/>
      <c r="AF27" s="447"/>
      <c r="AG27" s="448"/>
      <c r="AH27" s="468">
        <v>19</v>
      </c>
      <c r="AI27" s="469"/>
      <c r="AJ27" s="469"/>
      <c r="AK27" s="469"/>
      <c r="AL27" s="508"/>
      <c r="AM27" s="468">
        <v>57248</v>
      </c>
      <c r="AN27" s="469"/>
      <c r="AO27" s="469"/>
      <c r="AP27" s="469"/>
      <c r="AQ27" s="469"/>
      <c r="AR27" s="508"/>
      <c r="AS27" s="468">
        <v>3013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4400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2364037</v>
      </c>
      <c r="BO28" s="381"/>
      <c r="BP28" s="381"/>
      <c r="BQ28" s="381"/>
      <c r="BR28" s="381"/>
      <c r="BS28" s="381"/>
      <c r="BT28" s="381"/>
      <c r="BU28" s="382"/>
      <c r="BV28" s="380">
        <v>2294441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24</v>
      </c>
      <c r="M29" s="469"/>
      <c r="N29" s="469"/>
      <c r="O29" s="469"/>
      <c r="P29" s="508"/>
      <c r="Q29" s="468">
        <v>4100</v>
      </c>
      <c r="R29" s="469"/>
      <c r="S29" s="469"/>
      <c r="T29" s="469"/>
      <c r="U29" s="469"/>
      <c r="V29" s="508"/>
      <c r="W29" s="564"/>
      <c r="X29" s="565"/>
      <c r="Y29" s="566"/>
      <c r="Z29" s="467" t="s">
        <v>171</v>
      </c>
      <c r="AA29" s="447"/>
      <c r="AB29" s="447"/>
      <c r="AC29" s="447"/>
      <c r="AD29" s="447"/>
      <c r="AE29" s="447"/>
      <c r="AF29" s="447"/>
      <c r="AG29" s="448"/>
      <c r="AH29" s="468">
        <v>698</v>
      </c>
      <c r="AI29" s="469"/>
      <c r="AJ29" s="469"/>
      <c r="AK29" s="469"/>
      <c r="AL29" s="508"/>
      <c r="AM29" s="468">
        <v>2263319</v>
      </c>
      <c r="AN29" s="469"/>
      <c r="AO29" s="469"/>
      <c r="AP29" s="469"/>
      <c r="AQ29" s="469"/>
      <c r="AR29" s="508"/>
      <c r="AS29" s="468">
        <v>3243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1524531</v>
      </c>
      <c r="BO29" s="418"/>
      <c r="BP29" s="418"/>
      <c r="BQ29" s="418"/>
      <c r="BR29" s="418"/>
      <c r="BS29" s="418"/>
      <c r="BT29" s="418"/>
      <c r="BU29" s="419"/>
      <c r="BV29" s="417">
        <v>1653172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7128917</v>
      </c>
      <c r="BO30" s="587"/>
      <c r="BP30" s="587"/>
      <c r="BQ30" s="587"/>
      <c r="BR30" s="587"/>
      <c r="BS30" s="587"/>
      <c r="BT30" s="587"/>
      <c r="BU30" s="588"/>
      <c r="BV30" s="586">
        <v>7088749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IF('各会計、関係団体の財政状況及び健全化判断比率'!B33="","",'各会計、関係団体の財政状況及び健全化判断比率'!B33)</f>
        <v>病院事業会計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IF('各会計、関係団体の財政状況及び健全化判断比率'!B36="","",'各会計、関係団体の財政状況及び健全化判断比率'!B36)</f>
        <v>と畜場費特別会計</v>
      </c>
      <c r="BH34" s="599"/>
      <c r="BI34" s="599"/>
      <c r="BJ34" s="599"/>
      <c r="BK34" s="599"/>
      <c r="BL34" s="599"/>
      <c r="BM34" s="599"/>
      <c r="BN34" s="599"/>
      <c r="BO34" s="599"/>
      <c r="BP34" s="599"/>
      <c r="BQ34" s="599"/>
      <c r="BR34" s="599"/>
      <c r="BS34" s="599"/>
      <c r="BT34" s="599"/>
      <c r="BU34" s="599"/>
      <c r="BV34" s="167"/>
      <c r="BW34" s="598">
        <f>IF(BY34="","",MAX(C34:D43,U34:V43,AM34:AN43,BE34:BF43)+1)</f>
        <v>20</v>
      </c>
      <c r="BX34" s="598"/>
      <c r="BY34" s="599" t="str">
        <f>IF('各会計、関係団体の財政状況及び健全化判断比率'!B68="","",'各会計、関係団体の財政状況及び健全化判断比率'!B68)</f>
        <v>京都府自治会館管理組合(一般会計)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26</v>
      </c>
      <c r="CP34" s="598"/>
      <c r="CQ34" s="599" t="str">
        <f>IF('各会計、関係団体の財政状況及び健全化判断比率'!BS7="","",'各会計、関係団体の財政状況及び健全化判断比率'!BS7)</f>
        <v>福知山市体育協会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休日急患診療所費特別会計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国民健康保険診療所費特別会計</v>
      </c>
      <c r="X35" s="599"/>
      <c r="Y35" s="599"/>
      <c r="Z35" s="599"/>
      <c r="AA35" s="599"/>
      <c r="AB35" s="599"/>
      <c r="AC35" s="599"/>
      <c r="AD35" s="599"/>
      <c r="AE35" s="599"/>
      <c r="AF35" s="599"/>
      <c r="AG35" s="599"/>
      <c r="AH35" s="599"/>
      <c r="AI35" s="599"/>
      <c r="AJ35" s="599"/>
      <c r="AK35" s="599"/>
      <c r="AL35" s="167"/>
      <c r="AM35" s="598">
        <f t="shared" ref="AM35:AM43" si="0">IF(AO35="","",AM34+1)</f>
        <v>10</v>
      </c>
      <c r="AN35" s="598"/>
      <c r="AO35" s="599" t="str">
        <f>IF('各会計、関係団体の財政状況及び健全化判断比率'!B34="","",'各会計、関係団体の財政状況及び健全化判断比率'!B34)</f>
        <v>水道事業会計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IF('各会計、関係団体の財政状況及び健全化判断比率'!B37="","",'各会計、関係団体の財政状況及び健全化判断比率'!B37)</f>
        <v>簡易水道事業特別会計</v>
      </c>
      <c r="BH35" s="599"/>
      <c r="BI35" s="599"/>
      <c r="BJ35" s="599"/>
      <c r="BK35" s="599"/>
      <c r="BL35" s="599"/>
      <c r="BM35" s="599"/>
      <c r="BN35" s="599"/>
      <c r="BO35" s="599"/>
      <c r="BP35" s="599"/>
      <c r="BQ35" s="599"/>
      <c r="BR35" s="599"/>
      <c r="BS35" s="599"/>
      <c r="BT35" s="599"/>
      <c r="BU35" s="599"/>
      <c r="BV35" s="167"/>
      <c r="BW35" s="598">
        <f t="shared" ref="BW35:BW43" si="2">IF(BY35="","",BW34+1)</f>
        <v>21</v>
      </c>
      <c r="BX35" s="598"/>
      <c r="BY35" s="599" t="str">
        <f>IF('各会計、関係団体の財政状況及び健全化判断比率'!B69="","",'各会計、関係団体の財政状況及び健全化判断比率'!B69)</f>
        <v>京都府住宅新築資金等貸付事業管理組合(一般会計)</v>
      </c>
      <c r="BZ35" s="599"/>
      <c r="CA35" s="599"/>
      <c r="CB35" s="599"/>
      <c r="CC35" s="599"/>
      <c r="CD35" s="599"/>
      <c r="CE35" s="599"/>
      <c r="CF35" s="599"/>
      <c r="CG35" s="599"/>
      <c r="CH35" s="599"/>
      <c r="CI35" s="599"/>
      <c r="CJ35" s="599"/>
      <c r="CK35" s="599"/>
      <c r="CL35" s="599"/>
      <c r="CM35" s="599"/>
      <c r="CN35" s="167"/>
      <c r="CO35" s="598">
        <f t="shared" ref="CO35:CO43" si="3">IF(CQ35="","",CO34+1)</f>
        <v>27</v>
      </c>
      <c r="CP35" s="598"/>
      <c r="CQ35" s="599" t="str">
        <f>IF('各会計、関係団体の財政状況及び健全化判断比率'!BS8="","",'各会計、関係団体の財政状況及び健全化判断比率'!BS8)</f>
        <v>福知山市都市緑化協会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地域情報通信ネットワーク事業特別会計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介護保険事業特別会計（保険事業勘定）</v>
      </c>
      <c r="X36" s="599"/>
      <c r="Y36" s="599"/>
      <c r="Z36" s="599"/>
      <c r="AA36" s="599"/>
      <c r="AB36" s="599"/>
      <c r="AC36" s="599"/>
      <c r="AD36" s="599"/>
      <c r="AE36" s="599"/>
      <c r="AF36" s="599"/>
      <c r="AG36" s="599"/>
      <c r="AH36" s="599"/>
      <c r="AI36" s="599"/>
      <c r="AJ36" s="599"/>
      <c r="AK36" s="599"/>
      <c r="AL36" s="167"/>
      <c r="AM36" s="598">
        <f t="shared" si="0"/>
        <v>11</v>
      </c>
      <c r="AN36" s="598"/>
      <c r="AO36" s="599" t="str">
        <f>IF('各会計、関係団体の財政状況及び健全化判断比率'!B35="","",'各会計、関係団体の財政状況及び健全化判断比率'!B35)</f>
        <v>下水道事業会計</v>
      </c>
      <c r="AP36" s="599"/>
      <c r="AQ36" s="599"/>
      <c r="AR36" s="599"/>
      <c r="AS36" s="599"/>
      <c r="AT36" s="599"/>
      <c r="AU36" s="599"/>
      <c r="AV36" s="599"/>
      <c r="AW36" s="599"/>
      <c r="AX36" s="599"/>
      <c r="AY36" s="599"/>
      <c r="AZ36" s="599"/>
      <c r="BA36" s="599"/>
      <c r="BB36" s="599"/>
      <c r="BC36" s="599"/>
      <c r="BD36" s="167"/>
      <c r="BE36" s="598">
        <f t="shared" si="1"/>
        <v>14</v>
      </c>
      <c r="BF36" s="598"/>
      <c r="BG36" s="599" t="str">
        <f>IF('各会計、関係団体の財政状況及び健全化判断比率'!B38="","",'各会計、関係団体の財政状況及び健全化判断比率'!B38)</f>
        <v>公設地方卸売市場事業特別会計</v>
      </c>
      <c r="BH36" s="599"/>
      <c r="BI36" s="599"/>
      <c r="BJ36" s="599"/>
      <c r="BK36" s="599"/>
      <c r="BL36" s="599"/>
      <c r="BM36" s="599"/>
      <c r="BN36" s="599"/>
      <c r="BO36" s="599"/>
      <c r="BP36" s="599"/>
      <c r="BQ36" s="599"/>
      <c r="BR36" s="599"/>
      <c r="BS36" s="599"/>
      <c r="BT36" s="599"/>
      <c r="BU36" s="599"/>
      <c r="BV36" s="167"/>
      <c r="BW36" s="598">
        <f t="shared" si="2"/>
        <v>22</v>
      </c>
      <c r="BX36" s="598"/>
      <c r="BY36" s="599" t="str">
        <f>IF('各会計、関係団体の財政状況及び健全化判断比率'!B70="","",'各会計、関係団体の財政状況及び健全化判断比率'!B70)</f>
        <v>京都府住宅新築資金等貸付事業管理組合(特別会計)</v>
      </c>
      <c r="BZ36" s="599"/>
      <c r="CA36" s="599"/>
      <c r="CB36" s="599"/>
      <c r="CC36" s="599"/>
      <c r="CD36" s="599"/>
      <c r="CE36" s="599"/>
      <c r="CF36" s="599"/>
      <c r="CG36" s="599"/>
      <c r="CH36" s="599"/>
      <c r="CI36" s="599"/>
      <c r="CJ36" s="599"/>
      <c r="CK36" s="599"/>
      <c r="CL36" s="599"/>
      <c r="CM36" s="599"/>
      <c r="CN36" s="167"/>
      <c r="CO36" s="598">
        <f t="shared" si="3"/>
        <v>28</v>
      </c>
      <c r="CP36" s="598"/>
      <c r="CQ36" s="599" t="str">
        <f>IF('各会計、関係団体の財政状況及び健全化判断比率'!BS9="","",'各会計、関係団体の財政状況及び健全化判断比率'!BS9)</f>
        <v>福知山市文化協会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介護保険事業特別会計（サービス事業勘定）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15</v>
      </c>
      <c r="BF37" s="598"/>
      <c r="BG37" s="599" t="str">
        <f>IF('各会計、関係団体の財政状況及び健全化判断比率'!B39="","",'各会計、関係団体の財政状況及び健全化判断比率'!B39)</f>
        <v>農業集落排水施設事業特別会計</v>
      </c>
      <c r="BH37" s="599"/>
      <c r="BI37" s="599"/>
      <c r="BJ37" s="599"/>
      <c r="BK37" s="599"/>
      <c r="BL37" s="599"/>
      <c r="BM37" s="599"/>
      <c r="BN37" s="599"/>
      <c r="BO37" s="599"/>
      <c r="BP37" s="599"/>
      <c r="BQ37" s="599"/>
      <c r="BR37" s="599"/>
      <c r="BS37" s="599"/>
      <c r="BT37" s="599"/>
      <c r="BU37" s="599"/>
      <c r="BV37" s="167"/>
      <c r="BW37" s="598">
        <f t="shared" si="2"/>
        <v>23</v>
      </c>
      <c r="BX37" s="598"/>
      <c r="BY37" s="599" t="str">
        <f>IF('各会計、関係団体の財政状況及び健全化判断比率'!B71="","",'各会計、関係団体の財政状況及び健全化判断比率'!B71)</f>
        <v>京都府後期高齢者医療広域連合(一般会計)</v>
      </c>
      <c r="BZ37" s="599"/>
      <c r="CA37" s="599"/>
      <c r="CB37" s="599"/>
      <c r="CC37" s="599"/>
      <c r="CD37" s="599"/>
      <c r="CE37" s="599"/>
      <c r="CF37" s="599"/>
      <c r="CG37" s="599"/>
      <c r="CH37" s="599"/>
      <c r="CI37" s="599"/>
      <c r="CJ37" s="599"/>
      <c r="CK37" s="599"/>
      <c r="CL37" s="599"/>
      <c r="CM37" s="599"/>
      <c r="CN37" s="167"/>
      <c r="CO37" s="598">
        <f t="shared" si="3"/>
        <v>29</v>
      </c>
      <c r="CP37" s="598"/>
      <c r="CQ37" s="599" t="str">
        <f>IF('各会計、関係団体の財政状況及び健全化判断比率'!BS10="","",'各会計、関係団体の財政状況及び健全化判断比率'!BS10)</f>
        <v>福知山まちづくり</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8</v>
      </c>
      <c r="V38" s="598"/>
      <c r="W38" s="599" t="str">
        <f>IF('各会計、関係団体の財政状況及び健全化判断比率'!B32="","",'各会計、関係団体の財政状況及び健全化判断比率'!B32)</f>
        <v>後期高齢者医療事業特別会計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16</v>
      </c>
      <c r="BF38" s="598"/>
      <c r="BG38" s="599" t="str">
        <f>IF('各会計、関係団体の財政状況及び健全化判断比率'!B40="","",'各会計、関係団体の財政状況及び健全化判断比率'!B40)</f>
        <v>石原土地区画整理事業特別会計</v>
      </c>
      <c r="BH38" s="599"/>
      <c r="BI38" s="599"/>
      <c r="BJ38" s="599"/>
      <c r="BK38" s="599"/>
      <c r="BL38" s="599"/>
      <c r="BM38" s="599"/>
      <c r="BN38" s="599"/>
      <c r="BO38" s="599"/>
      <c r="BP38" s="599"/>
      <c r="BQ38" s="599"/>
      <c r="BR38" s="599"/>
      <c r="BS38" s="599"/>
      <c r="BT38" s="599"/>
      <c r="BU38" s="599"/>
      <c r="BV38" s="167"/>
      <c r="BW38" s="598">
        <f t="shared" si="2"/>
        <v>24</v>
      </c>
      <c r="BX38" s="598"/>
      <c r="BY38" s="599" t="str">
        <f>IF('各会計、関係団体の財政状況及び健全化判断比率'!B72="","",'各会計、関係団体の財政状況及び健全化判断比率'!B72)</f>
        <v>京都府後期高齢者医療広域連合(後期高齢者医療特別会計)</v>
      </c>
      <c r="BZ38" s="599"/>
      <c r="CA38" s="599"/>
      <c r="CB38" s="599"/>
      <c r="CC38" s="599"/>
      <c r="CD38" s="599"/>
      <c r="CE38" s="599"/>
      <c r="CF38" s="599"/>
      <c r="CG38" s="599"/>
      <c r="CH38" s="599"/>
      <c r="CI38" s="599"/>
      <c r="CJ38" s="599"/>
      <c r="CK38" s="599"/>
      <c r="CL38" s="599"/>
      <c r="CM38" s="599"/>
      <c r="CN38" s="167"/>
      <c r="CO38" s="598">
        <f t="shared" si="3"/>
        <v>30</v>
      </c>
      <c r="CP38" s="598"/>
      <c r="CQ38" s="599" t="str">
        <f>IF('各会計、関係団体の財政状況及び健全化判断比率'!BS11="","",'各会計、関係団体の財政状況及び健全化判断比率'!BS11)</f>
        <v>福知山上下水道サービスセンター</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17</v>
      </c>
      <c r="BF39" s="598"/>
      <c r="BG39" s="599" t="str">
        <f>IF('各会計、関係団体の財政状況及び健全化判断比率'!B41="","",'各会計、関係団体の財政状況及び健全化判断比率'!B41)</f>
        <v>福知山駅周辺土地区画整理事業特別会計</v>
      </c>
      <c r="BH39" s="599"/>
      <c r="BI39" s="599"/>
      <c r="BJ39" s="599"/>
      <c r="BK39" s="599"/>
      <c r="BL39" s="599"/>
      <c r="BM39" s="599"/>
      <c r="BN39" s="599"/>
      <c r="BO39" s="599"/>
      <c r="BP39" s="599"/>
      <c r="BQ39" s="599"/>
      <c r="BR39" s="599"/>
      <c r="BS39" s="599"/>
      <c r="BT39" s="599"/>
      <c r="BU39" s="599"/>
      <c r="BV39" s="167"/>
      <c r="BW39" s="598">
        <f t="shared" si="2"/>
        <v>25</v>
      </c>
      <c r="BX39" s="598"/>
      <c r="BY39" s="599" t="str">
        <f>IF('各会計、関係団体の財政状況及び健全化判断比率'!B73="","",'各会計、関係団体の財政状況及び健全化判断比率'!B73)</f>
        <v>京都地方税機構(一般会計)</v>
      </c>
      <c r="BZ39" s="599"/>
      <c r="CA39" s="599"/>
      <c r="CB39" s="599"/>
      <c r="CC39" s="599"/>
      <c r="CD39" s="599"/>
      <c r="CE39" s="599"/>
      <c r="CF39" s="599"/>
      <c r="CG39" s="599"/>
      <c r="CH39" s="599"/>
      <c r="CI39" s="599"/>
      <c r="CJ39" s="599"/>
      <c r="CK39" s="599"/>
      <c r="CL39" s="599"/>
      <c r="CM39" s="599"/>
      <c r="CN39" s="167"/>
      <c r="CO39" s="598">
        <f t="shared" si="3"/>
        <v>31</v>
      </c>
      <c r="CP39" s="598"/>
      <c r="CQ39" s="599" t="str">
        <f>IF('各会計、関係団体の財政状況及び健全化判断比率'!BS12="","",'各会計、関係団体の財政状況及び健全化判断比率'!BS12)</f>
        <v>大江観光</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f t="shared" si="1"/>
        <v>18</v>
      </c>
      <c r="BF40" s="598"/>
      <c r="BG40" s="599" t="str">
        <f>IF('各会計、関係団体の財政状況及び健全化判断比率'!B42="","",'各会計、関係団体の財政状況及び健全化判断比率'!B42)</f>
        <v>河守土地区画整理事業特別会計</v>
      </c>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32</v>
      </c>
      <c r="CP40" s="598"/>
      <c r="CQ40" s="599" t="str">
        <f>IF('各会計、関係団体の財政状況及び健全化判断比率'!BS13="","",'各会計、関係団体の財政状況及び健全化判断比率'!BS13)</f>
        <v>やくの農業振興団</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f t="shared" si="1"/>
        <v>19</v>
      </c>
      <c r="BF41" s="598"/>
      <c r="BG41" s="599" t="str">
        <f>IF('各会計、関係団体の財政状況及び健全化判断比率'!B43="","",'各会計、関係団体の財政状況及び健全化判断比率'!B43)</f>
        <v>宅地造成事業特別会計</v>
      </c>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33</v>
      </c>
      <c r="CP41" s="598"/>
      <c r="CQ41" s="599" t="str">
        <f>IF('各会計、関係団体の財政状況及び健全化判断比率'!BS14="","",'各会計、関係団体の財政状況及び健全化判断比率'!BS14)</f>
        <v>公立大学法人福知山公立大学</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A19"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4" t="s">
        <v>537</v>
      </c>
      <c r="D34" s="1184"/>
      <c r="E34" s="1185"/>
      <c r="F34" s="32">
        <v>15.59</v>
      </c>
      <c r="G34" s="33">
        <v>17.68</v>
      </c>
      <c r="H34" s="33">
        <v>15.41</v>
      </c>
      <c r="I34" s="33">
        <v>17.71</v>
      </c>
      <c r="J34" s="34">
        <v>20.27</v>
      </c>
      <c r="K34" s="22"/>
      <c r="L34" s="22"/>
      <c r="M34" s="22"/>
      <c r="N34" s="22"/>
      <c r="O34" s="22"/>
      <c r="P34" s="22"/>
    </row>
    <row r="35" spans="1:16" ht="39" customHeight="1" x14ac:dyDescent="0.15">
      <c r="A35" s="22"/>
      <c r="B35" s="35"/>
      <c r="C35" s="1178" t="s">
        <v>538</v>
      </c>
      <c r="D35" s="1179"/>
      <c r="E35" s="1180"/>
      <c r="F35" s="36">
        <v>4.62</v>
      </c>
      <c r="G35" s="37">
        <v>4.8600000000000003</v>
      </c>
      <c r="H35" s="37">
        <v>4.9800000000000004</v>
      </c>
      <c r="I35" s="37">
        <v>4.34</v>
      </c>
      <c r="J35" s="38">
        <v>4.5599999999999996</v>
      </c>
      <c r="K35" s="22"/>
      <c r="L35" s="22"/>
      <c r="M35" s="22"/>
      <c r="N35" s="22"/>
      <c r="O35" s="22"/>
      <c r="P35" s="22"/>
    </row>
    <row r="36" spans="1:16" ht="39" customHeight="1" x14ac:dyDescent="0.15">
      <c r="A36" s="22"/>
      <c r="B36" s="35"/>
      <c r="C36" s="1178" t="s">
        <v>539</v>
      </c>
      <c r="D36" s="1179"/>
      <c r="E36" s="1180"/>
      <c r="F36" s="36">
        <v>2.76</v>
      </c>
      <c r="G36" s="37">
        <v>3.99</v>
      </c>
      <c r="H36" s="37">
        <v>3.61</v>
      </c>
      <c r="I36" s="37">
        <v>3.07</v>
      </c>
      <c r="J36" s="38">
        <v>4.34</v>
      </c>
      <c r="K36" s="22"/>
      <c r="L36" s="22"/>
      <c r="M36" s="22"/>
      <c r="N36" s="22"/>
      <c r="O36" s="22"/>
      <c r="P36" s="22"/>
    </row>
    <row r="37" spans="1:16" ht="39" customHeight="1" x14ac:dyDescent="0.15">
      <c r="A37" s="22"/>
      <c r="B37" s="35"/>
      <c r="C37" s="1178" t="s">
        <v>540</v>
      </c>
      <c r="D37" s="1179"/>
      <c r="E37" s="1180"/>
      <c r="F37" s="36">
        <v>0.62</v>
      </c>
      <c r="G37" s="37">
        <v>0.52</v>
      </c>
      <c r="H37" s="37">
        <v>0.78</v>
      </c>
      <c r="I37" s="37">
        <v>0.88</v>
      </c>
      <c r="J37" s="38">
        <v>1.31</v>
      </c>
      <c r="K37" s="22"/>
      <c r="L37" s="22"/>
      <c r="M37" s="22"/>
      <c r="N37" s="22"/>
      <c r="O37" s="22"/>
      <c r="P37" s="22"/>
    </row>
    <row r="38" spans="1:16" ht="39" customHeight="1" x14ac:dyDescent="0.15">
      <c r="A38" s="22"/>
      <c r="B38" s="35"/>
      <c r="C38" s="1178" t="s">
        <v>541</v>
      </c>
      <c r="D38" s="1179"/>
      <c r="E38" s="1180"/>
      <c r="F38" s="36">
        <v>1.55</v>
      </c>
      <c r="G38" s="37">
        <v>0.61</v>
      </c>
      <c r="H38" s="37">
        <v>0.93</v>
      </c>
      <c r="I38" s="37">
        <v>0.16</v>
      </c>
      <c r="J38" s="38">
        <v>1.07</v>
      </c>
      <c r="K38" s="22"/>
      <c r="L38" s="22"/>
      <c r="M38" s="22"/>
      <c r="N38" s="22"/>
      <c r="O38" s="22"/>
      <c r="P38" s="22"/>
    </row>
    <row r="39" spans="1:16" ht="39" customHeight="1" x14ac:dyDescent="0.15">
      <c r="A39" s="22"/>
      <c r="B39" s="35"/>
      <c r="C39" s="1178" t="s">
        <v>542</v>
      </c>
      <c r="D39" s="1179"/>
      <c r="E39" s="1180"/>
      <c r="F39" s="36">
        <v>2.04</v>
      </c>
      <c r="G39" s="37">
        <v>2.33</v>
      </c>
      <c r="H39" s="37">
        <v>1.41</v>
      </c>
      <c r="I39" s="37">
        <v>1.43</v>
      </c>
      <c r="J39" s="38">
        <v>0.96</v>
      </c>
      <c r="K39" s="22"/>
      <c r="L39" s="22"/>
      <c r="M39" s="22"/>
      <c r="N39" s="22"/>
      <c r="O39" s="22"/>
      <c r="P39" s="22"/>
    </row>
    <row r="40" spans="1:16" ht="39" customHeight="1" x14ac:dyDescent="0.15">
      <c r="A40" s="22"/>
      <c r="B40" s="35"/>
      <c r="C40" s="1178" t="s">
        <v>543</v>
      </c>
      <c r="D40" s="1179"/>
      <c r="E40" s="1180"/>
      <c r="F40" s="36" t="s">
        <v>544</v>
      </c>
      <c r="G40" s="37">
        <v>0.16</v>
      </c>
      <c r="H40" s="37">
        <v>0.39</v>
      </c>
      <c r="I40" s="37">
        <v>0.38</v>
      </c>
      <c r="J40" s="38">
        <v>0.32</v>
      </c>
      <c r="K40" s="22"/>
      <c r="L40" s="22"/>
      <c r="M40" s="22"/>
      <c r="N40" s="22"/>
      <c r="O40" s="22"/>
      <c r="P40" s="22"/>
    </row>
    <row r="41" spans="1:16" ht="39" customHeight="1" x14ac:dyDescent="0.15">
      <c r="A41" s="22"/>
      <c r="B41" s="35"/>
      <c r="C41" s="1178" t="s">
        <v>545</v>
      </c>
      <c r="D41" s="1179"/>
      <c r="E41" s="1180"/>
      <c r="F41" s="36">
        <v>0.52</v>
      </c>
      <c r="G41" s="37">
        <v>0.37</v>
      </c>
      <c r="H41" s="37">
        <v>0.33</v>
      </c>
      <c r="I41" s="37">
        <v>0.32</v>
      </c>
      <c r="J41" s="38">
        <v>0.31</v>
      </c>
      <c r="K41" s="22"/>
      <c r="L41" s="22"/>
      <c r="M41" s="22"/>
      <c r="N41" s="22"/>
      <c r="O41" s="22"/>
      <c r="P41" s="22"/>
    </row>
    <row r="42" spans="1:16" ht="39" customHeight="1" x14ac:dyDescent="0.15">
      <c r="A42" s="22"/>
      <c r="B42" s="39"/>
      <c r="C42" s="1178" t="s">
        <v>546</v>
      </c>
      <c r="D42" s="1179"/>
      <c r="E42" s="1180"/>
      <c r="F42" s="36" t="s">
        <v>491</v>
      </c>
      <c r="G42" s="37" t="s">
        <v>491</v>
      </c>
      <c r="H42" s="37" t="s">
        <v>491</v>
      </c>
      <c r="I42" s="37" t="s">
        <v>491</v>
      </c>
      <c r="J42" s="38" t="s">
        <v>491</v>
      </c>
      <c r="K42" s="22"/>
      <c r="L42" s="22"/>
      <c r="M42" s="22"/>
      <c r="N42" s="22"/>
      <c r="O42" s="22"/>
      <c r="P42" s="22"/>
    </row>
    <row r="43" spans="1:16" ht="39" customHeight="1" thickBot="1" x14ac:dyDescent="0.2">
      <c r="A43" s="22"/>
      <c r="B43" s="40"/>
      <c r="C43" s="1181" t="s">
        <v>547</v>
      </c>
      <c r="D43" s="1182"/>
      <c r="E43" s="1183"/>
      <c r="F43" s="41">
        <v>2.5</v>
      </c>
      <c r="G43" s="42">
        <v>0.73</v>
      </c>
      <c r="H43" s="42">
        <v>0.76</v>
      </c>
      <c r="I43" s="42">
        <v>0.76</v>
      </c>
      <c r="J43" s="43">
        <v>0.64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I1"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5313</v>
      </c>
      <c r="L45" s="60">
        <v>5548</v>
      </c>
      <c r="M45" s="60">
        <v>5486</v>
      </c>
      <c r="N45" s="60">
        <v>5519</v>
      </c>
      <c r="O45" s="61">
        <v>5900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1761</v>
      </c>
      <c r="L48" s="64">
        <v>1706</v>
      </c>
      <c r="M48" s="64">
        <v>1731</v>
      </c>
      <c r="N48" s="64">
        <v>1748</v>
      </c>
      <c r="O48" s="65">
        <v>1701</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491</v>
      </c>
      <c r="L49" s="64" t="s">
        <v>491</v>
      </c>
      <c r="M49" s="64" t="s">
        <v>491</v>
      </c>
      <c r="N49" s="64" t="s">
        <v>491</v>
      </c>
      <c r="O49" s="65" t="s">
        <v>491</v>
      </c>
      <c r="P49" s="48"/>
      <c r="Q49" s="48"/>
      <c r="R49" s="48"/>
      <c r="S49" s="48"/>
      <c r="T49" s="48"/>
      <c r="U49" s="48"/>
    </row>
    <row r="50" spans="1:21" ht="30.75" customHeight="1" x14ac:dyDescent="0.15">
      <c r="A50" s="48"/>
      <c r="B50" s="1196"/>
      <c r="C50" s="1197"/>
      <c r="D50" s="62"/>
      <c r="E50" s="1188" t="s">
        <v>17</v>
      </c>
      <c r="F50" s="1188"/>
      <c r="G50" s="1188"/>
      <c r="H50" s="1188"/>
      <c r="I50" s="1188"/>
      <c r="J50" s="1189"/>
      <c r="K50" s="63">
        <v>15</v>
      </c>
      <c r="L50" s="64">
        <v>13</v>
      </c>
      <c r="M50" s="64">
        <v>14</v>
      </c>
      <c r="N50" s="64">
        <v>14</v>
      </c>
      <c r="O50" s="65">
        <v>14</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t="s">
        <v>491</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5185</v>
      </c>
      <c r="L52" s="64">
        <v>5377</v>
      </c>
      <c r="M52" s="64">
        <v>5191</v>
      </c>
      <c r="N52" s="64">
        <v>5168</v>
      </c>
      <c r="O52" s="65">
        <v>5456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1904</v>
      </c>
      <c r="L53" s="69">
        <v>1890</v>
      </c>
      <c r="M53" s="69">
        <v>2040</v>
      </c>
      <c r="N53" s="69">
        <v>2113</v>
      </c>
      <c r="O53" s="70">
        <v>2159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02" t="s">
        <v>24</v>
      </c>
      <c r="C41" s="1203"/>
      <c r="D41" s="81"/>
      <c r="E41" s="1208" t="s">
        <v>25</v>
      </c>
      <c r="F41" s="1208"/>
      <c r="G41" s="1208"/>
      <c r="H41" s="1209"/>
      <c r="I41" s="82">
        <v>53348</v>
      </c>
      <c r="J41" s="83">
        <v>53896</v>
      </c>
      <c r="K41" s="83">
        <v>54446</v>
      </c>
      <c r="L41" s="83">
        <v>53899</v>
      </c>
      <c r="M41" s="84">
        <v>52720</v>
      </c>
    </row>
    <row r="42" spans="2:13" ht="27.75" customHeight="1" x14ac:dyDescent="0.15">
      <c r="B42" s="1204"/>
      <c r="C42" s="1205"/>
      <c r="D42" s="85"/>
      <c r="E42" s="1210" t="s">
        <v>26</v>
      </c>
      <c r="F42" s="1210"/>
      <c r="G42" s="1210"/>
      <c r="H42" s="1211"/>
      <c r="I42" s="86" t="s">
        <v>491</v>
      </c>
      <c r="J42" s="87" t="s">
        <v>491</v>
      </c>
      <c r="K42" s="87" t="s">
        <v>491</v>
      </c>
      <c r="L42" s="87" t="s">
        <v>491</v>
      </c>
      <c r="M42" s="88" t="s">
        <v>491</v>
      </c>
    </row>
    <row r="43" spans="2:13" ht="27.75" customHeight="1" x14ac:dyDescent="0.15">
      <c r="B43" s="1204"/>
      <c r="C43" s="1205"/>
      <c r="D43" s="85"/>
      <c r="E43" s="1210" t="s">
        <v>27</v>
      </c>
      <c r="F43" s="1210"/>
      <c r="G43" s="1210"/>
      <c r="H43" s="1211"/>
      <c r="I43" s="86">
        <v>25306</v>
      </c>
      <c r="J43" s="87">
        <v>23188</v>
      </c>
      <c r="K43" s="87">
        <v>23426</v>
      </c>
      <c r="L43" s="87">
        <v>22681</v>
      </c>
      <c r="M43" s="88">
        <v>22072</v>
      </c>
    </row>
    <row r="44" spans="2:13" ht="27.75" customHeight="1" x14ac:dyDescent="0.15">
      <c r="B44" s="1204"/>
      <c r="C44" s="1205"/>
      <c r="D44" s="85"/>
      <c r="E44" s="1210" t="s">
        <v>28</v>
      </c>
      <c r="F44" s="1210"/>
      <c r="G44" s="1210"/>
      <c r="H44" s="1211"/>
      <c r="I44" s="86">
        <v>84</v>
      </c>
      <c r="J44" s="87">
        <v>66</v>
      </c>
      <c r="K44" s="87">
        <v>53</v>
      </c>
      <c r="L44" s="87">
        <v>38</v>
      </c>
      <c r="M44" s="88">
        <v>26</v>
      </c>
    </row>
    <row r="45" spans="2:13" ht="27.75" customHeight="1" x14ac:dyDescent="0.15">
      <c r="B45" s="1204"/>
      <c r="C45" s="1205"/>
      <c r="D45" s="85"/>
      <c r="E45" s="1210" t="s">
        <v>29</v>
      </c>
      <c r="F45" s="1210"/>
      <c r="G45" s="1210"/>
      <c r="H45" s="1211"/>
      <c r="I45" s="86">
        <v>7329</v>
      </c>
      <c r="J45" s="87">
        <v>6712</v>
      </c>
      <c r="K45" s="87">
        <v>6207</v>
      </c>
      <c r="L45" s="87">
        <v>6468</v>
      </c>
      <c r="M45" s="88">
        <v>6461</v>
      </c>
    </row>
    <row r="46" spans="2:13" ht="27.75" customHeight="1" x14ac:dyDescent="0.15">
      <c r="B46" s="1204"/>
      <c r="C46" s="1205"/>
      <c r="D46" s="89"/>
      <c r="E46" s="1210" t="s">
        <v>30</v>
      </c>
      <c r="F46" s="1210"/>
      <c r="G46" s="1210"/>
      <c r="H46" s="1211"/>
      <c r="I46" s="86" t="s">
        <v>491</v>
      </c>
      <c r="J46" s="87" t="s">
        <v>491</v>
      </c>
      <c r="K46" s="87" t="s">
        <v>491</v>
      </c>
      <c r="L46" s="87" t="s">
        <v>491</v>
      </c>
      <c r="M46" s="88" t="s">
        <v>491</v>
      </c>
    </row>
    <row r="47" spans="2:13" ht="27.75" customHeight="1" x14ac:dyDescent="0.15">
      <c r="B47" s="1204"/>
      <c r="C47" s="1205"/>
      <c r="D47" s="90"/>
      <c r="E47" s="1212" t="s">
        <v>31</v>
      </c>
      <c r="F47" s="1213"/>
      <c r="G47" s="1213"/>
      <c r="H47" s="1214"/>
      <c r="I47" s="86" t="s">
        <v>491</v>
      </c>
      <c r="J47" s="87" t="s">
        <v>491</v>
      </c>
      <c r="K47" s="87" t="s">
        <v>491</v>
      </c>
      <c r="L47" s="87" t="s">
        <v>491</v>
      </c>
      <c r="M47" s="88" t="s">
        <v>491</v>
      </c>
    </row>
    <row r="48" spans="2:13" ht="27.75" customHeight="1" x14ac:dyDescent="0.15">
      <c r="B48" s="1204"/>
      <c r="C48" s="1205"/>
      <c r="D48" s="85"/>
      <c r="E48" s="1210" t="s">
        <v>32</v>
      </c>
      <c r="F48" s="1210"/>
      <c r="G48" s="1210"/>
      <c r="H48" s="1211"/>
      <c r="I48" s="86" t="s">
        <v>491</v>
      </c>
      <c r="J48" s="87" t="s">
        <v>491</v>
      </c>
      <c r="K48" s="87" t="s">
        <v>491</v>
      </c>
      <c r="L48" s="87" t="s">
        <v>491</v>
      </c>
      <c r="M48" s="88" t="s">
        <v>491</v>
      </c>
    </row>
    <row r="49" spans="2:13" ht="27.75" customHeight="1" x14ac:dyDescent="0.15">
      <c r="B49" s="1206"/>
      <c r="C49" s="1207"/>
      <c r="D49" s="85"/>
      <c r="E49" s="1210" t="s">
        <v>33</v>
      </c>
      <c r="F49" s="1210"/>
      <c r="G49" s="1210"/>
      <c r="H49" s="1211"/>
      <c r="I49" s="86" t="s">
        <v>491</v>
      </c>
      <c r="J49" s="87" t="s">
        <v>491</v>
      </c>
      <c r="K49" s="87" t="s">
        <v>491</v>
      </c>
      <c r="L49" s="87" t="s">
        <v>491</v>
      </c>
      <c r="M49" s="88" t="s">
        <v>491</v>
      </c>
    </row>
    <row r="50" spans="2:13" ht="27.75" customHeight="1" x14ac:dyDescent="0.15">
      <c r="B50" s="1215" t="s">
        <v>34</v>
      </c>
      <c r="C50" s="1216"/>
      <c r="D50" s="91"/>
      <c r="E50" s="1210" t="s">
        <v>35</v>
      </c>
      <c r="F50" s="1210"/>
      <c r="G50" s="1210"/>
      <c r="H50" s="1211"/>
      <c r="I50" s="86">
        <v>7886</v>
      </c>
      <c r="J50" s="87">
        <v>8156</v>
      </c>
      <c r="K50" s="87">
        <v>7597</v>
      </c>
      <c r="L50" s="87">
        <v>8603</v>
      </c>
      <c r="M50" s="88">
        <v>8574</v>
      </c>
    </row>
    <row r="51" spans="2:13" ht="27.75" customHeight="1" x14ac:dyDescent="0.15">
      <c r="B51" s="1204"/>
      <c r="C51" s="1205"/>
      <c r="D51" s="85"/>
      <c r="E51" s="1210" t="s">
        <v>36</v>
      </c>
      <c r="F51" s="1210"/>
      <c r="G51" s="1210"/>
      <c r="H51" s="1211"/>
      <c r="I51" s="86">
        <v>3954</v>
      </c>
      <c r="J51" s="87">
        <v>3539</v>
      </c>
      <c r="K51" s="87">
        <v>3414</v>
      </c>
      <c r="L51" s="87">
        <v>3217</v>
      </c>
      <c r="M51" s="88">
        <v>3244</v>
      </c>
    </row>
    <row r="52" spans="2:13" ht="27.75" customHeight="1" x14ac:dyDescent="0.15">
      <c r="B52" s="1206"/>
      <c r="C52" s="1207"/>
      <c r="D52" s="85"/>
      <c r="E52" s="1210" t="s">
        <v>37</v>
      </c>
      <c r="F52" s="1210"/>
      <c r="G52" s="1210"/>
      <c r="H52" s="1211"/>
      <c r="I52" s="86">
        <v>52231</v>
      </c>
      <c r="J52" s="87">
        <v>52893</v>
      </c>
      <c r="K52" s="87">
        <v>53281</v>
      </c>
      <c r="L52" s="87">
        <v>53372</v>
      </c>
      <c r="M52" s="88">
        <v>52669</v>
      </c>
    </row>
    <row r="53" spans="2:13" ht="27.75" customHeight="1" thickBot="1" x14ac:dyDescent="0.2">
      <c r="B53" s="1217" t="s">
        <v>21</v>
      </c>
      <c r="C53" s="1218"/>
      <c r="D53" s="92"/>
      <c r="E53" s="1219" t="s">
        <v>38</v>
      </c>
      <c r="F53" s="1219"/>
      <c r="G53" s="1219"/>
      <c r="H53" s="1220"/>
      <c r="I53" s="93">
        <v>21996</v>
      </c>
      <c r="J53" s="94">
        <v>19274</v>
      </c>
      <c r="K53" s="94">
        <v>19839</v>
      </c>
      <c r="L53" s="94">
        <v>17895</v>
      </c>
      <c r="M53" s="95">
        <v>16793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30"/>
      <c r="H50" s="1231"/>
      <c r="I50" s="1231"/>
      <c r="J50" s="1232"/>
      <c r="K50" s="356" t="s">
        <v>530</v>
      </c>
      <c r="L50" s="356" t="s">
        <v>531</v>
      </c>
      <c r="M50" s="356" t="s">
        <v>532</v>
      </c>
      <c r="N50" s="356" t="s">
        <v>533</v>
      </c>
      <c r="O50" s="356" t="s">
        <v>534</v>
      </c>
    </row>
    <row r="51" spans="1:17" x14ac:dyDescent="0.15">
      <c r="B51" s="250"/>
      <c r="C51" s="246"/>
      <c r="D51" s="246"/>
      <c r="E51" s="246"/>
      <c r="F51" s="246"/>
      <c r="G51" s="1233" t="s">
        <v>567</v>
      </c>
      <c r="H51" s="1234"/>
      <c r="I51" s="1239" t="s">
        <v>568</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569</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570</v>
      </c>
      <c r="H55" s="1245"/>
      <c r="I55" s="1243" t="s">
        <v>568</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569</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53" t="s">
        <v>572</v>
      </c>
      <c r="H65" s="1254"/>
      <c r="I65" s="1254"/>
      <c r="J65" s="1254"/>
      <c r="K65" s="1254"/>
      <c r="L65" s="1254"/>
      <c r="M65" s="1254"/>
      <c r="N65" s="1254"/>
      <c r="O65" s="1255"/>
    </row>
    <row r="66" spans="2:30" x14ac:dyDescent="0.15">
      <c r="B66" s="250"/>
      <c r="C66" s="246"/>
      <c r="D66" s="246"/>
      <c r="E66" s="246"/>
      <c r="F66" s="246"/>
      <c r="G66" s="1256"/>
      <c r="H66" s="1257"/>
      <c r="I66" s="1257"/>
      <c r="J66" s="1257"/>
      <c r="K66" s="1257"/>
      <c r="L66" s="1257"/>
      <c r="M66" s="1257"/>
      <c r="N66" s="1257"/>
      <c r="O66" s="1258"/>
    </row>
    <row r="67" spans="2:30" x14ac:dyDescent="0.15">
      <c r="B67" s="250"/>
      <c r="C67" s="246"/>
      <c r="D67" s="246"/>
      <c r="E67" s="246"/>
      <c r="F67" s="246"/>
      <c r="G67" s="1256"/>
      <c r="H67" s="1257"/>
      <c r="I67" s="1257"/>
      <c r="J67" s="1257"/>
      <c r="K67" s="1257"/>
      <c r="L67" s="1257"/>
      <c r="M67" s="1257"/>
      <c r="N67" s="1257"/>
      <c r="O67" s="1258"/>
    </row>
    <row r="68" spans="2:30" x14ac:dyDescent="0.15">
      <c r="B68" s="250"/>
      <c r="C68" s="246"/>
      <c r="D68" s="246"/>
      <c r="E68" s="246"/>
      <c r="F68" s="246"/>
      <c r="G68" s="1256"/>
      <c r="H68" s="1257"/>
      <c r="I68" s="1257"/>
      <c r="J68" s="1257"/>
      <c r="K68" s="1257"/>
      <c r="L68" s="1257"/>
      <c r="M68" s="1257"/>
      <c r="N68" s="1257"/>
      <c r="O68" s="1258"/>
    </row>
    <row r="69" spans="2:30" x14ac:dyDescent="0.15">
      <c r="B69" s="250"/>
      <c r="C69" s="246"/>
      <c r="D69" s="246"/>
      <c r="E69" s="246"/>
      <c r="F69" s="246"/>
      <c r="G69" s="1259"/>
      <c r="H69" s="1260"/>
      <c r="I69" s="1260"/>
      <c r="J69" s="1260"/>
      <c r="K69" s="1260"/>
      <c r="L69" s="1260"/>
      <c r="M69" s="1260"/>
      <c r="N69" s="1260"/>
      <c r="O69" s="126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30"/>
      <c r="H72" s="1231"/>
      <c r="I72" s="1231"/>
      <c r="J72" s="1232"/>
      <c r="K72" s="356" t="s">
        <v>530</v>
      </c>
      <c r="L72" s="356" t="s">
        <v>531</v>
      </c>
      <c r="M72" s="356" t="s">
        <v>532</v>
      </c>
      <c r="N72" s="356" t="s">
        <v>533</v>
      </c>
      <c r="O72" s="356" t="s">
        <v>534</v>
      </c>
    </row>
    <row r="73" spans="2:30" x14ac:dyDescent="0.15">
      <c r="B73" s="250"/>
      <c r="C73" s="246"/>
      <c r="D73" s="246"/>
      <c r="E73" s="246"/>
      <c r="F73" s="246"/>
      <c r="G73" s="1233" t="s">
        <v>567</v>
      </c>
      <c r="H73" s="1234"/>
      <c r="I73" s="1239" t="s">
        <v>568</v>
      </c>
      <c r="J73" s="1239"/>
      <c r="K73" s="1262">
        <v>115.6</v>
      </c>
      <c r="L73" s="1262">
        <v>100.9</v>
      </c>
      <c r="M73" s="1242">
        <v>105.5</v>
      </c>
      <c r="N73" s="1242">
        <v>93.9</v>
      </c>
      <c r="O73" s="1242">
        <v>88.6</v>
      </c>
      <c r="S73" s="245">
        <v>9.9</v>
      </c>
    </row>
    <row r="74" spans="2:30" x14ac:dyDescent="0.15">
      <c r="B74" s="250"/>
      <c r="C74" s="246"/>
      <c r="D74" s="246"/>
      <c r="E74" s="246"/>
      <c r="F74" s="246"/>
      <c r="G74" s="1235"/>
      <c r="H74" s="1236"/>
      <c r="I74" s="1240"/>
      <c r="J74" s="1240"/>
      <c r="K74" s="1262"/>
      <c r="L74" s="1262"/>
      <c r="M74" s="1242"/>
      <c r="N74" s="1242"/>
      <c r="O74" s="1242"/>
    </row>
    <row r="75" spans="2:30" x14ac:dyDescent="0.15">
      <c r="B75" s="250"/>
      <c r="C75" s="246"/>
      <c r="D75" s="246"/>
      <c r="E75" s="246"/>
      <c r="F75" s="246"/>
      <c r="G75" s="1235"/>
      <c r="H75" s="1236"/>
      <c r="I75" s="1243" t="s">
        <v>574</v>
      </c>
      <c r="J75" s="1243"/>
      <c r="K75" s="1263">
        <v>10.8</v>
      </c>
      <c r="L75" s="1263">
        <v>10.3</v>
      </c>
      <c r="M75" s="1263">
        <v>10.199999999999999</v>
      </c>
      <c r="N75" s="1263">
        <v>10.6</v>
      </c>
      <c r="O75" s="1263">
        <v>11.1</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570</v>
      </c>
      <c r="H77" s="1245"/>
      <c r="I77" s="1243" t="s">
        <v>568</v>
      </c>
      <c r="J77" s="1243"/>
      <c r="K77" s="1262">
        <v>58.2</v>
      </c>
      <c r="L77" s="1262">
        <v>50.3</v>
      </c>
      <c r="M77" s="1242">
        <v>45.9</v>
      </c>
      <c r="N77" s="1242">
        <v>39</v>
      </c>
      <c r="O77" s="1242">
        <v>32.5</v>
      </c>
      <c r="R77" s="245">
        <v>12.3</v>
      </c>
      <c r="T77" s="245">
        <v>11.1</v>
      </c>
    </row>
    <row r="78" spans="2:30" x14ac:dyDescent="0.15">
      <c r="B78" s="250"/>
      <c r="C78" s="246"/>
      <c r="D78" s="246"/>
      <c r="E78" s="246"/>
      <c r="F78" s="246"/>
      <c r="G78" s="1246"/>
      <c r="H78" s="1247"/>
      <c r="I78" s="1243"/>
      <c r="J78" s="1243"/>
      <c r="K78" s="1262"/>
      <c r="L78" s="1262"/>
      <c r="M78" s="1242"/>
      <c r="N78" s="1242"/>
      <c r="O78" s="1242"/>
    </row>
    <row r="79" spans="2:30" x14ac:dyDescent="0.15">
      <c r="B79" s="250"/>
      <c r="C79" s="246"/>
      <c r="D79" s="246"/>
      <c r="E79" s="246"/>
      <c r="F79" s="246"/>
      <c r="G79" s="1246"/>
      <c r="H79" s="1247"/>
      <c r="I79" s="1264" t="s">
        <v>574</v>
      </c>
      <c r="J79" s="1252"/>
      <c r="K79" s="1265">
        <v>10.3</v>
      </c>
      <c r="L79" s="1265">
        <v>9.6</v>
      </c>
      <c r="M79" s="1265">
        <v>8.8000000000000007</v>
      </c>
      <c r="N79" s="1265">
        <v>9</v>
      </c>
      <c r="O79" s="1265">
        <v>8.1999999999999993</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65"/>
      <c r="L80" s="1265"/>
      <c r="M80" s="1265"/>
      <c r="N80" s="1265"/>
      <c r="O80" s="126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529</v>
      </c>
      <c r="G2" s="113"/>
      <c r="H2" s="114"/>
    </row>
    <row r="3" spans="1:8" x14ac:dyDescent="0.15">
      <c r="A3" s="110" t="s">
        <v>522</v>
      </c>
      <c r="B3" s="115"/>
      <c r="C3" s="116"/>
      <c r="D3" s="117">
        <v>71824</v>
      </c>
      <c r="E3" s="118"/>
      <c r="F3" s="119">
        <v>50880</v>
      </c>
      <c r="G3" s="120"/>
      <c r="H3" s="121"/>
    </row>
    <row r="4" spans="1:8" x14ac:dyDescent="0.15">
      <c r="A4" s="122"/>
      <c r="B4" s="123"/>
      <c r="C4" s="124"/>
      <c r="D4" s="125">
        <v>35429</v>
      </c>
      <c r="E4" s="126"/>
      <c r="F4" s="127">
        <v>26879</v>
      </c>
      <c r="G4" s="128"/>
      <c r="H4" s="129"/>
    </row>
    <row r="5" spans="1:8" x14ac:dyDescent="0.15">
      <c r="A5" s="110" t="s">
        <v>524</v>
      </c>
      <c r="B5" s="115"/>
      <c r="C5" s="116"/>
      <c r="D5" s="117">
        <v>83639</v>
      </c>
      <c r="E5" s="118"/>
      <c r="F5" s="119">
        <v>63956</v>
      </c>
      <c r="G5" s="120"/>
      <c r="H5" s="121"/>
    </row>
    <row r="6" spans="1:8" x14ac:dyDescent="0.15">
      <c r="A6" s="122"/>
      <c r="B6" s="123"/>
      <c r="C6" s="124"/>
      <c r="D6" s="125">
        <v>45833</v>
      </c>
      <c r="E6" s="126"/>
      <c r="F6" s="127">
        <v>29239</v>
      </c>
      <c r="G6" s="128"/>
      <c r="H6" s="129"/>
    </row>
    <row r="7" spans="1:8" x14ac:dyDescent="0.15">
      <c r="A7" s="110" t="s">
        <v>525</v>
      </c>
      <c r="B7" s="115"/>
      <c r="C7" s="116"/>
      <c r="D7" s="117">
        <v>78883</v>
      </c>
      <c r="E7" s="118"/>
      <c r="F7" s="119">
        <v>66255</v>
      </c>
      <c r="G7" s="120"/>
      <c r="H7" s="121"/>
    </row>
    <row r="8" spans="1:8" x14ac:dyDescent="0.15">
      <c r="A8" s="122"/>
      <c r="B8" s="123"/>
      <c r="C8" s="124"/>
      <c r="D8" s="125">
        <v>31543</v>
      </c>
      <c r="E8" s="126"/>
      <c r="F8" s="127">
        <v>31822</v>
      </c>
      <c r="G8" s="128"/>
      <c r="H8" s="129"/>
    </row>
    <row r="9" spans="1:8" x14ac:dyDescent="0.15">
      <c r="A9" s="110" t="s">
        <v>526</v>
      </c>
      <c r="B9" s="115"/>
      <c r="C9" s="116"/>
      <c r="D9" s="117">
        <v>71537</v>
      </c>
      <c r="E9" s="118"/>
      <c r="F9" s="119">
        <v>92247</v>
      </c>
      <c r="G9" s="120"/>
      <c r="H9" s="121"/>
    </row>
    <row r="10" spans="1:8" x14ac:dyDescent="0.15">
      <c r="A10" s="122"/>
      <c r="B10" s="123"/>
      <c r="C10" s="124"/>
      <c r="D10" s="125">
        <v>40154</v>
      </c>
      <c r="E10" s="126"/>
      <c r="F10" s="127">
        <v>37204</v>
      </c>
      <c r="G10" s="128"/>
      <c r="H10" s="129"/>
    </row>
    <row r="11" spans="1:8" x14ac:dyDescent="0.15">
      <c r="A11" s="110" t="s">
        <v>527</v>
      </c>
      <c r="B11" s="115"/>
      <c r="C11" s="116"/>
      <c r="D11" s="117">
        <v>60756</v>
      </c>
      <c r="E11" s="118"/>
      <c r="F11" s="119">
        <v>67319</v>
      </c>
      <c r="G11" s="120"/>
      <c r="H11" s="121"/>
    </row>
    <row r="12" spans="1:8" x14ac:dyDescent="0.15">
      <c r="A12" s="122"/>
      <c r="B12" s="123"/>
      <c r="C12" s="130"/>
      <c r="D12" s="125">
        <v>41679</v>
      </c>
      <c r="E12" s="126"/>
      <c r="F12" s="127">
        <v>38101</v>
      </c>
      <c r="G12" s="128"/>
      <c r="H12" s="129"/>
    </row>
    <row r="13" spans="1:8" x14ac:dyDescent="0.15">
      <c r="A13" s="110"/>
      <c r="B13" s="115"/>
      <c r="C13" s="131"/>
      <c r="D13" s="132">
        <v>73328</v>
      </c>
      <c r="E13" s="133"/>
      <c r="F13" s="134">
        <v>68131</v>
      </c>
      <c r="G13" s="135"/>
      <c r="H13" s="121"/>
    </row>
    <row r="14" spans="1:8" x14ac:dyDescent="0.15">
      <c r="A14" s="122"/>
      <c r="B14" s="123"/>
      <c r="C14" s="124"/>
      <c r="D14" s="125">
        <v>38928</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2.77</v>
      </c>
      <c r="C19" s="136">
        <f>ROUND(VALUE(SUBSTITUTE(実質収支比率等に係る経年分析!G$48,"▲","-")),2)</f>
        <v>4</v>
      </c>
      <c r="D19" s="136">
        <f>ROUND(VALUE(SUBSTITUTE(実質収支比率等に係る経年分析!H$48,"▲","-")),2)</f>
        <v>3.62</v>
      </c>
      <c r="E19" s="136">
        <f>ROUND(VALUE(SUBSTITUTE(実質収支比率等に係る経年分析!I$48,"▲","-")),2)</f>
        <v>3.07</v>
      </c>
      <c r="F19" s="136">
        <f>ROUND(VALUE(SUBSTITUTE(実質収支比率等に係る経年分析!J$48,"▲","-")),2)</f>
        <v>4.34</v>
      </c>
    </row>
    <row r="20" spans="1:11" x14ac:dyDescent="0.15">
      <c r="A20" s="136" t="s">
        <v>43</v>
      </c>
      <c r="B20" s="136">
        <f>ROUND(VALUE(SUBSTITUTE(実質収支比率等に係る経年分析!F$47,"▲","-")),2)</f>
        <v>11.08</v>
      </c>
      <c r="C20" s="136">
        <f>ROUND(VALUE(SUBSTITUTE(実質収支比率等に係る経年分析!G$47,"▲","-")),2)</f>
        <v>9.9700000000000006</v>
      </c>
      <c r="D20" s="136">
        <f>ROUND(VALUE(SUBSTITUTE(実質収支比率等に係る経年分析!H$47,"▲","-")),2)</f>
        <v>7.85</v>
      </c>
      <c r="E20" s="136">
        <f>ROUND(VALUE(SUBSTITUTE(実質収支比率等に係る経年分析!I$47,"▲","-")),2)</f>
        <v>9.56</v>
      </c>
      <c r="F20" s="136">
        <f>ROUND(VALUE(SUBSTITUTE(実質収支比率等に係る経年分析!J$47,"▲","-")),2)</f>
        <v>9.7899999999999991</v>
      </c>
    </row>
    <row r="21" spans="1:11" x14ac:dyDescent="0.15">
      <c r="A21" s="136" t="s">
        <v>44</v>
      </c>
      <c r="B21" s="136">
        <f>IF(ISNUMBER(VALUE(SUBSTITUTE(実質収支比率等に係る経年分析!F$49,"▲","-"))),ROUND(VALUE(SUBSTITUTE(実質収支比率等に係る経年分析!F$49,"▲","-")),2),NA())</f>
        <v>-10.89</v>
      </c>
      <c r="C21" s="136">
        <f>IF(ISNUMBER(VALUE(SUBSTITUTE(実質収支比率等に係る経年分析!G$49,"▲","-"))),ROUND(VALUE(SUBSTITUTE(実質収支比率等に係る経年分析!G$49,"▲","-")),2),NA())</f>
        <v>0.2</v>
      </c>
      <c r="D21" s="136">
        <f>IF(ISNUMBER(VALUE(SUBSTITUTE(実質収支比率等に係る経年分析!H$49,"▲","-"))),ROUND(VALUE(SUBSTITUTE(実質収支比率等に係る経年分析!H$49,"▲","-")),2),NA())</f>
        <v>-4.01</v>
      </c>
      <c r="E21" s="136">
        <f>IF(ISNUMBER(VALUE(SUBSTITUTE(実質収支比率等に係る経年分析!I$49,"▲","-"))),ROUND(VALUE(SUBSTITUTE(実質収支比率等に係る経年分析!I$49,"▲","-")),2),NA())</f>
        <v>0.46</v>
      </c>
      <c r="F21" s="136">
        <f>IF(ISNUMBER(VALUE(SUBSTITUTE(実質収支比率等に係る経年分析!J$49,"▲","-"))),ROUND(VALUE(SUBSTITUTE(実質収支比率等に係る経年分析!J$49,"▲","-")),2),NA())</f>
        <v>1.01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0.73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0.76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0.76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0.64</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宅地造成事業特別会計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0.52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0.37</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0.32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0.31</v>
      </c>
    </row>
    <row r="30" spans="1:11" x14ac:dyDescent="0.15">
      <c r="A30" s="137" t="str">
        <f>IF(連結実質赤字比率に係る赤字・黒字の構成分析!C$40="",NA(),連結実質赤字比率に係る赤字・黒字の構成分析!C$40)</f>
        <v>石原土地区画整理事業特別会計</v>
      </c>
      <c r="B30" s="137">
        <f>IF(ROUND(VALUE(SUBSTITUTE(連結実質赤字比率に係る赤字・黒字の構成分析!F$40,"▲", "-")), 2) &lt; 0, ABS(ROUND(VALUE(SUBSTITUTE(連結実質赤字比率に係る赤字・黒字の構成分析!F$40,"▲", "-")), 2)), NA())</f>
        <v>0.55000000000000004</v>
      </c>
      <c r="C30" s="137" t="e">
        <f>IF(ROUND(VALUE(SUBSTITUTE(連結実質赤字比率に係る赤字・黒字の構成分析!F$40,"▲", "-")), 2) &gt;= 0, ABS(ROUND(VALUE(SUBSTITUTE(連結実質赤字比率に係る赤字・黒字の構成分析!F$40,"▲", "-")), 2)), NA())</f>
        <v>#N/A</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0.32</v>
      </c>
    </row>
    <row r="31" spans="1:11" x14ac:dyDescent="0.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2.04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2.33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1.41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1.43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0.96</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1.07</v>
      </c>
    </row>
    <row r="33" spans="1:16" x14ac:dyDescent="0.15">
      <c r="A33" s="137" t="str">
        <f>IF(連結実質赤字比率に係る赤字・黒字の構成分析!C$37="",NA(),連結実質赤字比率に係る赤字・黒字の構成分析!C$37)</f>
        <v>介護保険事業特別会計（保険事業勘定）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4.8600000000000003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4.9800000000000004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4.5599999999999996</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20.27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5185</v>
      </c>
      <c r="E42" s="138"/>
      <c r="F42" s="138"/>
      <c r="G42" s="138">
        <f>'実質公債費比率（分子）の構造'!L$52</f>
        <v>5377</v>
      </c>
      <c r="H42" s="138"/>
      <c r="I42" s="138"/>
      <c r="J42" s="138">
        <f>'実質公債費比率（分子）の構造'!M$52</f>
        <v>5191</v>
      </c>
      <c r="K42" s="138"/>
      <c r="L42" s="138"/>
      <c r="M42" s="138">
        <f>'実質公債費比率（分子）の構造'!N$52</f>
        <v>5168</v>
      </c>
      <c r="N42" s="138"/>
      <c r="O42" s="138"/>
      <c r="P42" s="138">
        <f>'実質公債費比率（分子）の構造'!O$52</f>
        <v>5456</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15</v>
      </c>
      <c r="C44" s="138"/>
      <c r="D44" s="138"/>
      <c r="E44" s="138">
        <f>'実質公債費比率（分子）の構造'!L$50</f>
        <v>13</v>
      </c>
      <c r="F44" s="138"/>
      <c r="G44" s="138"/>
      <c r="H44" s="138">
        <f>'実質公債費比率（分子）の構造'!M$50</f>
        <v>14</v>
      </c>
      <c r="I44" s="138"/>
      <c r="J44" s="138"/>
      <c r="K44" s="138">
        <f>'実質公債費比率（分子）の構造'!N$50</f>
        <v>14</v>
      </c>
      <c r="L44" s="138"/>
      <c r="M44" s="138"/>
      <c r="N44" s="138">
        <f>'実質公債費比率（分子）の構造'!O$50</f>
        <v>14</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1761</v>
      </c>
      <c r="C46" s="138"/>
      <c r="D46" s="138"/>
      <c r="E46" s="138">
        <f>'実質公債費比率（分子）の構造'!L$48</f>
        <v>1706</v>
      </c>
      <c r="F46" s="138"/>
      <c r="G46" s="138"/>
      <c r="H46" s="138">
        <f>'実質公債費比率（分子）の構造'!M$48</f>
        <v>1731</v>
      </c>
      <c r="I46" s="138"/>
      <c r="J46" s="138"/>
      <c r="K46" s="138">
        <f>'実質公債費比率（分子）の構造'!N$48</f>
        <v>1748</v>
      </c>
      <c r="L46" s="138"/>
      <c r="M46" s="138"/>
      <c r="N46" s="138">
        <f>'実質公債費比率（分子）の構造'!O$48</f>
        <v>1701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5313</v>
      </c>
      <c r="C49" s="138"/>
      <c r="D49" s="138"/>
      <c r="E49" s="138">
        <f>'実質公債費比率（分子）の構造'!L$45</f>
        <v>5548</v>
      </c>
      <c r="F49" s="138"/>
      <c r="G49" s="138"/>
      <c r="H49" s="138">
        <f>'実質公債費比率（分子）の構造'!M$45</f>
        <v>5486</v>
      </c>
      <c r="I49" s="138"/>
      <c r="J49" s="138"/>
      <c r="K49" s="138">
        <f>'実質公債費比率（分子）の構造'!N$45</f>
        <v>5519</v>
      </c>
      <c r="L49" s="138"/>
      <c r="M49" s="138"/>
      <c r="N49" s="138">
        <f>'実質公債費比率（分子）の構造'!O$45</f>
        <v>5900</v>
      </c>
      <c r="O49" s="138"/>
      <c r="P49" s="138"/>
    </row>
    <row r="50" spans="1:16" x14ac:dyDescent="0.15">
      <c r="A50" s="138" t="s">
        <v>59</v>
      </c>
      <c r="B50" s="138" t="e">
        <f>NA()</f>
        <v>#N/A</v>
      </c>
      <c r="C50" s="138">
        <f>IF(ISNUMBER('実質公債費比率（分子）の構造'!K$53),'実質公債費比率（分子）の構造'!K$53,NA())</f>
        <v>1904</v>
      </c>
      <c r="D50" s="138" t="e">
        <f>NA()</f>
        <v>#N/A</v>
      </c>
      <c r="E50" s="138" t="e">
        <f>NA()</f>
        <v>#N/A</v>
      </c>
      <c r="F50" s="138">
        <f>IF(ISNUMBER('実質公債費比率（分子）の構造'!L$53),'実質公債費比率（分子）の構造'!L$53,NA())</f>
        <v>1890</v>
      </c>
      <c r="G50" s="138" t="e">
        <f>NA()</f>
        <v>#N/A</v>
      </c>
      <c r="H50" s="138" t="e">
        <f>NA()</f>
        <v>#N/A</v>
      </c>
      <c r="I50" s="138">
        <f>IF(ISNUMBER('実質公債費比率（分子）の構造'!M$53),'実質公債費比率（分子）の構造'!M$53,NA())</f>
        <v>2040</v>
      </c>
      <c r="J50" s="138" t="e">
        <f>NA()</f>
        <v>#N/A</v>
      </c>
      <c r="K50" s="138" t="e">
        <f>NA()</f>
        <v>#N/A</v>
      </c>
      <c r="L50" s="138">
        <f>IF(ISNUMBER('実質公債費比率（分子）の構造'!N$53),'実質公債費比率（分子）の構造'!N$53,NA())</f>
        <v>2113</v>
      </c>
      <c r="M50" s="138" t="e">
        <f>NA()</f>
        <v>#N/A</v>
      </c>
      <c r="N50" s="138" t="e">
        <f>NA()</f>
        <v>#N/A</v>
      </c>
      <c r="O50" s="138">
        <f>IF(ISNUMBER('実質公債費比率（分子）の構造'!O$53),'実質公債費比率（分子）の構造'!O$53,NA())</f>
        <v>2159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52231</v>
      </c>
      <c r="E56" s="137"/>
      <c r="F56" s="137"/>
      <c r="G56" s="137">
        <f>'将来負担比率（分子）の構造'!J$52</f>
        <v>52893</v>
      </c>
      <c r="H56" s="137"/>
      <c r="I56" s="137"/>
      <c r="J56" s="137">
        <f>'将来負担比率（分子）の構造'!K$52</f>
        <v>53281</v>
      </c>
      <c r="K56" s="137"/>
      <c r="L56" s="137"/>
      <c r="M56" s="137">
        <f>'将来負担比率（分子）の構造'!L$52</f>
        <v>53372</v>
      </c>
      <c r="N56" s="137"/>
      <c r="O56" s="137"/>
      <c r="P56" s="137">
        <f>'将来負担比率（分子）の構造'!M$52</f>
        <v>52669</v>
      </c>
    </row>
    <row r="57" spans="1:16" x14ac:dyDescent="0.15">
      <c r="A57" s="137" t="s">
        <v>36</v>
      </c>
      <c r="B57" s="137"/>
      <c r="C57" s="137"/>
      <c r="D57" s="137">
        <f>'将来負担比率（分子）の構造'!I$51</f>
        <v>3954</v>
      </c>
      <c r="E57" s="137"/>
      <c r="F57" s="137"/>
      <c r="G57" s="137">
        <f>'将来負担比率（分子）の構造'!J$51</f>
        <v>3539</v>
      </c>
      <c r="H57" s="137"/>
      <c r="I57" s="137"/>
      <c r="J57" s="137">
        <f>'将来負担比率（分子）の構造'!K$51</f>
        <v>3414</v>
      </c>
      <c r="K57" s="137"/>
      <c r="L57" s="137"/>
      <c r="M57" s="137">
        <f>'将来負担比率（分子）の構造'!L$51</f>
        <v>3217</v>
      </c>
      <c r="N57" s="137"/>
      <c r="O57" s="137"/>
      <c r="P57" s="137">
        <f>'将来負担比率（分子）の構造'!M$51</f>
        <v>3244</v>
      </c>
    </row>
    <row r="58" spans="1:16" x14ac:dyDescent="0.15">
      <c r="A58" s="137" t="s">
        <v>35</v>
      </c>
      <c r="B58" s="137"/>
      <c r="C58" s="137"/>
      <c r="D58" s="137">
        <f>'将来負担比率（分子）の構造'!I$50</f>
        <v>7886</v>
      </c>
      <c r="E58" s="137"/>
      <c r="F58" s="137"/>
      <c r="G58" s="137">
        <f>'将来負担比率（分子）の構造'!J$50</f>
        <v>8156</v>
      </c>
      <c r="H58" s="137"/>
      <c r="I58" s="137"/>
      <c r="J58" s="137">
        <f>'将来負担比率（分子）の構造'!K$50</f>
        <v>7597</v>
      </c>
      <c r="K58" s="137"/>
      <c r="L58" s="137"/>
      <c r="M58" s="137">
        <f>'将来負担比率（分子）の構造'!L$50</f>
        <v>8603</v>
      </c>
      <c r="N58" s="137"/>
      <c r="O58" s="137"/>
      <c r="P58" s="137">
        <f>'将来負担比率（分子）の構造'!M$50</f>
        <v>8574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7329</v>
      </c>
      <c r="C62" s="137"/>
      <c r="D62" s="137"/>
      <c r="E62" s="137">
        <f>'将来負担比率（分子）の構造'!J$45</f>
        <v>6712</v>
      </c>
      <c r="F62" s="137"/>
      <c r="G62" s="137"/>
      <c r="H62" s="137">
        <f>'将来負担比率（分子）の構造'!K$45</f>
        <v>6207</v>
      </c>
      <c r="I62" s="137"/>
      <c r="J62" s="137"/>
      <c r="K62" s="137">
        <f>'将来負担比率（分子）の構造'!L$45</f>
        <v>6468</v>
      </c>
      <c r="L62" s="137"/>
      <c r="M62" s="137"/>
      <c r="N62" s="137">
        <f>'将来負担比率（分子）の構造'!M$45</f>
        <v>6461</v>
      </c>
      <c r="O62" s="137"/>
      <c r="P62" s="137"/>
    </row>
    <row r="63" spans="1:16" x14ac:dyDescent="0.15">
      <c r="A63" s="137" t="s">
        <v>28</v>
      </c>
      <c r="B63" s="137">
        <f>'将来負担比率（分子）の構造'!I$44</f>
        <v>84</v>
      </c>
      <c r="C63" s="137"/>
      <c r="D63" s="137"/>
      <c r="E63" s="137">
        <f>'将来負担比率（分子）の構造'!J$44</f>
        <v>66</v>
      </c>
      <c r="F63" s="137"/>
      <c r="G63" s="137"/>
      <c r="H63" s="137">
        <f>'将来負担比率（分子）の構造'!K$44</f>
        <v>53</v>
      </c>
      <c r="I63" s="137"/>
      <c r="J63" s="137"/>
      <c r="K63" s="137">
        <f>'将来負担比率（分子）の構造'!L$44</f>
        <v>38</v>
      </c>
      <c r="L63" s="137"/>
      <c r="M63" s="137"/>
      <c r="N63" s="137">
        <f>'将来負担比率（分子）の構造'!M$44</f>
        <v>26</v>
      </c>
      <c r="O63" s="137"/>
      <c r="P63" s="137"/>
    </row>
    <row r="64" spans="1:16" x14ac:dyDescent="0.15">
      <c r="A64" s="137" t="s">
        <v>27</v>
      </c>
      <c r="B64" s="137">
        <f>'将来負担比率（分子）の構造'!I$43</f>
        <v>25306</v>
      </c>
      <c r="C64" s="137"/>
      <c r="D64" s="137"/>
      <c r="E64" s="137">
        <f>'将来負担比率（分子）の構造'!J$43</f>
        <v>23188</v>
      </c>
      <c r="F64" s="137"/>
      <c r="G64" s="137"/>
      <c r="H64" s="137">
        <f>'将来負担比率（分子）の構造'!K$43</f>
        <v>23426</v>
      </c>
      <c r="I64" s="137"/>
      <c r="J64" s="137"/>
      <c r="K64" s="137">
        <f>'将来負担比率（分子）の構造'!L$43</f>
        <v>22681</v>
      </c>
      <c r="L64" s="137"/>
      <c r="M64" s="137"/>
      <c r="N64" s="137">
        <f>'将来負担比率（分子）の構造'!M$43</f>
        <v>22072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53348</v>
      </c>
      <c r="C66" s="137"/>
      <c r="D66" s="137"/>
      <c r="E66" s="137">
        <f>'将来負担比率（分子）の構造'!J$41</f>
        <v>53896</v>
      </c>
      <c r="F66" s="137"/>
      <c r="G66" s="137"/>
      <c r="H66" s="137">
        <f>'将来負担比率（分子）の構造'!K$41</f>
        <v>54446</v>
      </c>
      <c r="I66" s="137"/>
      <c r="J66" s="137"/>
      <c r="K66" s="137">
        <f>'将来負担比率（分子）の構造'!L$41</f>
        <v>53899</v>
      </c>
      <c r="L66" s="137"/>
      <c r="M66" s="137"/>
      <c r="N66" s="137">
        <f>'将来負担比率（分子）の構造'!M$41</f>
        <v>52720</v>
      </c>
      <c r="O66" s="137"/>
      <c r="P66" s="137"/>
    </row>
    <row r="67" spans="1:16" x14ac:dyDescent="0.15">
      <c r="A67" s="137" t="s">
        <v>63</v>
      </c>
      <c r="B67" s="137" t="e">
        <f>NA()</f>
        <v>#N/A</v>
      </c>
      <c r="C67" s="137">
        <f>IF(ISNUMBER('将来負担比率（分子）の構造'!I$53), IF('将来負担比率（分子）の構造'!I$53 &lt; 0, 0, '将来負担比率（分子）の構造'!I$53), NA())</f>
        <v>21996</v>
      </c>
      <c r="D67" s="137" t="e">
        <f>NA()</f>
        <v>#N/A</v>
      </c>
      <c r="E67" s="137" t="e">
        <f>NA()</f>
        <v>#N/A</v>
      </c>
      <c r="F67" s="137">
        <f>IF(ISNUMBER('将来負担比率（分子）の構造'!J$53), IF('将来負担比率（分子）の構造'!J$53 &lt; 0, 0, '将来負担比率（分子）の構造'!J$53), NA())</f>
        <v>19274</v>
      </c>
      <c r="G67" s="137" t="e">
        <f>NA()</f>
        <v>#N/A</v>
      </c>
      <c r="H67" s="137" t="e">
        <f>NA()</f>
        <v>#N/A</v>
      </c>
      <c r="I67" s="137">
        <f>IF(ISNUMBER('将来負担比率（分子）の構造'!K$53), IF('将来負担比率（分子）の構造'!K$53 &lt; 0, 0, '将来負担比率（分子）の構造'!K$53), NA())</f>
        <v>19839</v>
      </c>
      <c r="J67" s="137" t="e">
        <f>NA()</f>
        <v>#N/A</v>
      </c>
      <c r="K67" s="137" t="e">
        <f>NA()</f>
        <v>#N/A</v>
      </c>
      <c r="L67" s="137">
        <f>IF(ISNUMBER('将来負担比率（分子）の構造'!L$53), IF('将来負担比率（分子）の構造'!L$53 &lt; 0, 0, '将来負担比率（分子）の構造'!L$53), NA())</f>
        <v>17895</v>
      </c>
      <c r="M67" s="137" t="e">
        <f>NA()</f>
        <v>#N/A</v>
      </c>
      <c r="N67" s="137" t="e">
        <f>NA()</f>
        <v>#N/A</v>
      </c>
      <c r="O67" s="137">
        <f>IF(ISNUMBER('将来負担比率（分子）の構造'!M$53), IF('将来負担比率（分子）の構造'!M$53 &lt; 0, 0, '将来負担比率（分子）の構造'!M$53), NA())</f>
        <v>16793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11600347</v>
      </c>
      <c r="S5" s="615"/>
      <c r="T5" s="615"/>
      <c r="U5" s="615"/>
      <c r="V5" s="615"/>
      <c r="W5" s="615"/>
      <c r="X5" s="615"/>
      <c r="Y5" s="616"/>
      <c r="Z5" s="617">
        <v>27.3</v>
      </c>
      <c r="AA5" s="617"/>
      <c r="AB5" s="617"/>
      <c r="AC5" s="617"/>
      <c r="AD5" s="618">
        <v>11349538</v>
      </c>
      <c r="AE5" s="618"/>
      <c r="AF5" s="618"/>
      <c r="AG5" s="618"/>
      <c r="AH5" s="618"/>
      <c r="AI5" s="618"/>
      <c r="AJ5" s="618"/>
      <c r="AK5" s="618"/>
      <c r="AL5" s="619">
        <v>48</v>
      </c>
      <c r="AM5" s="620"/>
      <c r="AN5" s="620"/>
      <c r="AO5" s="621"/>
      <c r="AP5" s="611" t="s">
        <v>210</v>
      </c>
      <c r="AQ5" s="612"/>
      <c r="AR5" s="612"/>
      <c r="AS5" s="612"/>
      <c r="AT5" s="612"/>
      <c r="AU5" s="612"/>
      <c r="AV5" s="612"/>
      <c r="AW5" s="612"/>
      <c r="AX5" s="612"/>
      <c r="AY5" s="612"/>
      <c r="AZ5" s="612"/>
      <c r="BA5" s="612"/>
      <c r="BB5" s="612"/>
      <c r="BC5" s="612"/>
      <c r="BD5" s="612"/>
      <c r="BE5" s="612"/>
      <c r="BF5" s="613"/>
      <c r="BG5" s="625">
        <v>11329300</v>
      </c>
      <c r="BH5" s="626"/>
      <c r="BI5" s="626"/>
      <c r="BJ5" s="626"/>
      <c r="BK5" s="626"/>
      <c r="BL5" s="626"/>
      <c r="BM5" s="626"/>
      <c r="BN5" s="627"/>
      <c r="BO5" s="628">
        <v>97.7</v>
      </c>
      <c r="BP5" s="628"/>
      <c r="BQ5" s="628"/>
      <c r="BR5" s="628"/>
      <c r="BS5" s="629">
        <v>609603</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398567</v>
      </c>
      <c r="S6" s="626"/>
      <c r="T6" s="626"/>
      <c r="U6" s="626"/>
      <c r="V6" s="626"/>
      <c r="W6" s="626"/>
      <c r="X6" s="626"/>
      <c r="Y6" s="627"/>
      <c r="Z6" s="628">
        <v>0.9</v>
      </c>
      <c r="AA6" s="628"/>
      <c r="AB6" s="628"/>
      <c r="AC6" s="628"/>
      <c r="AD6" s="629">
        <v>398567</v>
      </c>
      <c r="AE6" s="629"/>
      <c r="AF6" s="629"/>
      <c r="AG6" s="629"/>
      <c r="AH6" s="629"/>
      <c r="AI6" s="629"/>
      <c r="AJ6" s="629"/>
      <c r="AK6" s="629"/>
      <c r="AL6" s="630">
        <v>1.7</v>
      </c>
      <c r="AM6" s="631"/>
      <c r="AN6" s="631"/>
      <c r="AO6" s="632"/>
      <c r="AP6" s="622" t="s">
        <v>215</v>
      </c>
      <c r="AQ6" s="623"/>
      <c r="AR6" s="623"/>
      <c r="AS6" s="623"/>
      <c r="AT6" s="623"/>
      <c r="AU6" s="623"/>
      <c r="AV6" s="623"/>
      <c r="AW6" s="623"/>
      <c r="AX6" s="623"/>
      <c r="AY6" s="623"/>
      <c r="AZ6" s="623"/>
      <c r="BA6" s="623"/>
      <c r="BB6" s="623"/>
      <c r="BC6" s="623"/>
      <c r="BD6" s="623"/>
      <c r="BE6" s="623"/>
      <c r="BF6" s="624"/>
      <c r="BG6" s="625">
        <v>11329300</v>
      </c>
      <c r="BH6" s="626"/>
      <c r="BI6" s="626"/>
      <c r="BJ6" s="626"/>
      <c r="BK6" s="626"/>
      <c r="BL6" s="626"/>
      <c r="BM6" s="626"/>
      <c r="BN6" s="627"/>
      <c r="BO6" s="628">
        <v>97.7</v>
      </c>
      <c r="BP6" s="628"/>
      <c r="BQ6" s="628"/>
      <c r="BR6" s="628"/>
      <c r="BS6" s="629">
        <v>609603</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299757</v>
      </c>
      <c r="CS6" s="626"/>
      <c r="CT6" s="626"/>
      <c r="CU6" s="626"/>
      <c r="CV6" s="626"/>
      <c r="CW6" s="626"/>
      <c r="CX6" s="626"/>
      <c r="CY6" s="627"/>
      <c r="CZ6" s="628">
        <v>0.7</v>
      </c>
      <c r="DA6" s="628"/>
      <c r="DB6" s="628"/>
      <c r="DC6" s="628"/>
      <c r="DD6" s="634" t="s">
        <v>217</v>
      </c>
      <c r="DE6" s="626"/>
      <c r="DF6" s="626"/>
      <c r="DG6" s="626"/>
      <c r="DH6" s="626"/>
      <c r="DI6" s="626"/>
      <c r="DJ6" s="626"/>
      <c r="DK6" s="626"/>
      <c r="DL6" s="626"/>
      <c r="DM6" s="626"/>
      <c r="DN6" s="626"/>
      <c r="DO6" s="626"/>
      <c r="DP6" s="627"/>
      <c r="DQ6" s="634">
        <v>299722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14756</v>
      </c>
      <c r="S7" s="626"/>
      <c r="T7" s="626"/>
      <c r="U7" s="626"/>
      <c r="V7" s="626"/>
      <c r="W7" s="626"/>
      <c r="X7" s="626"/>
      <c r="Y7" s="627"/>
      <c r="Z7" s="628">
        <v>0</v>
      </c>
      <c r="AA7" s="628"/>
      <c r="AB7" s="628"/>
      <c r="AC7" s="628"/>
      <c r="AD7" s="629">
        <v>14756</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4798691</v>
      </c>
      <c r="BH7" s="626"/>
      <c r="BI7" s="626"/>
      <c r="BJ7" s="626"/>
      <c r="BK7" s="626"/>
      <c r="BL7" s="626"/>
      <c r="BM7" s="626"/>
      <c r="BN7" s="627"/>
      <c r="BO7" s="628">
        <v>41.4</v>
      </c>
      <c r="BP7" s="628"/>
      <c r="BQ7" s="628"/>
      <c r="BR7" s="628"/>
      <c r="BS7" s="629">
        <v>235280</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5047436</v>
      </c>
      <c r="CS7" s="626"/>
      <c r="CT7" s="626"/>
      <c r="CU7" s="626"/>
      <c r="CV7" s="626"/>
      <c r="CW7" s="626"/>
      <c r="CX7" s="626"/>
      <c r="CY7" s="627"/>
      <c r="CZ7" s="628">
        <v>12.2</v>
      </c>
      <c r="DA7" s="628"/>
      <c r="DB7" s="628"/>
      <c r="DC7" s="628"/>
      <c r="DD7" s="634">
        <v>627720</v>
      </c>
      <c r="DE7" s="626"/>
      <c r="DF7" s="626"/>
      <c r="DG7" s="626"/>
      <c r="DH7" s="626"/>
      <c r="DI7" s="626"/>
      <c r="DJ7" s="626"/>
      <c r="DK7" s="626"/>
      <c r="DL7" s="626"/>
      <c r="DM7" s="626"/>
      <c r="DN7" s="626"/>
      <c r="DO7" s="626"/>
      <c r="DP7" s="627"/>
      <c r="DQ7" s="634">
        <v>3503372</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47981</v>
      </c>
      <c r="S8" s="626"/>
      <c r="T8" s="626"/>
      <c r="U8" s="626"/>
      <c r="V8" s="626"/>
      <c r="W8" s="626"/>
      <c r="X8" s="626"/>
      <c r="Y8" s="627"/>
      <c r="Z8" s="628">
        <v>0.1</v>
      </c>
      <c r="AA8" s="628"/>
      <c r="AB8" s="628"/>
      <c r="AC8" s="628"/>
      <c r="AD8" s="629">
        <v>47981</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137989</v>
      </c>
      <c r="BH8" s="626"/>
      <c r="BI8" s="626"/>
      <c r="BJ8" s="626"/>
      <c r="BK8" s="626"/>
      <c r="BL8" s="626"/>
      <c r="BM8" s="626"/>
      <c r="BN8" s="627"/>
      <c r="BO8" s="628">
        <v>1.2</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13817285</v>
      </c>
      <c r="CS8" s="626"/>
      <c r="CT8" s="626"/>
      <c r="CU8" s="626"/>
      <c r="CV8" s="626"/>
      <c r="CW8" s="626"/>
      <c r="CX8" s="626"/>
      <c r="CY8" s="627"/>
      <c r="CZ8" s="628">
        <v>33.4</v>
      </c>
      <c r="DA8" s="628"/>
      <c r="DB8" s="628"/>
      <c r="DC8" s="628"/>
      <c r="DD8" s="634">
        <v>423041</v>
      </c>
      <c r="DE8" s="626"/>
      <c r="DF8" s="626"/>
      <c r="DG8" s="626"/>
      <c r="DH8" s="626"/>
      <c r="DI8" s="626"/>
      <c r="DJ8" s="626"/>
      <c r="DK8" s="626"/>
      <c r="DL8" s="626"/>
      <c r="DM8" s="626"/>
      <c r="DN8" s="626"/>
      <c r="DO8" s="626"/>
      <c r="DP8" s="627"/>
      <c r="DQ8" s="634">
        <v>6632298</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28207</v>
      </c>
      <c r="S9" s="626"/>
      <c r="T9" s="626"/>
      <c r="U9" s="626"/>
      <c r="V9" s="626"/>
      <c r="W9" s="626"/>
      <c r="X9" s="626"/>
      <c r="Y9" s="627"/>
      <c r="Z9" s="628">
        <v>0.1</v>
      </c>
      <c r="AA9" s="628"/>
      <c r="AB9" s="628"/>
      <c r="AC9" s="628"/>
      <c r="AD9" s="629">
        <v>28207</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3421160</v>
      </c>
      <c r="BH9" s="626"/>
      <c r="BI9" s="626"/>
      <c r="BJ9" s="626"/>
      <c r="BK9" s="626"/>
      <c r="BL9" s="626"/>
      <c r="BM9" s="626"/>
      <c r="BN9" s="627"/>
      <c r="BO9" s="628">
        <v>29.5</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4328090</v>
      </c>
      <c r="CS9" s="626"/>
      <c r="CT9" s="626"/>
      <c r="CU9" s="626"/>
      <c r="CV9" s="626"/>
      <c r="CW9" s="626"/>
      <c r="CX9" s="626"/>
      <c r="CY9" s="627"/>
      <c r="CZ9" s="628">
        <v>10.5</v>
      </c>
      <c r="DA9" s="628"/>
      <c r="DB9" s="628"/>
      <c r="DC9" s="628"/>
      <c r="DD9" s="634">
        <v>688389</v>
      </c>
      <c r="DE9" s="626"/>
      <c r="DF9" s="626"/>
      <c r="DG9" s="626"/>
      <c r="DH9" s="626"/>
      <c r="DI9" s="626"/>
      <c r="DJ9" s="626"/>
      <c r="DK9" s="626"/>
      <c r="DL9" s="626"/>
      <c r="DM9" s="626"/>
      <c r="DN9" s="626"/>
      <c r="DO9" s="626"/>
      <c r="DP9" s="627"/>
      <c r="DQ9" s="634">
        <v>3155345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1490626</v>
      </c>
      <c r="S10" s="626"/>
      <c r="T10" s="626"/>
      <c r="U10" s="626"/>
      <c r="V10" s="626"/>
      <c r="W10" s="626"/>
      <c r="X10" s="626"/>
      <c r="Y10" s="627"/>
      <c r="Z10" s="628">
        <v>3.5</v>
      </c>
      <c r="AA10" s="628"/>
      <c r="AB10" s="628"/>
      <c r="AC10" s="628"/>
      <c r="AD10" s="629">
        <v>1490626</v>
      </c>
      <c r="AE10" s="629"/>
      <c r="AF10" s="629"/>
      <c r="AG10" s="629"/>
      <c r="AH10" s="629"/>
      <c r="AI10" s="629"/>
      <c r="AJ10" s="629"/>
      <c r="AK10" s="629"/>
      <c r="AL10" s="630">
        <v>6.3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362701</v>
      </c>
      <c r="BH10" s="626"/>
      <c r="BI10" s="626"/>
      <c r="BJ10" s="626"/>
      <c r="BK10" s="626"/>
      <c r="BL10" s="626"/>
      <c r="BM10" s="626"/>
      <c r="BN10" s="627"/>
      <c r="BO10" s="628">
        <v>3.1</v>
      </c>
      <c r="BP10" s="628"/>
      <c r="BQ10" s="628"/>
      <c r="BR10" s="628"/>
      <c r="BS10" s="634">
        <v>61584</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28664</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22414</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6309</v>
      </c>
      <c r="S11" s="626"/>
      <c r="T11" s="626"/>
      <c r="U11" s="626"/>
      <c r="V11" s="626"/>
      <c r="W11" s="626"/>
      <c r="X11" s="626"/>
      <c r="Y11" s="627"/>
      <c r="Z11" s="628">
        <v>0</v>
      </c>
      <c r="AA11" s="628"/>
      <c r="AB11" s="628"/>
      <c r="AC11" s="628"/>
      <c r="AD11" s="629">
        <v>6309</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876841</v>
      </c>
      <c r="BH11" s="626"/>
      <c r="BI11" s="626"/>
      <c r="BJ11" s="626"/>
      <c r="BK11" s="626"/>
      <c r="BL11" s="626"/>
      <c r="BM11" s="626"/>
      <c r="BN11" s="627"/>
      <c r="BO11" s="628">
        <v>7.6</v>
      </c>
      <c r="BP11" s="628"/>
      <c r="BQ11" s="628"/>
      <c r="BR11" s="628"/>
      <c r="BS11" s="634">
        <v>173696</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1890030</v>
      </c>
      <c r="CS11" s="626"/>
      <c r="CT11" s="626"/>
      <c r="CU11" s="626"/>
      <c r="CV11" s="626"/>
      <c r="CW11" s="626"/>
      <c r="CX11" s="626"/>
      <c r="CY11" s="627"/>
      <c r="CZ11" s="628">
        <v>4.5999999999999996</v>
      </c>
      <c r="DA11" s="628"/>
      <c r="DB11" s="628"/>
      <c r="DC11" s="628"/>
      <c r="DD11" s="634">
        <v>282597</v>
      </c>
      <c r="DE11" s="626"/>
      <c r="DF11" s="626"/>
      <c r="DG11" s="626"/>
      <c r="DH11" s="626"/>
      <c r="DI11" s="626"/>
      <c r="DJ11" s="626"/>
      <c r="DK11" s="626"/>
      <c r="DL11" s="626"/>
      <c r="DM11" s="626"/>
      <c r="DN11" s="626"/>
      <c r="DO11" s="626"/>
      <c r="DP11" s="627"/>
      <c r="DQ11" s="634">
        <v>1174542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5641704</v>
      </c>
      <c r="BH12" s="626"/>
      <c r="BI12" s="626"/>
      <c r="BJ12" s="626"/>
      <c r="BK12" s="626"/>
      <c r="BL12" s="626"/>
      <c r="BM12" s="626"/>
      <c r="BN12" s="627"/>
      <c r="BO12" s="628">
        <v>48.6</v>
      </c>
      <c r="BP12" s="628"/>
      <c r="BQ12" s="628"/>
      <c r="BR12" s="628"/>
      <c r="BS12" s="634">
        <v>374323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359948</v>
      </c>
      <c r="CS12" s="626"/>
      <c r="CT12" s="626"/>
      <c r="CU12" s="626"/>
      <c r="CV12" s="626"/>
      <c r="CW12" s="626"/>
      <c r="CX12" s="626"/>
      <c r="CY12" s="627"/>
      <c r="CZ12" s="628">
        <v>0.9</v>
      </c>
      <c r="DA12" s="628"/>
      <c r="DB12" s="628"/>
      <c r="DC12" s="628"/>
      <c r="DD12" s="634">
        <v>3090</v>
      </c>
      <c r="DE12" s="626"/>
      <c r="DF12" s="626"/>
      <c r="DG12" s="626"/>
      <c r="DH12" s="626"/>
      <c r="DI12" s="626"/>
      <c r="DJ12" s="626"/>
      <c r="DK12" s="626"/>
      <c r="DL12" s="626"/>
      <c r="DM12" s="626"/>
      <c r="DN12" s="626"/>
      <c r="DO12" s="626"/>
      <c r="DP12" s="627"/>
      <c r="DQ12" s="634">
        <v>242822</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128635</v>
      </c>
      <c r="S13" s="626"/>
      <c r="T13" s="626"/>
      <c r="U13" s="626"/>
      <c r="V13" s="626"/>
      <c r="W13" s="626"/>
      <c r="X13" s="626"/>
      <c r="Y13" s="627"/>
      <c r="Z13" s="628">
        <v>0.3</v>
      </c>
      <c r="AA13" s="628"/>
      <c r="AB13" s="628"/>
      <c r="AC13" s="628"/>
      <c r="AD13" s="629">
        <v>128635</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5610271</v>
      </c>
      <c r="BH13" s="626"/>
      <c r="BI13" s="626"/>
      <c r="BJ13" s="626"/>
      <c r="BK13" s="626"/>
      <c r="BL13" s="626"/>
      <c r="BM13" s="626"/>
      <c r="BN13" s="627"/>
      <c r="BO13" s="628">
        <v>48.4</v>
      </c>
      <c r="BP13" s="628"/>
      <c r="BQ13" s="628"/>
      <c r="BR13" s="628"/>
      <c r="BS13" s="634">
        <v>374323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3713142</v>
      </c>
      <c r="CS13" s="626"/>
      <c r="CT13" s="626"/>
      <c r="CU13" s="626"/>
      <c r="CV13" s="626"/>
      <c r="CW13" s="626"/>
      <c r="CX13" s="626"/>
      <c r="CY13" s="627"/>
      <c r="CZ13" s="628">
        <v>9</v>
      </c>
      <c r="DA13" s="628"/>
      <c r="DB13" s="628"/>
      <c r="DC13" s="628"/>
      <c r="DD13" s="634">
        <v>1551206</v>
      </c>
      <c r="DE13" s="626"/>
      <c r="DF13" s="626"/>
      <c r="DG13" s="626"/>
      <c r="DH13" s="626"/>
      <c r="DI13" s="626"/>
      <c r="DJ13" s="626"/>
      <c r="DK13" s="626"/>
      <c r="DL13" s="626"/>
      <c r="DM13" s="626"/>
      <c r="DN13" s="626"/>
      <c r="DO13" s="626"/>
      <c r="DP13" s="627"/>
      <c r="DQ13" s="634">
        <v>2220738</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236736</v>
      </c>
      <c r="BH14" s="626"/>
      <c r="BI14" s="626"/>
      <c r="BJ14" s="626"/>
      <c r="BK14" s="626"/>
      <c r="BL14" s="626"/>
      <c r="BM14" s="626"/>
      <c r="BN14" s="627"/>
      <c r="BO14" s="628">
        <v>2</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1523056</v>
      </c>
      <c r="CS14" s="626"/>
      <c r="CT14" s="626"/>
      <c r="CU14" s="626"/>
      <c r="CV14" s="626"/>
      <c r="CW14" s="626"/>
      <c r="CX14" s="626"/>
      <c r="CY14" s="627"/>
      <c r="CZ14" s="628">
        <v>3.7</v>
      </c>
      <c r="DA14" s="628"/>
      <c r="DB14" s="628"/>
      <c r="DC14" s="628"/>
      <c r="DD14" s="634">
        <v>219466</v>
      </c>
      <c r="DE14" s="626"/>
      <c r="DF14" s="626"/>
      <c r="DG14" s="626"/>
      <c r="DH14" s="626"/>
      <c r="DI14" s="626"/>
      <c r="DJ14" s="626"/>
      <c r="DK14" s="626"/>
      <c r="DL14" s="626"/>
      <c r="DM14" s="626"/>
      <c r="DN14" s="626"/>
      <c r="DO14" s="626"/>
      <c r="DP14" s="627"/>
      <c r="DQ14" s="634">
        <v>1234811</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53021</v>
      </c>
      <c r="S15" s="626"/>
      <c r="T15" s="626"/>
      <c r="U15" s="626"/>
      <c r="V15" s="626"/>
      <c r="W15" s="626"/>
      <c r="X15" s="626"/>
      <c r="Y15" s="627"/>
      <c r="Z15" s="628">
        <v>0.1</v>
      </c>
      <c r="AA15" s="628"/>
      <c r="AB15" s="628"/>
      <c r="AC15" s="628"/>
      <c r="AD15" s="629">
        <v>53021</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652169</v>
      </c>
      <c r="BH15" s="626"/>
      <c r="BI15" s="626"/>
      <c r="BJ15" s="626"/>
      <c r="BK15" s="626"/>
      <c r="BL15" s="626"/>
      <c r="BM15" s="626"/>
      <c r="BN15" s="627"/>
      <c r="BO15" s="628">
        <v>5.6</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3644340</v>
      </c>
      <c r="CS15" s="626"/>
      <c r="CT15" s="626"/>
      <c r="CU15" s="626"/>
      <c r="CV15" s="626"/>
      <c r="CW15" s="626"/>
      <c r="CX15" s="626"/>
      <c r="CY15" s="627"/>
      <c r="CZ15" s="628">
        <v>8.8000000000000007</v>
      </c>
      <c r="DA15" s="628"/>
      <c r="DB15" s="628"/>
      <c r="DC15" s="628"/>
      <c r="DD15" s="634">
        <v>980987</v>
      </c>
      <c r="DE15" s="626"/>
      <c r="DF15" s="626"/>
      <c r="DG15" s="626"/>
      <c r="DH15" s="626"/>
      <c r="DI15" s="626"/>
      <c r="DJ15" s="626"/>
      <c r="DK15" s="626"/>
      <c r="DL15" s="626"/>
      <c r="DM15" s="626"/>
      <c r="DN15" s="626"/>
      <c r="DO15" s="626"/>
      <c r="DP15" s="627"/>
      <c r="DQ15" s="634">
        <v>2539002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11077967</v>
      </c>
      <c r="S16" s="626"/>
      <c r="T16" s="626"/>
      <c r="U16" s="626"/>
      <c r="V16" s="626"/>
      <c r="W16" s="626"/>
      <c r="X16" s="626"/>
      <c r="Y16" s="627"/>
      <c r="Z16" s="628">
        <v>26</v>
      </c>
      <c r="AA16" s="628"/>
      <c r="AB16" s="628"/>
      <c r="AC16" s="628"/>
      <c r="AD16" s="629">
        <v>9675469</v>
      </c>
      <c r="AE16" s="629"/>
      <c r="AF16" s="629"/>
      <c r="AG16" s="629"/>
      <c r="AH16" s="629"/>
      <c r="AI16" s="629"/>
      <c r="AJ16" s="629"/>
      <c r="AK16" s="629"/>
      <c r="AL16" s="630">
        <v>40.9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474752</v>
      </c>
      <c r="CS16" s="626"/>
      <c r="CT16" s="626"/>
      <c r="CU16" s="626"/>
      <c r="CV16" s="626"/>
      <c r="CW16" s="626"/>
      <c r="CX16" s="626"/>
      <c r="CY16" s="627"/>
      <c r="CZ16" s="628">
        <v>1.1000000000000001</v>
      </c>
      <c r="DA16" s="628"/>
      <c r="DB16" s="628"/>
      <c r="DC16" s="628"/>
      <c r="DD16" s="634" t="s">
        <v>113</v>
      </c>
      <c r="DE16" s="626"/>
      <c r="DF16" s="626"/>
      <c r="DG16" s="626"/>
      <c r="DH16" s="626"/>
      <c r="DI16" s="626"/>
      <c r="DJ16" s="626"/>
      <c r="DK16" s="626"/>
      <c r="DL16" s="626"/>
      <c r="DM16" s="626"/>
      <c r="DN16" s="626"/>
      <c r="DO16" s="626"/>
      <c r="DP16" s="627"/>
      <c r="DQ16" s="634">
        <v>288107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9675469</v>
      </c>
      <c r="S17" s="626"/>
      <c r="T17" s="626"/>
      <c r="U17" s="626"/>
      <c r="V17" s="626"/>
      <c r="W17" s="626"/>
      <c r="X17" s="626"/>
      <c r="Y17" s="627"/>
      <c r="Z17" s="628">
        <v>22.7</v>
      </c>
      <c r="AA17" s="628"/>
      <c r="AB17" s="628"/>
      <c r="AC17" s="628"/>
      <c r="AD17" s="629">
        <v>9675469</v>
      </c>
      <c r="AE17" s="629"/>
      <c r="AF17" s="629"/>
      <c r="AG17" s="629"/>
      <c r="AH17" s="629"/>
      <c r="AI17" s="629"/>
      <c r="AJ17" s="629"/>
      <c r="AK17" s="629"/>
      <c r="AL17" s="630">
        <v>40.9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6130277</v>
      </c>
      <c r="CS17" s="626"/>
      <c r="CT17" s="626"/>
      <c r="CU17" s="626"/>
      <c r="CV17" s="626"/>
      <c r="CW17" s="626"/>
      <c r="CX17" s="626"/>
      <c r="CY17" s="627"/>
      <c r="CZ17" s="628">
        <v>14.8</v>
      </c>
      <c r="DA17" s="628"/>
      <c r="DB17" s="628"/>
      <c r="DC17" s="628"/>
      <c r="DD17" s="634" t="s">
        <v>113</v>
      </c>
      <c r="DE17" s="626"/>
      <c r="DF17" s="626"/>
      <c r="DG17" s="626"/>
      <c r="DH17" s="626"/>
      <c r="DI17" s="626"/>
      <c r="DJ17" s="626"/>
      <c r="DK17" s="626"/>
      <c r="DL17" s="626"/>
      <c r="DM17" s="626"/>
      <c r="DN17" s="626"/>
      <c r="DO17" s="626"/>
      <c r="DP17" s="627"/>
      <c r="DQ17" s="634">
        <v>5821844</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1402498</v>
      </c>
      <c r="S18" s="626"/>
      <c r="T18" s="626"/>
      <c r="U18" s="626"/>
      <c r="V18" s="626"/>
      <c r="W18" s="626"/>
      <c r="X18" s="626"/>
      <c r="Y18" s="627"/>
      <c r="Z18" s="628">
        <v>3.3</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59339</v>
      </c>
      <c r="CS18" s="626"/>
      <c r="CT18" s="626"/>
      <c r="CU18" s="626"/>
      <c r="CV18" s="626"/>
      <c r="CW18" s="626"/>
      <c r="CX18" s="626"/>
      <c r="CY18" s="627"/>
      <c r="CZ18" s="628">
        <v>0.1</v>
      </c>
      <c r="DA18" s="628"/>
      <c r="DB18" s="628"/>
      <c r="DC18" s="628"/>
      <c r="DD18" s="634">
        <v>59339</v>
      </c>
      <c r="DE18" s="626"/>
      <c r="DF18" s="626"/>
      <c r="DG18" s="626"/>
      <c r="DH18" s="626"/>
      <c r="DI18" s="626"/>
      <c r="DJ18" s="626"/>
      <c r="DK18" s="626"/>
      <c r="DL18" s="626"/>
      <c r="DM18" s="626"/>
      <c r="DN18" s="626"/>
      <c r="DO18" s="626"/>
      <c r="DP18" s="627"/>
      <c r="DQ18" s="634">
        <v>1</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271047</v>
      </c>
      <c r="BH19" s="626"/>
      <c r="BI19" s="626"/>
      <c r="BJ19" s="626"/>
      <c r="BK19" s="626"/>
      <c r="BL19" s="626"/>
      <c r="BM19" s="626"/>
      <c r="BN19" s="627"/>
      <c r="BO19" s="628">
        <v>2.2999999999999998</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24846416</v>
      </c>
      <c r="S20" s="626"/>
      <c r="T20" s="626"/>
      <c r="U20" s="626"/>
      <c r="V20" s="626"/>
      <c r="W20" s="626"/>
      <c r="X20" s="626"/>
      <c r="Y20" s="627"/>
      <c r="Z20" s="628">
        <v>58.4</v>
      </c>
      <c r="AA20" s="628"/>
      <c r="AB20" s="628"/>
      <c r="AC20" s="628"/>
      <c r="AD20" s="629">
        <v>23193109</v>
      </c>
      <c r="AE20" s="629"/>
      <c r="AF20" s="629"/>
      <c r="AG20" s="629"/>
      <c r="AH20" s="629"/>
      <c r="AI20" s="629"/>
      <c r="AJ20" s="629"/>
      <c r="AK20" s="629"/>
      <c r="AL20" s="630">
        <v>98.1</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271047</v>
      </c>
      <c r="BH20" s="626"/>
      <c r="BI20" s="626"/>
      <c r="BJ20" s="626"/>
      <c r="BK20" s="626"/>
      <c r="BL20" s="626"/>
      <c r="BM20" s="626"/>
      <c r="BN20" s="627"/>
      <c r="BO20" s="628">
        <v>2.2999999999999998</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41316116</v>
      </c>
      <c r="CS20" s="626"/>
      <c r="CT20" s="626"/>
      <c r="CU20" s="626"/>
      <c r="CV20" s="626"/>
      <c r="CW20" s="626"/>
      <c r="CX20" s="626"/>
      <c r="CY20" s="627"/>
      <c r="CZ20" s="628">
        <v>100</v>
      </c>
      <c r="DA20" s="628"/>
      <c r="DB20" s="628"/>
      <c r="DC20" s="628"/>
      <c r="DD20" s="634">
        <v>4835835</v>
      </c>
      <c r="DE20" s="626"/>
      <c r="DF20" s="626"/>
      <c r="DG20" s="626"/>
      <c r="DH20" s="626"/>
      <c r="DI20" s="626"/>
      <c r="DJ20" s="626"/>
      <c r="DK20" s="626"/>
      <c r="DL20" s="626"/>
      <c r="DM20" s="626"/>
      <c r="DN20" s="626"/>
      <c r="DO20" s="626"/>
      <c r="DP20" s="627"/>
      <c r="DQ20" s="634">
        <v>27135018</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13096</v>
      </c>
      <c r="S21" s="626"/>
      <c r="T21" s="626"/>
      <c r="U21" s="626"/>
      <c r="V21" s="626"/>
      <c r="W21" s="626"/>
      <c r="X21" s="626"/>
      <c r="Y21" s="627"/>
      <c r="Z21" s="628">
        <v>0</v>
      </c>
      <c r="AA21" s="628"/>
      <c r="AB21" s="628"/>
      <c r="AC21" s="628"/>
      <c r="AD21" s="629">
        <v>13096</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20238</v>
      </c>
      <c r="BH21" s="626"/>
      <c r="BI21" s="626"/>
      <c r="BJ21" s="626"/>
      <c r="BK21" s="626"/>
      <c r="BL21" s="626"/>
      <c r="BM21" s="626"/>
      <c r="BN21" s="627"/>
      <c r="BO21" s="628">
        <v>0.2</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661832</v>
      </c>
      <c r="S22" s="626"/>
      <c r="T22" s="626"/>
      <c r="U22" s="626"/>
      <c r="V22" s="626"/>
      <c r="W22" s="626"/>
      <c r="X22" s="626"/>
      <c r="Y22" s="627"/>
      <c r="Z22" s="628">
        <v>1.6</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692781</v>
      </c>
      <c r="S23" s="626"/>
      <c r="T23" s="626"/>
      <c r="U23" s="626"/>
      <c r="V23" s="626"/>
      <c r="W23" s="626"/>
      <c r="X23" s="626"/>
      <c r="Y23" s="627"/>
      <c r="Z23" s="628">
        <v>1.6</v>
      </c>
      <c r="AA23" s="628"/>
      <c r="AB23" s="628"/>
      <c r="AC23" s="628"/>
      <c r="AD23" s="629">
        <v>164507</v>
      </c>
      <c r="AE23" s="629"/>
      <c r="AF23" s="629"/>
      <c r="AG23" s="629"/>
      <c r="AH23" s="629"/>
      <c r="AI23" s="629"/>
      <c r="AJ23" s="629"/>
      <c r="AK23" s="629"/>
      <c r="AL23" s="630">
        <v>0.7</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250809</v>
      </c>
      <c r="BH23" s="626"/>
      <c r="BI23" s="626"/>
      <c r="BJ23" s="626"/>
      <c r="BK23" s="626"/>
      <c r="BL23" s="626"/>
      <c r="BM23" s="626"/>
      <c r="BN23" s="627"/>
      <c r="BO23" s="628">
        <v>2.2000000000000002</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522178</v>
      </c>
      <c r="S24" s="626"/>
      <c r="T24" s="626"/>
      <c r="U24" s="626"/>
      <c r="V24" s="626"/>
      <c r="W24" s="626"/>
      <c r="X24" s="626"/>
      <c r="Y24" s="627"/>
      <c r="Z24" s="628">
        <v>1.2</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21332097</v>
      </c>
      <c r="CS24" s="615"/>
      <c r="CT24" s="615"/>
      <c r="CU24" s="615"/>
      <c r="CV24" s="615"/>
      <c r="CW24" s="615"/>
      <c r="CX24" s="615"/>
      <c r="CY24" s="616"/>
      <c r="CZ24" s="652">
        <v>51.6</v>
      </c>
      <c r="DA24" s="653"/>
      <c r="DB24" s="653"/>
      <c r="DC24" s="654"/>
      <c r="DD24" s="651">
        <v>14697157</v>
      </c>
      <c r="DE24" s="615"/>
      <c r="DF24" s="615"/>
      <c r="DG24" s="615"/>
      <c r="DH24" s="615"/>
      <c r="DI24" s="615"/>
      <c r="DJ24" s="615"/>
      <c r="DK24" s="616"/>
      <c r="DL24" s="651">
        <v>14334498</v>
      </c>
      <c r="DM24" s="615"/>
      <c r="DN24" s="615"/>
      <c r="DO24" s="615"/>
      <c r="DP24" s="615"/>
      <c r="DQ24" s="615"/>
      <c r="DR24" s="615"/>
      <c r="DS24" s="615"/>
      <c r="DT24" s="615"/>
      <c r="DU24" s="615"/>
      <c r="DV24" s="616"/>
      <c r="DW24" s="619">
        <v>57.2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5317811</v>
      </c>
      <c r="S25" s="626"/>
      <c r="T25" s="626"/>
      <c r="U25" s="626"/>
      <c r="V25" s="626"/>
      <c r="W25" s="626"/>
      <c r="X25" s="626"/>
      <c r="Y25" s="627"/>
      <c r="Z25" s="628">
        <v>12.5</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6622316</v>
      </c>
      <c r="CS25" s="657"/>
      <c r="CT25" s="657"/>
      <c r="CU25" s="657"/>
      <c r="CV25" s="657"/>
      <c r="CW25" s="657"/>
      <c r="CX25" s="657"/>
      <c r="CY25" s="658"/>
      <c r="CZ25" s="659">
        <v>16</v>
      </c>
      <c r="DA25" s="660"/>
      <c r="DB25" s="660"/>
      <c r="DC25" s="661"/>
      <c r="DD25" s="634">
        <v>6151306</v>
      </c>
      <c r="DE25" s="657"/>
      <c r="DF25" s="657"/>
      <c r="DG25" s="657"/>
      <c r="DH25" s="657"/>
      <c r="DI25" s="657"/>
      <c r="DJ25" s="657"/>
      <c r="DK25" s="658"/>
      <c r="DL25" s="634">
        <v>5788907</v>
      </c>
      <c r="DM25" s="657"/>
      <c r="DN25" s="657"/>
      <c r="DO25" s="657"/>
      <c r="DP25" s="657"/>
      <c r="DQ25" s="657"/>
      <c r="DR25" s="657"/>
      <c r="DS25" s="657"/>
      <c r="DT25" s="657"/>
      <c r="DU25" s="657"/>
      <c r="DV25" s="658"/>
      <c r="DW25" s="630">
        <v>23.1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v>22335</v>
      </c>
      <c r="S26" s="626"/>
      <c r="T26" s="626"/>
      <c r="U26" s="626"/>
      <c r="V26" s="626"/>
      <c r="W26" s="626"/>
      <c r="X26" s="626"/>
      <c r="Y26" s="627"/>
      <c r="Z26" s="628">
        <v>0.1</v>
      </c>
      <c r="AA26" s="628"/>
      <c r="AB26" s="628"/>
      <c r="AC26" s="628"/>
      <c r="AD26" s="629">
        <v>22335</v>
      </c>
      <c r="AE26" s="629"/>
      <c r="AF26" s="629"/>
      <c r="AG26" s="629"/>
      <c r="AH26" s="629"/>
      <c r="AI26" s="629"/>
      <c r="AJ26" s="629"/>
      <c r="AK26" s="629"/>
      <c r="AL26" s="630">
        <v>0.1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4074188</v>
      </c>
      <c r="CS26" s="626"/>
      <c r="CT26" s="626"/>
      <c r="CU26" s="626"/>
      <c r="CV26" s="626"/>
      <c r="CW26" s="626"/>
      <c r="CX26" s="626"/>
      <c r="CY26" s="627"/>
      <c r="CZ26" s="659">
        <v>9.9</v>
      </c>
      <c r="DA26" s="660"/>
      <c r="DB26" s="660"/>
      <c r="DC26" s="661"/>
      <c r="DD26" s="634">
        <v>3705953</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3234910</v>
      </c>
      <c r="S27" s="626"/>
      <c r="T27" s="626"/>
      <c r="U27" s="626"/>
      <c r="V27" s="626"/>
      <c r="W27" s="626"/>
      <c r="X27" s="626"/>
      <c r="Y27" s="627"/>
      <c r="Z27" s="628">
        <v>7.6</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11600347</v>
      </c>
      <c r="BH27" s="626"/>
      <c r="BI27" s="626"/>
      <c r="BJ27" s="626"/>
      <c r="BK27" s="626"/>
      <c r="BL27" s="626"/>
      <c r="BM27" s="626"/>
      <c r="BN27" s="627"/>
      <c r="BO27" s="628">
        <v>100</v>
      </c>
      <c r="BP27" s="628"/>
      <c r="BQ27" s="628"/>
      <c r="BR27" s="628"/>
      <c r="BS27" s="634">
        <v>609603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8579504</v>
      </c>
      <c r="CS27" s="657"/>
      <c r="CT27" s="657"/>
      <c r="CU27" s="657"/>
      <c r="CV27" s="657"/>
      <c r="CW27" s="657"/>
      <c r="CX27" s="657"/>
      <c r="CY27" s="658"/>
      <c r="CZ27" s="659">
        <v>20.8</v>
      </c>
      <c r="DA27" s="660"/>
      <c r="DB27" s="660"/>
      <c r="DC27" s="661"/>
      <c r="DD27" s="634">
        <v>2724007</v>
      </c>
      <c r="DE27" s="657"/>
      <c r="DF27" s="657"/>
      <c r="DG27" s="657"/>
      <c r="DH27" s="657"/>
      <c r="DI27" s="657"/>
      <c r="DJ27" s="657"/>
      <c r="DK27" s="658"/>
      <c r="DL27" s="634">
        <v>2723747</v>
      </c>
      <c r="DM27" s="657"/>
      <c r="DN27" s="657"/>
      <c r="DO27" s="657"/>
      <c r="DP27" s="657"/>
      <c r="DQ27" s="657"/>
      <c r="DR27" s="657"/>
      <c r="DS27" s="657"/>
      <c r="DT27" s="657"/>
      <c r="DU27" s="657"/>
      <c r="DV27" s="658"/>
      <c r="DW27" s="630">
        <v>10.9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428965</v>
      </c>
      <c r="S28" s="626"/>
      <c r="T28" s="626"/>
      <c r="U28" s="626"/>
      <c r="V28" s="626"/>
      <c r="W28" s="626"/>
      <c r="X28" s="626"/>
      <c r="Y28" s="627"/>
      <c r="Z28" s="628">
        <v>1</v>
      </c>
      <c r="AA28" s="628"/>
      <c r="AB28" s="628"/>
      <c r="AC28" s="628"/>
      <c r="AD28" s="629">
        <v>247532</v>
      </c>
      <c r="AE28" s="629"/>
      <c r="AF28" s="629"/>
      <c r="AG28" s="629"/>
      <c r="AH28" s="629"/>
      <c r="AI28" s="629"/>
      <c r="AJ28" s="629"/>
      <c r="AK28" s="629"/>
      <c r="AL28" s="630">
        <v>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6130277</v>
      </c>
      <c r="CS28" s="626"/>
      <c r="CT28" s="626"/>
      <c r="CU28" s="626"/>
      <c r="CV28" s="626"/>
      <c r="CW28" s="626"/>
      <c r="CX28" s="626"/>
      <c r="CY28" s="627"/>
      <c r="CZ28" s="659">
        <v>14.8</v>
      </c>
      <c r="DA28" s="660"/>
      <c r="DB28" s="660"/>
      <c r="DC28" s="661"/>
      <c r="DD28" s="634">
        <v>5821844</v>
      </c>
      <c r="DE28" s="626"/>
      <c r="DF28" s="626"/>
      <c r="DG28" s="626"/>
      <c r="DH28" s="626"/>
      <c r="DI28" s="626"/>
      <c r="DJ28" s="626"/>
      <c r="DK28" s="627"/>
      <c r="DL28" s="634">
        <v>5821844</v>
      </c>
      <c r="DM28" s="626"/>
      <c r="DN28" s="626"/>
      <c r="DO28" s="626"/>
      <c r="DP28" s="626"/>
      <c r="DQ28" s="626"/>
      <c r="DR28" s="626"/>
      <c r="DS28" s="626"/>
      <c r="DT28" s="626"/>
      <c r="DU28" s="626"/>
      <c r="DV28" s="627"/>
      <c r="DW28" s="630">
        <v>23.2</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114002</v>
      </c>
      <c r="S29" s="626"/>
      <c r="T29" s="626"/>
      <c r="U29" s="626"/>
      <c r="V29" s="626"/>
      <c r="W29" s="626"/>
      <c r="X29" s="626"/>
      <c r="Y29" s="627"/>
      <c r="Z29" s="628">
        <v>0.3</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6129946</v>
      </c>
      <c r="CS29" s="657"/>
      <c r="CT29" s="657"/>
      <c r="CU29" s="657"/>
      <c r="CV29" s="657"/>
      <c r="CW29" s="657"/>
      <c r="CX29" s="657"/>
      <c r="CY29" s="658"/>
      <c r="CZ29" s="659">
        <v>14.8</v>
      </c>
      <c r="DA29" s="660"/>
      <c r="DB29" s="660"/>
      <c r="DC29" s="661"/>
      <c r="DD29" s="634">
        <v>5821513</v>
      </c>
      <c r="DE29" s="657"/>
      <c r="DF29" s="657"/>
      <c r="DG29" s="657"/>
      <c r="DH29" s="657"/>
      <c r="DI29" s="657"/>
      <c r="DJ29" s="657"/>
      <c r="DK29" s="658"/>
      <c r="DL29" s="634">
        <v>5821513</v>
      </c>
      <c r="DM29" s="657"/>
      <c r="DN29" s="657"/>
      <c r="DO29" s="657"/>
      <c r="DP29" s="657"/>
      <c r="DQ29" s="657"/>
      <c r="DR29" s="657"/>
      <c r="DS29" s="657"/>
      <c r="DT29" s="657"/>
      <c r="DU29" s="657"/>
      <c r="DV29" s="658"/>
      <c r="DW29" s="630">
        <v>23.2</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1229478</v>
      </c>
      <c r="S30" s="626"/>
      <c r="T30" s="626"/>
      <c r="U30" s="626"/>
      <c r="V30" s="626"/>
      <c r="W30" s="626"/>
      <c r="X30" s="626"/>
      <c r="Y30" s="627"/>
      <c r="Z30" s="628">
        <v>2.9</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99.3</v>
      </c>
      <c r="BH30" s="684"/>
      <c r="BI30" s="684"/>
      <c r="BJ30" s="684"/>
      <c r="BK30" s="684"/>
      <c r="BL30" s="684"/>
      <c r="BM30" s="620">
        <v>97.7</v>
      </c>
      <c r="BN30" s="684"/>
      <c r="BO30" s="684"/>
      <c r="BP30" s="684"/>
      <c r="BQ30" s="685"/>
      <c r="BR30" s="683">
        <v>99.3</v>
      </c>
      <c r="BS30" s="684"/>
      <c r="BT30" s="684"/>
      <c r="BU30" s="684"/>
      <c r="BV30" s="684"/>
      <c r="BW30" s="684"/>
      <c r="BX30" s="620">
        <v>97.5</v>
      </c>
      <c r="BY30" s="684"/>
      <c r="BZ30" s="684"/>
      <c r="CA30" s="684"/>
      <c r="CB30" s="685"/>
      <c r="CD30" s="688"/>
      <c r="CE30" s="689"/>
      <c r="CF30" s="639" t="s">
        <v>293</v>
      </c>
      <c r="CG30" s="640"/>
      <c r="CH30" s="640"/>
      <c r="CI30" s="640"/>
      <c r="CJ30" s="640"/>
      <c r="CK30" s="640"/>
      <c r="CL30" s="640"/>
      <c r="CM30" s="640"/>
      <c r="CN30" s="640"/>
      <c r="CO30" s="640"/>
      <c r="CP30" s="640"/>
      <c r="CQ30" s="641"/>
      <c r="CR30" s="625">
        <v>5613793</v>
      </c>
      <c r="CS30" s="626"/>
      <c r="CT30" s="626"/>
      <c r="CU30" s="626"/>
      <c r="CV30" s="626"/>
      <c r="CW30" s="626"/>
      <c r="CX30" s="626"/>
      <c r="CY30" s="627"/>
      <c r="CZ30" s="659">
        <v>13.6</v>
      </c>
      <c r="DA30" s="660"/>
      <c r="DB30" s="660"/>
      <c r="DC30" s="661"/>
      <c r="DD30" s="634">
        <v>5360417</v>
      </c>
      <c r="DE30" s="626"/>
      <c r="DF30" s="626"/>
      <c r="DG30" s="626"/>
      <c r="DH30" s="626"/>
      <c r="DI30" s="626"/>
      <c r="DJ30" s="626"/>
      <c r="DK30" s="627"/>
      <c r="DL30" s="634">
        <v>5360417</v>
      </c>
      <c r="DM30" s="626"/>
      <c r="DN30" s="626"/>
      <c r="DO30" s="626"/>
      <c r="DP30" s="626"/>
      <c r="DQ30" s="626"/>
      <c r="DR30" s="626"/>
      <c r="DS30" s="626"/>
      <c r="DT30" s="626"/>
      <c r="DU30" s="626"/>
      <c r="DV30" s="627"/>
      <c r="DW30" s="630">
        <v>21.4</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623701</v>
      </c>
      <c r="S31" s="626"/>
      <c r="T31" s="626"/>
      <c r="U31" s="626"/>
      <c r="V31" s="626"/>
      <c r="W31" s="626"/>
      <c r="X31" s="626"/>
      <c r="Y31" s="627"/>
      <c r="Z31" s="628">
        <v>1.5</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97.6</v>
      </c>
      <c r="BN31" s="681"/>
      <c r="BO31" s="681"/>
      <c r="BP31" s="681"/>
      <c r="BQ31" s="682"/>
      <c r="BR31" s="680">
        <v>99.1</v>
      </c>
      <c r="BS31" s="657"/>
      <c r="BT31" s="657"/>
      <c r="BU31" s="657"/>
      <c r="BV31" s="657"/>
      <c r="BW31" s="657"/>
      <c r="BX31" s="631">
        <v>97.3</v>
      </c>
      <c r="BY31" s="681"/>
      <c r="BZ31" s="681"/>
      <c r="CA31" s="681"/>
      <c r="CB31" s="682"/>
      <c r="CD31" s="688"/>
      <c r="CE31" s="689"/>
      <c r="CF31" s="639" t="s">
        <v>297</v>
      </c>
      <c r="CG31" s="640"/>
      <c r="CH31" s="640"/>
      <c r="CI31" s="640"/>
      <c r="CJ31" s="640"/>
      <c r="CK31" s="640"/>
      <c r="CL31" s="640"/>
      <c r="CM31" s="640"/>
      <c r="CN31" s="640"/>
      <c r="CO31" s="640"/>
      <c r="CP31" s="640"/>
      <c r="CQ31" s="641"/>
      <c r="CR31" s="625">
        <v>516153</v>
      </c>
      <c r="CS31" s="657"/>
      <c r="CT31" s="657"/>
      <c r="CU31" s="657"/>
      <c r="CV31" s="657"/>
      <c r="CW31" s="657"/>
      <c r="CX31" s="657"/>
      <c r="CY31" s="658"/>
      <c r="CZ31" s="659">
        <v>1.2</v>
      </c>
      <c r="DA31" s="660"/>
      <c r="DB31" s="660"/>
      <c r="DC31" s="661"/>
      <c r="DD31" s="634">
        <v>461096</v>
      </c>
      <c r="DE31" s="657"/>
      <c r="DF31" s="657"/>
      <c r="DG31" s="657"/>
      <c r="DH31" s="657"/>
      <c r="DI31" s="657"/>
      <c r="DJ31" s="657"/>
      <c r="DK31" s="658"/>
      <c r="DL31" s="634">
        <v>461096</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414376</v>
      </c>
      <c r="S32" s="626"/>
      <c r="T32" s="626"/>
      <c r="U32" s="626"/>
      <c r="V32" s="626"/>
      <c r="W32" s="626"/>
      <c r="X32" s="626"/>
      <c r="Y32" s="627"/>
      <c r="Z32" s="628">
        <v>1</v>
      </c>
      <c r="AA32" s="628"/>
      <c r="AB32" s="628"/>
      <c r="AC32" s="628"/>
      <c r="AD32" s="629">
        <v>1570</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99.4</v>
      </c>
      <c r="BH32" s="693"/>
      <c r="BI32" s="693"/>
      <c r="BJ32" s="693"/>
      <c r="BK32" s="693"/>
      <c r="BL32" s="693"/>
      <c r="BM32" s="694">
        <v>97.6</v>
      </c>
      <c r="BN32" s="693"/>
      <c r="BO32" s="693"/>
      <c r="BP32" s="693"/>
      <c r="BQ32" s="695"/>
      <c r="BR32" s="692">
        <v>99.4</v>
      </c>
      <c r="BS32" s="693"/>
      <c r="BT32" s="693"/>
      <c r="BU32" s="693"/>
      <c r="BV32" s="693"/>
      <c r="BW32" s="693"/>
      <c r="BX32" s="694">
        <v>97.4</v>
      </c>
      <c r="BY32" s="693"/>
      <c r="BZ32" s="693"/>
      <c r="CA32" s="693"/>
      <c r="CB32" s="695"/>
      <c r="CD32" s="690"/>
      <c r="CE32" s="691"/>
      <c r="CF32" s="639" t="s">
        <v>300</v>
      </c>
      <c r="CG32" s="640"/>
      <c r="CH32" s="640"/>
      <c r="CI32" s="640"/>
      <c r="CJ32" s="640"/>
      <c r="CK32" s="640"/>
      <c r="CL32" s="640"/>
      <c r="CM32" s="640"/>
      <c r="CN32" s="640"/>
      <c r="CO32" s="640"/>
      <c r="CP32" s="640"/>
      <c r="CQ32" s="641"/>
      <c r="CR32" s="625">
        <v>331</v>
      </c>
      <c r="CS32" s="626"/>
      <c r="CT32" s="626"/>
      <c r="CU32" s="626"/>
      <c r="CV32" s="626"/>
      <c r="CW32" s="626"/>
      <c r="CX32" s="626"/>
      <c r="CY32" s="627"/>
      <c r="CZ32" s="659">
        <v>0</v>
      </c>
      <c r="DA32" s="660"/>
      <c r="DB32" s="660"/>
      <c r="DC32" s="661"/>
      <c r="DD32" s="634">
        <v>331</v>
      </c>
      <c r="DE32" s="626"/>
      <c r="DF32" s="626"/>
      <c r="DG32" s="626"/>
      <c r="DH32" s="626"/>
      <c r="DI32" s="626"/>
      <c r="DJ32" s="626"/>
      <c r="DK32" s="627"/>
      <c r="DL32" s="634">
        <v>331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4434701</v>
      </c>
      <c r="S33" s="626"/>
      <c r="T33" s="626"/>
      <c r="U33" s="626"/>
      <c r="V33" s="626"/>
      <c r="W33" s="626"/>
      <c r="X33" s="626"/>
      <c r="Y33" s="627"/>
      <c r="Z33" s="628">
        <v>10.4</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14673432</v>
      </c>
      <c r="CS33" s="657"/>
      <c r="CT33" s="657"/>
      <c r="CU33" s="657"/>
      <c r="CV33" s="657"/>
      <c r="CW33" s="657"/>
      <c r="CX33" s="657"/>
      <c r="CY33" s="658"/>
      <c r="CZ33" s="659">
        <v>35.5</v>
      </c>
      <c r="DA33" s="660"/>
      <c r="DB33" s="660"/>
      <c r="DC33" s="661"/>
      <c r="DD33" s="634">
        <v>11312359</v>
      </c>
      <c r="DE33" s="657"/>
      <c r="DF33" s="657"/>
      <c r="DG33" s="657"/>
      <c r="DH33" s="657"/>
      <c r="DI33" s="657"/>
      <c r="DJ33" s="657"/>
      <c r="DK33" s="658"/>
      <c r="DL33" s="634">
        <v>9923126</v>
      </c>
      <c r="DM33" s="657"/>
      <c r="DN33" s="657"/>
      <c r="DO33" s="657"/>
      <c r="DP33" s="657"/>
      <c r="DQ33" s="657"/>
      <c r="DR33" s="657"/>
      <c r="DS33" s="657"/>
      <c r="DT33" s="657"/>
      <c r="DU33" s="657"/>
      <c r="DV33" s="658"/>
      <c r="DW33" s="630">
        <v>39.6</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5248312</v>
      </c>
      <c r="CS34" s="626"/>
      <c r="CT34" s="626"/>
      <c r="CU34" s="626"/>
      <c r="CV34" s="626"/>
      <c r="CW34" s="626"/>
      <c r="CX34" s="626"/>
      <c r="CY34" s="627"/>
      <c r="CZ34" s="659">
        <v>12.7</v>
      </c>
      <c r="DA34" s="660"/>
      <c r="DB34" s="660"/>
      <c r="DC34" s="661"/>
      <c r="DD34" s="634">
        <v>3710643</v>
      </c>
      <c r="DE34" s="626"/>
      <c r="DF34" s="626"/>
      <c r="DG34" s="626"/>
      <c r="DH34" s="626"/>
      <c r="DI34" s="626"/>
      <c r="DJ34" s="626"/>
      <c r="DK34" s="627"/>
      <c r="DL34" s="634">
        <v>3304993</v>
      </c>
      <c r="DM34" s="626"/>
      <c r="DN34" s="626"/>
      <c r="DO34" s="626"/>
      <c r="DP34" s="626"/>
      <c r="DQ34" s="626"/>
      <c r="DR34" s="626"/>
      <c r="DS34" s="626"/>
      <c r="DT34" s="626"/>
      <c r="DU34" s="626"/>
      <c r="DV34" s="627"/>
      <c r="DW34" s="630">
        <v>13.2</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1410101</v>
      </c>
      <c r="S35" s="626"/>
      <c r="T35" s="626"/>
      <c r="U35" s="626"/>
      <c r="V35" s="626"/>
      <c r="W35" s="626"/>
      <c r="X35" s="626"/>
      <c r="Y35" s="627"/>
      <c r="Z35" s="628">
        <v>3.3</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5929567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260633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437469</v>
      </c>
      <c r="CS35" s="657"/>
      <c r="CT35" s="657"/>
      <c r="CU35" s="657"/>
      <c r="CV35" s="657"/>
      <c r="CW35" s="657"/>
      <c r="CX35" s="657"/>
      <c r="CY35" s="658"/>
      <c r="CZ35" s="659">
        <v>1.1000000000000001</v>
      </c>
      <c r="DA35" s="660"/>
      <c r="DB35" s="660"/>
      <c r="DC35" s="661"/>
      <c r="DD35" s="634">
        <v>361921</v>
      </c>
      <c r="DE35" s="657"/>
      <c r="DF35" s="657"/>
      <c r="DG35" s="657"/>
      <c r="DH35" s="657"/>
      <c r="DI35" s="657"/>
      <c r="DJ35" s="657"/>
      <c r="DK35" s="658"/>
      <c r="DL35" s="634">
        <v>314028</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42556582</v>
      </c>
      <c r="S36" s="698"/>
      <c r="T36" s="698"/>
      <c r="U36" s="698"/>
      <c r="V36" s="698"/>
      <c r="W36" s="698"/>
      <c r="X36" s="698"/>
      <c r="Y36" s="699"/>
      <c r="Z36" s="700">
        <v>100</v>
      </c>
      <c r="AA36" s="700"/>
      <c r="AB36" s="700"/>
      <c r="AC36" s="700"/>
      <c r="AD36" s="701">
        <v>23642149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1426283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125062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4445150</v>
      </c>
      <c r="CS36" s="626"/>
      <c r="CT36" s="626"/>
      <c r="CU36" s="626"/>
      <c r="CV36" s="626"/>
      <c r="CW36" s="626"/>
      <c r="CX36" s="626"/>
      <c r="CY36" s="627"/>
      <c r="CZ36" s="659">
        <v>10.8</v>
      </c>
      <c r="DA36" s="660"/>
      <c r="DB36" s="660"/>
      <c r="DC36" s="661"/>
      <c r="DD36" s="634">
        <v>3725290</v>
      </c>
      <c r="DE36" s="626"/>
      <c r="DF36" s="626"/>
      <c r="DG36" s="626"/>
      <c r="DH36" s="626"/>
      <c r="DI36" s="626"/>
      <c r="DJ36" s="626"/>
      <c r="DK36" s="627"/>
      <c r="DL36" s="634">
        <v>3217300</v>
      </c>
      <c r="DM36" s="626"/>
      <c r="DN36" s="626"/>
      <c r="DO36" s="626"/>
      <c r="DP36" s="626"/>
      <c r="DQ36" s="626"/>
      <c r="DR36" s="626"/>
      <c r="DS36" s="626"/>
      <c r="DT36" s="626"/>
      <c r="DU36" s="626"/>
      <c r="DV36" s="627"/>
      <c r="DW36" s="630">
        <v>12.8</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1155190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10157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64744</v>
      </c>
      <c r="CS37" s="657"/>
      <c r="CT37" s="657"/>
      <c r="CU37" s="657"/>
      <c r="CV37" s="657"/>
      <c r="CW37" s="657"/>
      <c r="CX37" s="657"/>
      <c r="CY37" s="658"/>
      <c r="CZ37" s="659">
        <v>0.2</v>
      </c>
      <c r="DA37" s="660"/>
      <c r="DB37" s="660"/>
      <c r="DC37" s="661"/>
      <c r="DD37" s="634">
        <v>64744</v>
      </c>
      <c r="DE37" s="657"/>
      <c r="DF37" s="657"/>
      <c r="DG37" s="657"/>
      <c r="DH37" s="657"/>
      <c r="DI37" s="657"/>
      <c r="DJ37" s="657"/>
      <c r="DK37" s="658"/>
      <c r="DL37" s="634">
        <v>64744</v>
      </c>
      <c r="DM37" s="657"/>
      <c r="DN37" s="657"/>
      <c r="DO37" s="657"/>
      <c r="DP37" s="657"/>
      <c r="DQ37" s="657"/>
      <c r="DR37" s="657"/>
      <c r="DS37" s="657"/>
      <c r="DT37" s="657"/>
      <c r="DU37" s="657"/>
      <c r="DV37" s="658"/>
      <c r="DW37" s="630">
        <v>0.3</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308753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15847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3767660</v>
      </c>
      <c r="CS38" s="626"/>
      <c r="CT38" s="626"/>
      <c r="CU38" s="626"/>
      <c r="CV38" s="626"/>
      <c r="CW38" s="626"/>
      <c r="CX38" s="626"/>
      <c r="CY38" s="627"/>
      <c r="CZ38" s="659">
        <v>9.1</v>
      </c>
      <c r="DA38" s="660"/>
      <c r="DB38" s="660"/>
      <c r="DC38" s="661"/>
      <c r="DD38" s="634">
        <v>3253669</v>
      </c>
      <c r="DE38" s="626"/>
      <c r="DF38" s="626"/>
      <c r="DG38" s="626"/>
      <c r="DH38" s="626"/>
      <c r="DI38" s="626"/>
      <c r="DJ38" s="626"/>
      <c r="DK38" s="627"/>
      <c r="DL38" s="634">
        <v>3086805</v>
      </c>
      <c r="DM38" s="626"/>
      <c r="DN38" s="626"/>
      <c r="DO38" s="626"/>
      <c r="DP38" s="626"/>
      <c r="DQ38" s="626"/>
      <c r="DR38" s="626"/>
      <c r="DS38" s="626"/>
      <c r="DT38" s="626"/>
      <c r="DU38" s="626"/>
      <c r="DV38" s="627"/>
      <c r="DW38" s="630">
        <v>12.3</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105063</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91</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768905</v>
      </c>
      <c r="CS39" s="657"/>
      <c r="CT39" s="657"/>
      <c r="CU39" s="657"/>
      <c r="CV39" s="657"/>
      <c r="CW39" s="657"/>
      <c r="CX39" s="657"/>
      <c r="CY39" s="658"/>
      <c r="CZ39" s="659">
        <v>1.9</v>
      </c>
      <c r="DA39" s="660"/>
      <c r="DB39" s="660"/>
      <c r="DC39" s="661"/>
      <c r="DD39" s="634">
        <v>260836</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725290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5936</v>
      </c>
      <c r="CS40" s="626"/>
      <c r="CT40" s="626"/>
      <c r="CU40" s="626"/>
      <c r="CV40" s="626"/>
      <c r="CW40" s="626"/>
      <c r="CX40" s="626"/>
      <c r="CY40" s="627"/>
      <c r="CZ40" s="659">
        <v>0</v>
      </c>
      <c r="DA40" s="660"/>
      <c r="DB40" s="660"/>
      <c r="DC40" s="661"/>
      <c r="DD40" s="634" t="s">
        <v>325</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2208988</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353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5310587</v>
      </c>
      <c r="CS42" s="626"/>
      <c r="CT42" s="626"/>
      <c r="CU42" s="626"/>
      <c r="CV42" s="626"/>
      <c r="CW42" s="626"/>
      <c r="CX42" s="626"/>
      <c r="CY42" s="627"/>
      <c r="CZ42" s="659">
        <v>12.9</v>
      </c>
      <c r="DA42" s="708"/>
      <c r="DB42" s="708"/>
      <c r="DC42" s="709"/>
      <c r="DD42" s="634">
        <v>1125502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339074</v>
      </c>
      <c r="CS43" s="657"/>
      <c r="CT43" s="657"/>
      <c r="CU43" s="657"/>
      <c r="CV43" s="657"/>
      <c r="CW43" s="657"/>
      <c r="CX43" s="657"/>
      <c r="CY43" s="658"/>
      <c r="CZ43" s="659">
        <v>0.8</v>
      </c>
      <c r="DA43" s="660"/>
      <c r="DB43" s="660"/>
      <c r="DC43" s="661"/>
      <c r="DD43" s="634">
        <v>335436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4835835</v>
      </c>
      <c r="CS44" s="626"/>
      <c r="CT44" s="626"/>
      <c r="CU44" s="626"/>
      <c r="CV44" s="626"/>
      <c r="CW44" s="626"/>
      <c r="CX44" s="626"/>
      <c r="CY44" s="627"/>
      <c r="CZ44" s="659">
        <v>11.7</v>
      </c>
      <c r="DA44" s="708"/>
      <c r="DB44" s="708"/>
      <c r="DC44" s="709"/>
      <c r="DD44" s="634">
        <v>837395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1466789</v>
      </c>
      <c r="CS45" s="657"/>
      <c r="CT45" s="657"/>
      <c r="CU45" s="657"/>
      <c r="CV45" s="657"/>
      <c r="CW45" s="657"/>
      <c r="CX45" s="657"/>
      <c r="CY45" s="658"/>
      <c r="CZ45" s="659">
        <v>3.6</v>
      </c>
      <c r="DA45" s="660"/>
      <c r="DB45" s="660"/>
      <c r="DC45" s="661"/>
      <c r="DD45" s="634">
        <v>130130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3317374</v>
      </c>
      <c r="CS46" s="626"/>
      <c r="CT46" s="626"/>
      <c r="CU46" s="626"/>
      <c r="CV46" s="626"/>
      <c r="CW46" s="626"/>
      <c r="CX46" s="626"/>
      <c r="CY46" s="627"/>
      <c r="CZ46" s="659">
        <v>8</v>
      </c>
      <c r="DA46" s="708"/>
      <c r="DB46" s="708"/>
      <c r="DC46" s="709"/>
      <c r="DD46" s="634">
        <v>702093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474752</v>
      </c>
      <c r="CS47" s="657"/>
      <c r="CT47" s="657"/>
      <c r="CU47" s="657"/>
      <c r="CV47" s="657"/>
      <c r="CW47" s="657"/>
      <c r="CX47" s="657"/>
      <c r="CY47" s="658"/>
      <c r="CZ47" s="659">
        <v>1.1000000000000001</v>
      </c>
      <c r="DA47" s="660"/>
      <c r="DB47" s="660"/>
      <c r="DC47" s="661"/>
      <c r="DD47" s="634">
        <v>288107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41316116</v>
      </c>
      <c r="CS49" s="693"/>
      <c r="CT49" s="693"/>
      <c r="CU49" s="693"/>
      <c r="CV49" s="693"/>
      <c r="CW49" s="693"/>
      <c r="CX49" s="693"/>
      <c r="CY49" s="720"/>
      <c r="CZ49" s="721">
        <v>100</v>
      </c>
      <c r="DA49" s="722"/>
      <c r="DB49" s="722"/>
      <c r="DC49" s="723"/>
      <c r="DD49" s="724">
        <v>27135018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A136"/>
  <sheetViews>
    <sheetView zoomScale="50" zoomScaleNormal="5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42321</v>
      </c>
      <c r="R7" s="755"/>
      <c r="S7" s="755"/>
      <c r="T7" s="755"/>
      <c r="U7" s="755"/>
      <c r="V7" s="755">
        <v>41089</v>
      </c>
      <c r="W7" s="755"/>
      <c r="X7" s="755"/>
      <c r="Y7" s="755"/>
      <c r="Z7" s="755"/>
      <c r="AA7" s="755">
        <v>1231</v>
      </c>
      <c r="AB7" s="755"/>
      <c r="AC7" s="755"/>
      <c r="AD7" s="755"/>
      <c r="AE7" s="756"/>
      <c r="AF7" s="757">
        <v>1049</v>
      </c>
      <c r="AG7" s="758"/>
      <c r="AH7" s="758"/>
      <c r="AI7" s="758"/>
      <c r="AJ7" s="759"/>
      <c r="AK7" s="794">
        <v>73</v>
      </c>
      <c r="AL7" s="795"/>
      <c r="AM7" s="795"/>
      <c r="AN7" s="795"/>
      <c r="AO7" s="795"/>
      <c r="AP7" s="795">
        <v>51061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v>0</v>
      </c>
      <c r="CI7" s="792"/>
      <c r="CJ7" s="792"/>
      <c r="CK7" s="792"/>
      <c r="CL7" s="793"/>
      <c r="CM7" s="791">
        <v>25</v>
      </c>
      <c r="CN7" s="792"/>
      <c r="CO7" s="792"/>
      <c r="CP7" s="792"/>
      <c r="CQ7" s="793"/>
      <c r="CR7" s="791">
        <v>15</v>
      </c>
      <c r="CS7" s="792"/>
      <c r="CT7" s="792"/>
      <c r="CU7" s="792"/>
      <c r="CV7" s="793"/>
      <c r="CW7" s="791">
        <v>10</v>
      </c>
      <c r="CX7" s="792"/>
      <c r="CY7" s="792"/>
      <c r="CZ7" s="792"/>
      <c r="DA7" s="793"/>
      <c r="DB7" s="791" t="s">
        <v>491</v>
      </c>
      <c r="DC7" s="792"/>
      <c r="DD7" s="792"/>
      <c r="DE7" s="792"/>
      <c r="DF7" s="793"/>
      <c r="DG7" s="791" t="s">
        <v>491</v>
      </c>
      <c r="DH7" s="792"/>
      <c r="DI7" s="792"/>
      <c r="DJ7" s="792"/>
      <c r="DK7" s="793"/>
      <c r="DL7" s="791" t="s">
        <v>491</v>
      </c>
      <c r="DM7" s="792"/>
      <c r="DN7" s="792"/>
      <c r="DO7" s="792"/>
      <c r="DP7" s="793"/>
      <c r="DQ7" s="791" t="s">
        <v>491</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22</v>
      </c>
      <c r="R8" s="779"/>
      <c r="S8" s="779"/>
      <c r="T8" s="779"/>
      <c r="U8" s="779"/>
      <c r="V8" s="779">
        <v>22</v>
      </c>
      <c r="W8" s="779"/>
      <c r="X8" s="779"/>
      <c r="Y8" s="779"/>
      <c r="Z8" s="779"/>
      <c r="AA8" s="779">
        <v>0</v>
      </c>
      <c r="AB8" s="779"/>
      <c r="AC8" s="779"/>
      <c r="AD8" s="779"/>
      <c r="AE8" s="780"/>
      <c r="AF8" s="781" t="s">
        <v>113</v>
      </c>
      <c r="AG8" s="782"/>
      <c r="AH8" s="782"/>
      <c r="AI8" s="782"/>
      <c r="AJ8" s="783"/>
      <c r="AK8" s="784">
        <v>10</v>
      </c>
      <c r="AL8" s="785"/>
      <c r="AM8" s="785"/>
      <c r="AN8" s="785"/>
      <c r="AO8" s="785"/>
      <c r="AP8" s="785" t="s">
        <v>491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549</v>
      </c>
      <c r="BT8" s="789"/>
      <c r="BU8" s="789"/>
      <c r="BV8" s="789"/>
      <c r="BW8" s="789"/>
      <c r="BX8" s="789"/>
      <c r="BY8" s="789"/>
      <c r="BZ8" s="789"/>
      <c r="CA8" s="789"/>
      <c r="CB8" s="789"/>
      <c r="CC8" s="789"/>
      <c r="CD8" s="789"/>
      <c r="CE8" s="789"/>
      <c r="CF8" s="789"/>
      <c r="CG8" s="790"/>
      <c r="CH8" s="801">
        <v>-1</v>
      </c>
      <c r="CI8" s="802"/>
      <c r="CJ8" s="802"/>
      <c r="CK8" s="802"/>
      <c r="CL8" s="803"/>
      <c r="CM8" s="801">
        <v>133</v>
      </c>
      <c r="CN8" s="802"/>
      <c r="CO8" s="802"/>
      <c r="CP8" s="802"/>
      <c r="CQ8" s="803"/>
      <c r="CR8" s="801">
        <v>62</v>
      </c>
      <c r="CS8" s="802"/>
      <c r="CT8" s="802"/>
      <c r="CU8" s="802"/>
      <c r="CV8" s="803"/>
      <c r="CW8" s="801" t="s">
        <v>491</v>
      </c>
      <c r="CX8" s="802"/>
      <c r="CY8" s="802"/>
      <c r="CZ8" s="802"/>
      <c r="DA8" s="803"/>
      <c r="DB8" s="801" t="s">
        <v>491</v>
      </c>
      <c r="DC8" s="802"/>
      <c r="DD8" s="802"/>
      <c r="DE8" s="802"/>
      <c r="DF8" s="803"/>
      <c r="DG8" s="801" t="s">
        <v>491</v>
      </c>
      <c r="DH8" s="802"/>
      <c r="DI8" s="802"/>
      <c r="DJ8" s="802"/>
      <c r="DK8" s="803"/>
      <c r="DL8" s="801" t="s">
        <v>491</v>
      </c>
      <c r="DM8" s="802"/>
      <c r="DN8" s="802"/>
      <c r="DO8" s="802"/>
      <c r="DP8" s="803"/>
      <c r="DQ8" s="801" t="s">
        <v>491</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1126</v>
      </c>
      <c r="R9" s="779"/>
      <c r="S9" s="779"/>
      <c r="T9" s="779"/>
      <c r="U9" s="779"/>
      <c r="V9" s="779">
        <v>1117</v>
      </c>
      <c r="W9" s="779"/>
      <c r="X9" s="779"/>
      <c r="Y9" s="779"/>
      <c r="Z9" s="779"/>
      <c r="AA9" s="779">
        <v>9</v>
      </c>
      <c r="AB9" s="779"/>
      <c r="AC9" s="779"/>
      <c r="AD9" s="779"/>
      <c r="AE9" s="780"/>
      <c r="AF9" s="781" t="s">
        <v>113</v>
      </c>
      <c r="AG9" s="782"/>
      <c r="AH9" s="782"/>
      <c r="AI9" s="782"/>
      <c r="AJ9" s="783"/>
      <c r="AK9" s="784">
        <v>903</v>
      </c>
      <c r="AL9" s="785"/>
      <c r="AM9" s="785"/>
      <c r="AN9" s="785"/>
      <c r="AO9" s="785"/>
      <c r="AP9" s="785">
        <v>1660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550</v>
      </c>
      <c r="BT9" s="789"/>
      <c r="BU9" s="789"/>
      <c r="BV9" s="789"/>
      <c r="BW9" s="789"/>
      <c r="BX9" s="789"/>
      <c r="BY9" s="789"/>
      <c r="BZ9" s="789"/>
      <c r="CA9" s="789"/>
      <c r="CB9" s="789"/>
      <c r="CC9" s="789"/>
      <c r="CD9" s="789"/>
      <c r="CE9" s="789"/>
      <c r="CF9" s="789"/>
      <c r="CG9" s="790"/>
      <c r="CH9" s="801">
        <v>0</v>
      </c>
      <c r="CI9" s="802"/>
      <c r="CJ9" s="802"/>
      <c r="CK9" s="802"/>
      <c r="CL9" s="803"/>
      <c r="CM9" s="801">
        <v>22</v>
      </c>
      <c r="CN9" s="802"/>
      <c r="CO9" s="802"/>
      <c r="CP9" s="802"/>
      <c r="CQ9" s="803"/>
      <c r="CR9" s="801">
        <v>15</v>
      </c>
      <c r="CS9" s="802"/>
      <c r="CT9" s="802"/>
      <c r="CU9" s="802"/>
      <c r="CV9" s="803"/>
      <c r="CW9" s="801">
        <v>4</v>
      </c>
      <c r="CX9" s="802"/>
      <c r="CY9" s="802"/>
      <c r="CZ9" s="802"/>
      <c r="DA9" s="803"/>
      <c r="DB9" s="801" t="s">
        <v>491</v>
      </c>
      <c r="DC9" s="802"/>
      <c r="DD9" s="802"/>
      <c r="DE9" s="802"/>
      <c r="DF9" s="803"/>
      <c r="DG9" s="801" t="s">
        <v>491</v>
      </c>
      <c r="DH9" s="802"/>
      <c r="DI9" s="802"/>
      <c r="DJ9" s="802"/>
      <c r="DK9" s="803"/>
      <c r="DL9" s="801" t="s">
        <v>491</v>
      </c>
      <c r="DM9" s="802"/>
      <c r="DN9" s="802"/>
      <c r="DO9" s="802"/>
      <c r="DP9" s="803"/>
      <c r="DQ9" s="801" t="s">
        <v>491</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551</v>
      </c>
      <c r="BT10" s="789"/>
      <c r="BU10" s="789"/>
      <c r="BV10" s="789"/>
      <c r="BW10" s="789"/>
      <c r="BX10" s="789"/>
      <c r="BY10" s="789"/>
      <c r="BZ10" s="789"/>
      <c r="CA10" s="789"/>
      <c r="CB10" s="789"/>
      <c r="CC10" s="789"/>
      <c r="CD10" s="789"/>
      <c r="CE10" s="789"/>
      <c r="CF10" s="789"/>
      <c r="CG10" s="790"/>
      <c r="CH10" s="801">
        <v>-2</v>
      </c>
      <c r="CI10" s="802"/>
      <c r="CJ10" s="802"/>
      <c r="CK10" s="802"/>
      <c r="CL10" s="803"/>
      <c r="CM10" s="801">
        <v>74</v>
      </c>
      <c r="CN10" s="802"/>
      <c r="CO10" s="802"/>
      <c r="CP10" s="802"/>
      <c r="CQ10" s="803"/>
      <c r="CR10" s="801">
        <v>4</v>
      </c>
      <c r="CS10" s="802"/>
      <c r="CT10" s="802"/>
      <c r="CU10" s="802"/>
      <c r="CV10" s="803"/>
      <c r="CW10" s="801">
        <v>7</v>
      </c>
      <c r="CX10" s="802"/>
      <c r="CY10" s="802"/>
      <c r="CZ10" s="802"/>
      <c r="DA10" s="803"/>
      <c r="DB10" s="801">
        <v>25</v>
      </c>
      <c r="DC10" s="802"/>
      <c r="DD10" s="802"/>
      <c r="DE10" s="802"/>
      <c r="DF10" s="803"/>
      <c r="DG10" s="801" t="s">
        <v>491</v>
      </c>
      <c r="DH10" s="802"/>
      <c r="DI10" s="802"/>
      <c r="DJ10" s="802"/>
      <c r="DK10" s="803"/>
      <c r="DL10" s="801" t="s">
        <v>491</v>
      </c>
      <c r="DM10" s="802"/>
      <c r="DN10" s="802"/>
      <c r="DO10" s="802"/>
      <c r="DP10" s="803"/>
      <c r="DQ10" s="801" t="s">
        <v>491</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552</v>
      </c>
      <c r="BT11" s="789"/>
      <c r="BU11" s="789"/>
      <c r="BV11" s="789"/>
      <c r="BW11" s="789"/>
      <c r="BX11" s="789"/>
      <c r="BY11" s="789"/>
      <c r="BZ11" s="789"/>
      <c r="CA11" s="789"/>
      <c r="CB11" s="789"/>
      <c r="CC11" s="789"/>
      <c r="CD11" s="789"/>
      <c r="CE11" s="789"/>
      <c r="CF11" s="789"/>
      <c r="CG11" s="790"/>
      <c r="CH11" s="801">
        <v>17</v>
      </c>
      <c r="CI11" s="802"/>
      <c r="CJ11" s="802"/>
      <c r="CK11" s="802"/>
      <c r="CL11" s="803"/>
      <c r="CM11" s="801">
        <v>180</v>
      </c>
      <c r="CN11" s="802"/>
      <c r="CO11" s="802"/>
      <c r="CP11" s="802"/>
      <c r="CQ11" s="803"/>
      <c r="CR11" s="801">
        <v>8</v>
      </c>
      <c r="CS11" s="802"/>
      <c r="CT11" s="802"/>
      <c r="CU11" s="802"/>
      <c r="CV11" s="803"/>
      <c r="CW11" s="801" t="s">
        <v>491</v>
      </c>
      <c r="CX11" s="802"/>
      <c r="CY11" s="802"/>
      <c r="CZ11" s="802"/>
      <c r="DA11" s="803"/>
      <c r="DB11" s="801" t="s">
        <v>491</v>
      </c>
      <c r="DC11" s="802"/>
      <c r="DD11" s="802"/>
      <c r="DE11" s="802"/>
      <c r="DF11" s="803"/>
      <c r="DG11" s="801" t="s">
        <v>491</v>
      </c>
      <c r="DH11" s="802"/>
      <c r="DI11" s="802"/>
      <c r="DJ11" s="802"/>
      <c r="DK11" s="803"/>
      <c r="DL11" s="801" t="s">
        <v>491</v>
      </c>
      <c r="DM11" s="802"/>
      <c r="DN11" s="802"/>
      <c r="DO11" s="802"/>
      <c r="DP11" s="803"/>
      <c r="DQ11" s="801" t="s">
        <v>491</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553</v>
      </c>
      <c r="BT12" s="789"/>
      <c r="BU12" s="789"/>
      <c r="BV12" s="789"/>
      <c r="BW12" s="789"/>
      <c r="BX12" s="789"/>
      <c r="BY12" s="789"/>
      <c r="BZ12" s="789"/>
      <c r="CA12" s="789"/>
      <c r="CB12" s="789"/>
      <c r="CC12" s="789"/>
      <c r="CD12" s="789"/>
      <c r="CE12" s="789"/>
      <c r="CF12" s="789"/>
      <c r="CG12" s="790"/>
      <c r="CH12" s="801">
        <v>2</v>
      </c>
      <c r="CI12" s="802"/>
      <c r="CJ12" s="802"/>
      <c r="CK12" s="802"/>
      <c r="CL12" s="803"/>
      <c r="CM12" s="801">
        <v>35</v>
      </c>
      <c r="CN12" s="802"/>
      <c r="CO12" s="802"/>
      <c r="CP12" s="802"/>
      <c r="CQ12" s="803"/>
      <c r="CR12" s="801">
        <v>29</v>
      </c>
      <c r="CS12" s="802"/>
      <c r="CT12" s="802"/>
      <c r="CU12" s="802"/>
      <c r="CV12" s="803"/>
      <c r="CW12" s="801" t="s">
        <v>491</v>
      </c>
      <c r="CX12" s="802"/>
      <c r="CY12" s="802"/>
      <c r="CZ12" s="802"/>
      <c r="DA12" s="803"/>
      <c r="DB12" s="801" t="s">
        <v>491</v>
      </c>
      <c r="DC12" s="802"/>
      <c r="DD12" s="802"/>
      <c r="DE12" s="802"/>
      <c r="DF12" s="803"/>
      <c r="DG12" s="801" t="s">
        <v>491</v>
      </c>
      <c r="DH12" s="802"/>
      <c r="DI12" s="802"/>
      <c r="DJ12" s="802"/>
      <c r="DK12" s="803"/>
      <c r="DL12" s="801" t="s">
        <v>491</v>
      </c>
      <c r="DM12" s="802"/>
      <c r="DN12" s="802"/>
      <c r="DO12" s="802"/>
      <c r="DP12" s="803"/>
      <c r="DQ12" s="801" t="s">
        <v>491</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554</v>
      </c>
      <c r="BT13" s="789"/>
      <c r="BU13" s="789"/>
      <c r="BV13" s="789"/>
      <c r="BW13" s="789"/>
      <c r="BX13" s="789"/>
      <c r="BY13" s="789"/>
      <c r="BZ13" s="789"/>
      <c r="CA13" s="789"/>
      <c r="CB13" s="789"/>
      <c r="CC13" s="789"/>
      <c r="CD13" s="789"/>
      <c r="CE13" s="789"/>
      <c r="CF13" s="789"/>
      <c r="CG13" s="790"/>
      <c r="CH13" s="801">
        <v>8</v>
      </c>
      <c r="CI13" s="802"/>
      <c r="CJ13" s="802"/>
      <c r="CK13" s="802"/>
      <c r="CL13" s="803"/>
      <c r="CM13" s="801">
        <v>25</v>
      </c>
      <c r="CN13" s="802"/>
      <c r="CO13" s="802"/>
      <c r="CP13" s="802"/>
      <c r="CQ13" s="803"/>
      <c r="CR13" s="801">
        <v>10</v>
      </c>
      <c r="CS13" s="802"/>
      <c r="CT13" s="802"/>
      <c r="CU13" s="802"/>
      <c r="CV13" s="803"/>
      <c r="CW13" s="801">
        <v>0</v>
      </c>
      <c r="CX13" s="802"/>
      <c r="CY13" s="802"/>
      <c r="CZ13" s="802"/>
      <c r="DA13" s="803"/>
      <c r="DB13" s="801" t="s">
        <v>491</v>
      </c>
      <c r="DC13" s="802"/>
      <c r="DD13" s="802"/>
      <c r="DE13" s="802"/>
      <c r="DF13" s="803"/>
      <c r="DG13" s="801" t="s">
        <v>491</v>
      </c>
      <c r="DH13" s="802"/>
      <c r="DI13" s="802"/>
      <c r="DJ13" s="802"/>
      <c r="DK13" s="803"/>
      <c r="DL13" s="801" t="s">
        <v>491</v>
      </c>
      <c r="DM13" s="802"/>
      <c r="DN13" s="802"/>
      <c r="DO13" s="802"/>
      <c r="DP13" s="803"/>
      <c r="DQ13" s="801" t="s">
        <v>491</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555</v>
      </c>
      <c r="BT14" s="789"/>
      <c r="BU14" s="789"/>
      <c r="BV14" s="789"/>
      <c r="BW14" s="789"/>
      <c r="BX14" s="789"/>
      <c r="BY14" s="789"/>
      <c r="BZ14" s="789"/>
      <c r="CA14" s="789"/>
      <c r="CB14" s="789"/>
      <c r="CC14" s="789"/>
      <c r="CD14" s="789"/>
      <c r="CE14" s="789"/>
      <c r="CF14" s="789"/>
      <c r="CG14" s="790"/>
      <c r="CH14" s="801">
        <v>27</v>
      </c>
      <c r="CI14" s="802"/>
      <c r="CJ14" s="802"/>
      <c r="CK14" s="802"/>
      <c r="CL14" s="803"/>
      <c r="CM14" s="801">
        <v>1425</v>
      </c>
      <c r="CN14" s="802"/>
      <c r="CO14" s="802"/>
      <c r="CP14" s="802"/>
      <c r="CQ14" s="803"/>
      <c r="CR14" s="801">
        <v>1469</v>
      </c>
      <c r="CS14" s="802"/>
      <c r="CT14" s="802"/>
      <c r="CU14" s="802"/>
      <c r="CV14" s="803"/>
      <c r="CW14" s="801">
        <v>326</v>
      </c>
      <c r="CX14" s="802"/>
      <c r="CY14" s="802"/>
      <c r="CZ14" s="802"/>
      <c r="DA14" s="803"/>
      <c r="DB14" s="801" t="s">
        <v>491</v>
      </c>
      <c r="DC14" s="802"/>
      <c r="DD14" s="802"/>
      <c r="DE14" s="802"/>
      <c r="DF14" s="803"/>
      <c r="DG14" s="801" t="s">
        <v>491</v>
      </c>
      <c r="DH14" s="802"/>
      <c r="DI14" s="802"/>
      <c r="DJ14" s="802"/>
      <c r="DK14" s="803"/>
      <c r="DL14" s="801" t="s">
        <v>491</v>
      </c>
      <c r="DM14" s="802"/>
      <c r="DN14" s="802"/>
      <c r="DO14" s="802"/>
      <c r="DP14" s="803"/>
      <c r="DQ14" s="801" t="s">
        <v>491</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42557</v>
      </c>
      <c r="R23" s="814"/>
      <c r="S23" s="814"/>
      <c r="T23" s="814"/>
      <c r="U23" s="814"/>
      <c r="V23" s="814">
        <v>41316</v>
      </c>
      <c r="W23" s="814"/>
      <c r="X23" s="814"/>
      <c r="Y23" s="814"/>
      <c r="Z23" s="814"/>
      <c r="AA23" s="814">
        <v>1240</v>
      </c>
      <c r="AB23" s="814"/>
      <c r="AC23" s="814"/>
      <c r="AD23" s="814"/>
      <c r="AE23" s="815"/>
      <c r="AF23" s="816">
        <v>1049</v>
      </c>
      <c r="AG23" s="814"/>
      <c r="AH23" s="814"/>
      <c r="AI23" s="814"/>
      <c r="AJ23" s="817"/>
      <c r="AK23" s="818"/>
      <c r="AL23" s="819"/>
      <c r="AM23" s="819"/>
      <c r="AN23" s="819"/>
      <c r="AO23" s="819"/>
      <c r="AP23" s="814">
        <v>52720</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9176</v>
      </c>
      <c r="R28" s="843"/>
      <c r="S28" s="843"/>
      <c r="T28" s="843"/>
      <c r="U28" s="843"/>
      <c r="V28" s="843">
        <v>8916</v>
      </c>
      <c r="W28" s="843"/>
      <c r="X28" s="843"/>
      <c r="Y28" s="843"/>
      <c r="Z28" s="843"/>
      <c r="AA28" s="843">
        <v>261</v>
      </c>
      <c r="AB28" s="843"/>
      <c r="AC28" s="843"/>
      <c r="AD28" s="843"/>
      <c r="AE28" s="844"/>
      <c r="AF28" s="845">
        <v>261</v>
      </c>
      <c r="AG28" s="843"/>
      <c r="AH28" s="843"/>
      <c r="AI28" s="843"/>
      <c r="AJ28" s="846"/>
      <c r="AK28" s="847">
        <v>718</v>
      </c>
      <c r="AL28" s="838"/>
      <c r="AM28" s="838"/>
      <c r="AN28" s="838"/>
      <c r="AO28" s="838"/>
      <c r="AP28" s="838" t="s">
        <v>491</v>
      </c>
      <c r="AQ28" s="838"/>
      <c r="AR28" s="838"/>
      <c r="AS28" s="838"/>
      <c r="AT28" s="838"/>
      <c r="AU28" s="838" t="s">
        <v>491</v>
      </c>
      <c r="AV28" s="838"/>
      <c r="AW28" s="838"/>
      <c r="AX28" s="838"/>
      <c r="AY28" s="838"/>
      <c r="AZ28" s="839" t="s">
        <v>491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46</v>
      </c>
      <c r="R29" s="779"/>
      <c r="S29" s="779"/>
      <c r="T29" s="779"/>
      <c r="U29" s="779"/>
      <c r="V29" s="779">
        <v>46</v>
      </c>
      <c r="W29" s="779"/>
      <c r="X29" s="779"/>
      <c r="Y29" s="779"/>
      <c r="Z29" s="779"/>
      <c r="AA29" s="779">
        <v>0</v>
      </c>
      <c r="AB29" s="779"/>
      <c r="AC29" s="779"/>
      <c r="AD29" s="779"/>
      <c r="AE29" s="780"/>
      <c r="AF29" s="781" t="s">
        <v>113</v>
      </c>
      <c r="AG29" s="782"/>
      <c r="AH29" s="782"/>
      <c r="AI29" s="782"/>
      <c r="AJ29" s="783"/>
      <c r="AK29" s="850">
        <v>15</v>
      </c>
      <c r="AL29" s="851"/>
      <c r="AM29" s="851"/>
      <c r="AN29" s="851"/>
      <c r="AO29" s="851"/>
      <c r="AP29" s="851" t="s">
        <v>491</v>
      </c>
      <c r="AQ29" s="851"/>
      <c r="AR29" s="851"/>
      <c r="AS29" s="851"/>
      <c r="AT29" s="851"/>
      <c r="AU29" s="851" t="s">
        <v>491</v>
      </c>
      <c r="AV29" s="851"/>
      <c r="AW29" s="851"/>
      <c r="AX29" s="851"/>
      <c r="AY29" s="851"/>
      <c r="AZ29" s="852" t="s">
        <v>491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7867</v>
      </c>
      <c r="R30" s="779"/>
      <c r="S30" s="779"/>
      <c r="T30" s="779"/>
      <c r="U30" s="779"/>
      <c r="V30" s="779">
        <v>7549</v>
      </c>
      <c r="W30" s="779"/>
      <c r="X30" s="779"/>
      <c r="Y30" s="779"/>
      <c r="Z30" s="779"/>
      <c r="AA30" s="779">
        <v>317</v>
      </c>
      <c r="AB30" s="779"/>
      <c r="AC30" s="779"/>
      <c r="AD30" s="779"/>
      <c r="AE30" s="780"/>
      <c r="AF30" s="781">
        <v>317</v>
      </c>
      <c r="AG30" s="782"/>
      <c r="AH30" s="782"/>
      <c r="AI30" s="782"/>
      <c r="AJ30" s="783"/>
      <c r="AK30" s="850">
        <v>1111</v>
      </c>
      <c r="AL30" s="851"/>
      <c r="AM30" s="851"/>
      <c r="AN30" s="851"/>
      <c r="AO30" s="851"/>
      <c r="AP30" s="851" t="s">
        <v>491</v>
      </c>
      <c r="AQ30" s="851"/>
      <c r="AR30" s="851"/>
      <c r="AS30" s="851"/>
      <c r="AT30" s="851"/>
      <c r="AU30" s="851" t="s">
        <v>491</v>
      </c>
      <c r="AV30" s="851"/>
      <c r="AW30" s="851"/>
      <c r="AX30" s="851"/>
      <c r="AY30" s="851"/>
      <c r="AZ30" s="852" t="s">
        <v>491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36</v>
      </c>
      <c r="R31" s="779"/>
      <c r="S31" s="779"/>
      <c r="T31" s="779"/>
      <c r="U31" s="779"/>
      <c r="V31" s="779">
        <v>28</v>
      </c>
      <c r="W31" s="779"/>
      <c r="X31" s="779"/>
      <c r="Y31" s="779"/>
      <c r="Z31" s="779"/>
      <c r="AA31" s="779">
        <v>8</v>
      </c>
      <c r="AB31" s="779"/>
      <c r="AC31" s="779"/>
      <c r="AD31" s="779"/>
      <c r="AE31" s="780"/>
      <c r="AF31" s="781">
        <v>8</v>
      </c>
      <c r="AG31" s="782"/>
      <c r="AH31" s="782"/>
      <c r="AI31" s="782"/>
      <c r="AJ31" s="783"/>
      <c r="AK31" s="850">
        <v>0</v>
      </c>
      <c r="AL31" s="851"/>
      <c r="AM31" s="851"/>
      <c r="AN31" s="851"/>
      <c r="AO31" s="851"/>
      <c r="AP31" s="851" t="s">
        <v>491</v>
      </c>
      <c r="AQ31" s="851"/>
      <c r="AR31" s="851"/>
      <c r="AS31" s="851"/>
      <c r="AT31" s="851"/>
      <c r="AU31" s="851" t="s">
        <v>491</v>
      </c>
      <c r="AV31" s="851"/>
      <c r="AW31" s="851"/>
      <c r="AX31" s="851"/>
      <c r="AY31" s="851"/>
      <c r="AZ31" s="852" t="s">
        <v>491</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1852</v>
      </c>
      <c r="R32" s="779"/>
      <c r="S32" s="779"/>
      <c r="T32" s="779"/>
      <c r="U32" s="779"/>
      <c r="V32" s="779">
        <v>1834</v>
      </c>
      <c r="W32" s="779"/>
      <c r="X32" s="779"/>
      <c r="Y32" s="779"/>
      <c r="Z32" s="779"/>
      <c r="AA32" s="779">
        <v>17</v>
      </c>
      <c r="AB32" s="779"/>
      <c r="AC32" s="779"/>
      <c r="AD32" s="779"/>
      <c r="AE32" s="780"/>
      <c r="AF32" s="781">
        <v>17</v>
      </c>
      <c r="AG32" s="782"/>
      <c r="AH32" s="782"/>
      <c r="AI32" s="782"/>
      <c r="AJ32" s="783"/>
      <c r="AK32" s="850">
        <v>1117</v>
      </c>
      <c r="AL32" s="851"/>
      <c r="AM32" s="851"/>
      <c r="AN32" s="851"/>
      <c r="AO32" s="851"/>
      <c r="AP32" s="851" t="s">
        <v>491</v>
      </c>
      <c r="AQ32" s="851"/>
      <c r="AR32" s="851"/>
      <c r="AS32" s="851"/>
      <c r="AT32" s="851"/>
      <c r="AU32" s="851" t="s">
        <v>491</v>
      </c>
      <c r="AV32" s="851"/>
      <c r="AW32" s="851"/>
      <c r="AX32" s="851"/>
      <c r="AY32" s="851"/>
      <c r="AZ32" s="852" t="s">
        <v>491</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12124</v>
      </c>
      <c r="R33" s="779"/>
      <c r="S33" s="779"/>
      <c r="T33" s="779"/>
      <c r="U33" s="779"/>
      <c r="V33" s="779">
        <v>12022</v>
      </c>
      <c r="W33" s="779"/>
      <c r="X33" s="779"/>
      <c r="Y33" s="779"/>
      <c r="Z33" s="779"/>
      <c r="AA33" s="779">
        <f t="shared" ref="AA33:AA35" si="0">Q33-V33</f>
        <v>102</v>
      </c>
      <c r="AB33" s="779"/>
      <c r="AC33" s="779"/>
      <c r="AD33" s="779"/>
      <c r="AE33" s="780"/>
      <c r="AF33" s="781">
        <v>4899</v>
      </c>
      <c r="AG33" s="782"/>
      <c r="AH33" s="782"/>
      <c r="AI33" s="782"/>
      <c r="AJ33" s="783"/>
      <c r="AK33" s="850">
        <v>1140</v>
      </c>
      <c r="AL33" s="851"/>
      <c r="AM33" s="851"/>
      <c r="AN33" s="851"/>
      <c r="AO33" s="851"/>
      <c r="AP33" s="851">
        <v>9591</v>
      </c>
      <c r="AQ33" s="851"/>
      <c r="AR33" s="851"/>
      <c r="AS33" s="851"/>
      <c r="AT33" s="851"/>
      <c r="AU33" s="851">
        <v>6598</v>
      </c>
      <c r="AV33" s="851"/>
      <c r="AW33" s="851"/>
      <c r="AX33" s="851"/>
      <c r="AY33" s="851"/>
      <c r="AZ33" s="852" t="s">
        <v>491</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1568</v>
      </c>
      <c r="R34" s="779"/>
      <c r="S34" s="779"/>
      <c r="T34" s="779"/>
      <c r="U34" s="779"/>
      <c r="V34" s="779">
        <v>1576</v>
      </c>
      <c r="W34" s="779"/>
      <c r="X34" s="779"/>
      <c r="Y34" s="779"/>
      <c r="Z34" s="779"/>
      <c r="AA34" s="779">
        <f t="shared" si="0"/>
        <v>-8</v>
      </c>
      <c r="AB34" s="779"/>
      <c r="AC34" s="779"/>
      <c r="AD34" s="779"/>
      <c r="AE34" s="780"/>
      <c r="AF34" s="781">
        <v>1104</v>
      </c>
      <c r="AG34" s="782"/>
      <c r="AH34" s="782"/>
      <c r="AI34" s="782"/>
      <c r="AJ34" s="783"/>
      <c r="AK34" s="850">
        <v>105</v>
      </c>
      <c r="AL34" s="851"/>
      <c r="AM34" s="851"/>
      <c r="AN34" s="851"/>
      <c r="AO34" s="851"/>
      <c r="AP34" s="851">
        <v>8958</v>
      </c>
      <c r="AQ34" s="851"/>
      <c r="AR34" s="851"/>
      <c r="AS34" s="851"/>
      <c r="AT34" s="851"/>
      <c r="AU34" s="851">
        <v>1397</v>
      </c>
      <c r="AV34" s="851"/>
      <c r="AW34" s="851"/>
      <c r="AX34" s="851"/>
      <c r="AY34" s="851"/>
      <c r="AZ34" s="852" t="s">
        <v>491</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3303</v>
      </c>
      <c r="R35" s="779"/>
      <c r="S35" s="779"/>
      <c r="T35" s="779"/>
      <c r="U35" s="779"/>
      <c r="V35" s="779">
        <v>3257</v>
      </c>
      <c r="W35" s="779"/>
      <c r="X35" s="779"/>
      <c r="Y35" s="779"/>
      <c r="Z35" s="779"/>
      <c r="AA35" s="779">
        <f t="shared" si="0"/>
        <v>46</v>
      </c>
      <c r="AB35" s="779"/>
      <c r="AC35" s="779"/>
      <c r="AD35" s="779"/>
      <c r="AE35" s="780"/>
      <c r="AF35" s="781">
        <v>234</v>
      </c>
      <c r="AG35" s="782"/>
      <c r="AH35" s="782"/>
      <c r="AI35" s="782"/>
      <c r="AJ35" s="783"/>
      <c r="AK35" s="850">
        <v>901</v>
      </c>
      <c r="AL35" s="851"/>
      <c r="AM35" s="851"/>
      <c r="AN35" s="851"/>
      <c r="AO35" s="851"/>
      <c r="AP35" s="851">
        <v>16931</v>
      </c>
      <c r="AQ35" s="851"/>
      <c r="AR35" s="851"/>
      <c r="AS35" s="851"/>
      <c r="AT35" s="851"/>
      <c r="AU35" s="851">
        <v>5994</v>
      </c>
      <c r="AV35" s="851"/>
      <c r="AW35" s="851"/>
      <c r="AX35" s="851"/>
      <c r="AY35" s="851"/>
      <c r="AZ35" s="852" t="s">
        <v>491</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28</v>
      </c>
      <c r="R36" s="779"/>
      <c r="S36" s="779"/>
      <c r="T36" s="779"/>
      <c r="U36" s="779"/>
      <c r="V36" s="779">
        <v>28</v>
      </c>
      <c r="W36" s="779"/>
      <c r="X36" s="779"/>
      <c r="Y36" s="779"/>
      <c r="Z36" s="779"/>
      <c r="AA36" s="779">
        <f>Q36-V36</f>
        <v>0</v>
      </c>
      <c r="AB36" s="779"/>
      <c r="AC36" s="779"/>
      <c r="AD36" s="779"/>
      <c r="AE36" s="780"/>
      <c r="AF36" s="781" t="s">
        <v>113</v>
      </c>
      <c r="AG36" s="782"/>
      <c r="AH36" s="782"/>
      <c r="AI36" s="782"/>
      <c r="AJ36" s="783"/>
      <c r="AK36" s="850">
        <v>2</v>
      </c>
      <c r="AL36" s="851"/>
      <c r="AM36" s="851"/>
      <c r="AN36" s="851"/>
      <c r="AO36" s="851"/>
      <c r="AP36" s="851" t="s">
        <v>491</v>
      </c>
      <c r="AQ36" s="851"/>
      <c r="AR36" s="851"/>
      <c r="AS36" s="851"/>
      <c r="AT36" s="851"/>
      <c r="AU36" s="851" t="s">
        <v>491</v>
      </c>
      <c r="AV36" s="851"/>
      <c r="AW36" s="851"/>
      <c r="AX36" s="851"/>
      <c r="AY36" s="851"/>
      <c r="AZ36" s="852" t="s">
        <v>491</v>
      </c>
      <c r="BA36" s="852"/>
      <c r="BB36" s="852"/>
      <c r="BC36" s="852"/>
      <c r="BD36" s="852"/>
      <c r="BE36" s="848" t="s">
        <v>392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393</v>
      </c>
      <c r="C37" s="776"/>
      <c r="D37" s="776"/>
      <c r="E37" s="776"/>
      <c r="F37" s="776"/>
      <c r="G37" s="776"/>
      <c r="H37" s="776"/>
      <c r="I37" s="776"/>
      <c r="J37" s="776"/>
      <c r="K37" s="776"/>
      <c r="L37" s="776"/>
      <c r="M37" s="776"/>
      <c r="N37" s="776"/>
      <c r="O37" s="776"/>
      <c r="P37" s="777"/>
      <c r="Q37" s="778">
        <v>823</v>
      </c>
      <c r="R37" s="779"/>
      <c r="S37" s="779"/>
      <c r="T37" s="779"/>
      <c r="U37" s="779"/>
      <c r="V37" s="779">
        <v>755</v>
      </c>
      <c r="W37" s="779"/>
      <c r="X37" s="779"/>
      <c r="Y37" s="779"/>
      <c r="Z37" s="779"/>
      <c r="AA37" s="779">
        <f t="shared" ref="AA37:AA43" si="1">Q37-V37</f>
        <v>68</v>
      </c>
      <c r="AB37" s="779"/>
      <c r="AC37" s="779"/>
      <c r="AD37" s="779"/>
      <c r="AE37" s="780"/>
      <c r="AF37" s="781">
        <v>68</v>
      </c>
      <c r="AG37" s="782"/>
      <c r="AH37" s="782"/>
      <c r="AI37" s="782"/>
      <c r="AJ37" s="783"/>
      <c r="AK37" s="850">
        <v>316</v>
      </c>
      <c r="AL37" s="851"/>
      <c r="AM37" s="851"/>
      <c r="AN37" s="851"/>
      <c r="AO37" s="851"/>
      <c r="AP37" s="851">
        <v>3680</v>
      </c>
      <c r="AQ37" s="851"/>
      <c r="AR37" s="851"/>
      <c r="AS37" s="851"/>
      <c r="AT37" s="851"/>
      <c r="AU37" s="851">
        <v>2790</v>
      </c>
      <c r="AV37" s="851"/>
      <c r="AW37" s="851"/>
      <c r="AX37" s="851"/>
      <c r="AY37" s="851"/>
      <c r="AZ37" s="852" t="s">
        <v>491</v>
      </c>
      <c r="BA37" s="852"/>
      <c r="BB37" s="852"/>
      <c r="BC37" s="852"/>
      <c r="BD37" s="852"/>
      <c r="BE37" s="848" t="s">
        <v>392</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394</v>
      </c>
      <c r="C38" s="776"/>
      <c r="D38" s="776"/>
      <c r="E38" s="776"/>
      <c r="F38" s="776"/>
      <c r="G38" s="776"/>
      <c r="H38" s="776"/>
      <c r="I38" s="776"/>
      <c r="J38" s="776"/>
      <c r="K38" s="776"/>
      <c r="L38" s="776"/>
      <c r="M38" s="776"/>
      <c r="N38" s="776"/>
      <c r="O38" s="776"/>
      <c r="P38" s="777"/>
      <c r="Q38" s="778">
        <v>2178</v>
      </c>
      <c r="R38" s="779"/>
      <c r="S38" s="779"/>
      <c r="T38" s="779"/>
      <c r="U38" s="779"/>
      <c r="V38" s="779">
        <v>2178</v>
      </c>
      <c r="W38" s="779"/>
      <c r="X38" s="779"/>
      <c r="Y38" s="779"/>
      <c r="Z38" s="779"/>
      <c r="AA38" s="779">
        <f t="shared" si="1"/>
        <v>0</v>
      </c>
      <c r="AB38" s="779"/>
      <c r="AC38" s="779"/>
      <c r="AD38" s="779"/>
      <c r="AE38" s="780"/>
      <c r="AF38" s="781" t="s">
        <v>113</v>
      </c>
      <c r="AG38" s="782"/>
      <c r="AH38" s="782"/>
      <c r="AI38" s="782"/>
      <c r="AJ38" s="783"/>
      <c r="AK38" s="850">
        <v>2</v>
      </c>
      <c r="AL38" s="851"/>
      <c r="AM38" s="851"/>
      <c r="AN38" s="851"/>
      <c r="AO38" s="851"/>
      <c r="AP38" s="851" t="s">
        <v>491</v>
      </c>
      <c r="AQ38" s="851"/>
      <c r="AR38" s="851"/>
      <c r="AS38" s="851"/>
      <c r="AT38" s="851"/>
      <c r="AU38" s="851" t="s">
        <v>491</v>
      </c>
      <c r="AV38" s="851"/>
      <c r="AW38" s="851"/>
      <c r="AX38" s="851"/>
      <c r="AY38" s="851"/>
      <c r="AZ38" s="852" t="s">
        <v>491</v>
      </c>
      <c r="BA38" s="852"/>
      <c r="BB38" s="852"/>
      <c r="BC38" s="852"/>
      <c r="BD38" s="852"/>
      <c r="BE38" s="848" t="s">
        <v>392</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395</v>
      </c>
      <c r="C39" s="776"/>
      <c r="D39" s="776"/>
      <c r="E39" s="776"/>
      <c r="F39" s="776"/>
      <c r="G39" s="776"/>
      <c r="H39" s="776"/>
      <c r="I39" s="776"/>
      <c r="J39" s="776"/>
      <c r="K39" s="776"/>
      <c r="L39" s="776"/>
      <c r="M39" s="776"/>
      <c r="N39" s="776"/>
      <c r="O39" s="776"/>
      <c r="P39" s="777"/>
      <c r="Q39" s="778">
        <v>1007</v>
      </c>
      <c r="R39" s="779"/>
      <c r="S39" s="779"/>
      <c r="T39" s="779"/>
      <c r="U39" s="779"/>
      <c r="V39" s="779">
        <v>944</v>
      </c>
      <c r="W39" s="779"/>
      <c r="X39" s="779"/>
      <c r="Y39" s="779"/>
      <c r="Z39" s="779"/>
      <c r="AA39" s="779">
        <f t="shared" si="1"/>
        <v>63</v>
      </c>
      <c r="AB39" s="779"/>
      <c r="AC39" s="779"/>
      <c r="AD39" s="779"/>
      <c r="AE39" s="780"/>
      <c r="AF39" s="781">
        <v>62</v>
      </c>
      <c r="AG39" s="782"/>
      <c r="AH39" s="782"/>
      <c r="AI39" s="782"/>
      <c r="AJ39" s="783"/>
      <c r="AK39" s="850">
        <v>524</v>
      </c>
      <c r="AL39" s="851"/>
      <c r="AM39" s="851"/>
      <c r="AN39" s="851"/>
      <c r="AO39" s="851"/>
      <c r="AP39" s="851">
        <v>5293</v>
      </c>
      <c r="AQ39" s="851"/>
      <c r="AR39" s="851"/>
      <c r="AS39" s="851"/>
      <c r="AT39" s="851"/>
      <c r="AU39" s="851">
        <v>5293</v>
      </c>
      <c r="AV39" s="851"/>
      <c r="AW39" s="851"/>
      <c r="AX39" s="851"/>
      <c r="AY39" s="851"/>
      <c r="AZ39" s="852" t="s">
        <v>491</v>
      </c>
      <c r="BA39" s="852"/>
      <c r="BB39" s="852"/>
      <c r="BC39" s="852"/>
      <c r="BD39" s="852"/>
      <c r="BE39" s="848" t="s">
        <v>392</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t="s">
        <v>396</v>
      </c>
      <c r="C40" s="776"/>
      <c r="D40" s="776"/>
      <c r="E40" s="776"/>
      <c r="F40" s="776"/>
      <c r="G40" s="776"/>
      <c r="H40" s="776"/>
      <c r="I40" s="776"/>
      <c r="J40" s="776"/>
      <c r="K40" s="776"/>
      <c r="L40" s="776"/>
      <c r="M40" s="776"/>
      <c r="N40" s="776"/>
      <c r="O40" s="776"/>
      <c r="P40" s="777"/>
      <c r="Q40" s="778">
        <v>95</v>
      </c>
      <c r="R40" s="779"/>
      <c r="S40" s="779"/>
      <c r="T40" s="779"/>
      <c r="U40" s="779"/>
      <c r="V40" s="779">
        <v>687</v>
      </c>
      <c r="W40" s="779"/>
      <c r="X40" s="779"/>
      <c r="Y40" s="779"/>
      <c r="Z40" s="779"/>
      <c r="AA40" s="779">
        <f t="shared" si="1"/>
        <v>-592</v>
      </c>
      <c r="AB40" s="779"/>
      <c r="AC40" s="779"/>
      <c r="AD40" s="779"/>
      <c r="AE40" s="780"/>
      <c r="AF40" s="781">
        <v>79</v>
      </c>
      <c r="AG40" s="782"/>
      <c r="AH40" s="782"/>
      <c r="AI40" s="782"/>
      <c r="AJ40" s="783"/>
      <c r="AK40" s="850">
        <v>0</v>
      </c>
      <c r="AL40" s="851"/>
      <c r="AM40" s="851"/>
      <c r="AN40" s="851"/>
      <c r="AO40" s="851"/>
      <c r="AP40" s="851" t="s">
        <v>491</v>
      </c>
      <c r="AQ40" s="851"/>
      <c r="AR40" s="851"/>
      <c r="AS40" s="851"/>
      <c r="AT40" s="851"/>
      <c r="AU40" s="851" t="s">
        <v>491</v>
      </c>
      <c r="AV40" s="851"/>
      <c r="AW40" s="851"/>
      <c r="AX40" s="851"/>
      <c r="AY40" s="851"/>
      <c r="AZ40" s="852" t="s">
        <v>491</v>
      </c>
      <c r="BA40" s="852"/>
      <c r="BB40" s="852"/>
      <c r="BC40" s="852"/>
      <c r="BD40" s="852"/>
      <c r="BE40" s="848" t="s">
        <v>392</v>
      </c>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t="s">
        <v>397</v>
      </c>
      <c r="C41" s="776"/>
      <c r="D41" s="776"/>
      <c r="E41" s="776"/>
      <c r="F41" s="776"/>
      <c r="G41" s="776"/>
      <c r="H41" s="776"/>
      <c r="I41" s="776"/>
      <c r="J41" s="776"/>
      <c r="K41" s="776"/>
      <c r="L41" s="776"/>
      <c r="M41" s="776"/>
      <c r="N41" s="776"/>
      <c r="O41" s="776"/>
      <c r="P41" s="777"/>
      <c r="Q41" s="778">
        <v>114</v>
      </c>
      <c r="R41" s="779"/>
      <c r="S41" s="779"/>
      <c r="T41" s="779"/>
      <c r="U41" s="779"/>
      <c r="V41" s="779">
        <v>114</v>
      </c>
      <c r="W41" s="779"/>
      <c r="X41" s="779"/>
      <c r="Y41" s="779"/>
      <c r="Z41" s="779"/>
      <c r="AA41" s="779">
        <f t="shared" si="1"/>
        <v>0</v>
      </c>
      <c r="AB41" s="779"/>
      <c r="AC41" s="779"/>
      <c r="AD41" s="779"/>
      <c r="AE41" s="780"/>
      <c r="AF41" s="781" t="s">
        <v>113</v>
      </c>
      <c r="AG41" s="782"/>
      <c r="AH41" s="782"/>
      <c r="AI41" s="782"/>
      <c r="AJ41" s="783"/>
      <c r="AK41" s="850">
        <v>0</v>
      </c>
      <c r="AL41" s="851"/>
      <c r="AM41" s="851"/>
      <c r="AN41" s="851"/>
      <c r="AO41" s="851"/>
      <c r="AP41" s="851" t="s">
        <v>491</v>
      </c>
      <c r="AQ41" s="851"/>
      <c r="AR41" s="851"/>
      <c r="AS41" s="851"/>
      <c r="AT41" s="851"/>
      <c r="AU41" s="851" t="s">
        <v>491</v>
      </c>
      <c r="AV41" s="851"/>
      <c r="AW41" s="851"/>
      <c r="AX41" s="851"/>
      <c r="AY41" s="851"/>
      <c r="AZ41" s="852" t="s">
        <v>491</v>
      </c>
      <c r="BA41" s="852"/>
      <c r="BB41" s="852"/>
      <c r="BC41" s="852"/>
      <c r="BD41" s="852"/>
      <c r="BE41" s="848" t="s">
        <v>392</v>
      </c>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t="s">
        <v>398</v>
      </c>
      <c r="C42" s="776"/>
      <c r="D42" s="776"/>
      <c r="E42" s="776"/>
      <c r="F42" s="776"/>
      <c r="G42" s="776"/>
      <c r="H42" s="776"/>
      <c r="I42" s="776"/>
      <c r="J42" s="776"/>
      <c r="K42" s="776"/>
      <c r="L42" s="776"/>
      <c r="M42" s="776"/>
      <c r="N42" s="776"/>
      <c r="O42" s="776"/>
      <c r="P42" s="777"/>
      <c r="Q42" s="778">
        <v>27</v>
      </c>
      <c r="R42" s="779"/>
      <c r="S42" s="779"/>
      <c r="T42" s="779"/>
      <c r="U42" s="779"/>
      <c r="V42" s="779">
        <v>27</v>
      </c>
      <c r="W42" s="779"/>
      <c r="X42" s="779"/>
      <c r="Y42" s="779"/>
      <c r="Z42" s="779"/>
      <c r="AA42" s="779">
        <f t="shared" si="1"/>
        <v>0</v>
      </c>
      <c r="AB42" s="779"/>
      <c r="AC42" s="779"/>
      <c r="AD42" s="779"/>
      <c r="AE42" s="780"/>
      <c r="AF42" s="781" t="s">
        <v>113</v>
      </c>
      <c r="AG42" s="782"/>
      <c r="AH42" s="782"/>
      <c r="AI42" s="782"/>
      <c r="AJ42" s="783"/>
      <c r="AK42" s="850">
        <v>0</v>
      </c>
      <c r="AL42" s="851"/>
      <c r="AM42" s="851"/>
      <c r="AN42" s="851"/>
      <c r="AO42" s="851"/>
      <c r="AP42" s="851" t="s">
        <v>491</v>
      </c>
      <c r="AQ42" s="851"/>
      <c r="AR42" s="851"/>
      <c r="AS42" s="851"/>
      <c r="AT42" s="851"/>
      <c r="AU42" s="851" t="s">
        <v>491</v>
      </c>
      <c r="AV42" s="851"/>
      <c r="AW42" s="851"/>
      <c r="AX42" s="851"/>
      <c r="AY42" s="851"/>
      <c r="AZ42" s="852" t="s">
        <v>491</v>
      </c>
      <c r="BA42" s="852"/>
      <c r="BB42" s="852"/>
      <c r="BC42" s="852"/>
      <c r="BD42" s="852"/>
      <c r="BE42" s="848" t="s">
        <v>392</v>
      </c>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t="s">
        <v>399</v>
      </c>
      <c r="C43" s="776"/>
      <c r="D43" s="776"/>
      <c r="E43" s="776"/>
      <c r="F43" s="776"/>
      <c r="G43" s="776"/>
      <c r="H43" s="776"/>
      <c r="I43" s="776"/>
      <c r="J43" s="776"/>
      <c r="K43" s="776"/>
      <c r="L43" s="776"/>
      <c r="M43" s="776"/>
      <c r="N43" s="776"/>
      <c r="O43" s="776"/>
      <c r="P43" s="777"/>
      <c r="Q43" s="778">
        <v>0</v>
      </c>
      <c r="R43" s="779"/>
      <c r="S43" s="779"/>
      <c r="T43" s="779"/>
      <c r="U43" s="779"/>
      <c r="V43" s="779">
        <v>19</v>
      </c>
      <c r="W43" s="779"/>
      <c r="X43" s="779"/>
      <c r="Y43" s="779"/>
      <c r="Z43" s="779"/>
      <c r="AA43" s="779">
        <f t="shared" si="1"/>
        <v>-19</v>
      </c>
      <c r="AB43" s="779"/>
      <c r="AC43" s="779"/>
      <c r="AD43" s="779"/>
      <c r="AE43" s="780"/>
      <c r="AF43" s="781">
        <v>77</v>
      </c>
      <c r="AG43" s="782"/>
      <c r="AH43" s="782"/>
      <c r="AI43" s="782"/>
      <c r="AJ43" s="783"/>
      <c r="AK43" s="850">
        <v>0</v>
      </c>
      <c r="AL43" s="851"/>
      <c r="AM43" s="851"/>
      <c r="AN43" s="851"/>
      <c r="AO43" s="851"/>
      <c r="AP43" s="851" t="s">
        <v>491</v>
      </c>
      <c r="AQ43" s="851"/>
      <c r="AR43" s="851"/>
      <c r="AS43" s="851"/>
      <c r="AT43" s="851"/>
      <c r="AU43" s="851" t="s">
        <v>491</v>
      </c>
      <c r="AV43" s="851"/>
      <c r="AW43" s="851"/>
      <c r="AX43" s="851"/>
      <c r="AY43" s="851"/>
      <c r="AZ43" s="852" t="s">
        <v>491</v>
      </c>
      <c r="BA43" s="852"/>
      <c r="BB43" s="852"/>
      <c r="BC43" s="852"/>
      <c r="BD43" s="852"/>
      <c r="BE43" s="848" t="s">
        <v>392</v>
      </c>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400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401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7127</v>
      </c>
      <c r="AG63" s="862"/>
      <c r="AH63" s="862"/>
      <c r="AI63" s="862"/>
      <c r="AJ63" s="863"/>
      <c r="AK63" s="864"/>
      <c r="AL63" s="859"/>
      <c r="AM63" s="859"/>
      <c r="AN63" s="859"/>
      <c r="AO63" s="859"/>
      <c r="AP63" s="862">
        <v>44453</v>
      </c>
      <c r="AQ63" s="862"/>
      <c r="AR63" s="862"/>
      <c r="AS63" s="862"/>
      <c r="AT63" s="862"/>
      <c r="AU63" s="862">
        <v>22072</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402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403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404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556</v>
      </c>
      <c r="C68" s="890"/>
      <c r="D68" s="890"/>
      <c r="E68" s="890"/>
      <c r="F68" s="890"/>
      <c r="G68" s="890"/>
      <c r="H68" s="890"/>
      <c r="I68" s="890"/>
      <c r="J68" s="890"/>
      <c r="K68" s="890"/>
      <c r="L68" s="890"/>
      <c r="M68" s="890"/>
      <c r="N68" s="890"/>
      <c r="O68" s="890"/>
      <c r="P68" s="891"/>
      <c r="Q68" s="892">
        <v>159</v>
      </c>
      <c r="R68" s="886"/>
      <c r="S68" s="886"/>
      <c r="T68" s="886"/>
      <c r="U68" s="886"/>
      <c r="V68" s="886">
        <v>146</v>
      </c>
      <c r="W68" s="886"/>
      <c r="X68" s="886"/>
      <c r="Y68" s="886"/>
      <c r="Z68" s="886"/>
      <c r="AA68" s="886">
        <v>12</v>
      </c>
      <c r="AB68" s="886"/>
      <c r="AC68" s="886"/>
      <c r="AD68" s="886"/>
      <c r="AE68" s="886"/>
      <c r="AF68" s="886">
        <v>12</v>
      </c>
      <c r="AG68" s="886"/>
      <c r="AH68" s="886"/>
      <c r="AI68" s="886"/>
      <c r="AJ68" s="886"/>
      <c r="AK68" s="886">
        <v>49</v>
      </c>
      <c r="AL68" s="886"/>
      <c r="AM68" s="886"/>
      <c r="AN68" s="886"/>
      <c r="AO68" s="886"/>
      <c r="AP68" s="886" t="s">
        <v>491</v>
      </c>
      <c r="AQ68" s="886"/>
      <c r="AR68" s="886"/>
      <c r="AS68" s="886"/>
      <c r="AT68" s="886"/>
      <c r="AU68" s="886" t="s">
        <v>491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557</v>
      </c>
      <c r="C69" s="894"/>
      <c r="D69" s="894"/>
      <c r="E69" s="894"/>
      <c r="F69" s="894"/>
      <c r="G69" s="894"/>
      <c r="H69" s="894"/>
      <c r="I69" s="894"/>
      <c r="J69" s="894"/>
      <c r="K69" s="894"/>
      <c r="L69" s="894"/>
      <c r="M69" s="894"/>
      <c r="N69" s="894"/>
      <c r="O69" s="894"/>
      <c r="P69" s="895"/>
      <c r="Q69" s="896">
        <v>23</v>
      </c>
      <c r="R69" s="851"/>
      <c r="S69" s="851"/>
      <c r="T69" s="851"/>
      <c r="U69" s="851"/>
      <c r="V69" s="851">
        <v>52</v>
      </c>
      <c r="W69" s="851"/>
      <c r="X69" s="851"/>
      <c r="Y69" s="851"/>
      <c r="Z69" s="851"/>
      <c r="AA69" s="851">
        <v>-30</v>
      </c>
      <c r="AB69" s="851"/>
      <c r="AC69" s="851"/>
      <c r="AD69" s="851"/>
      <c r="AE69" s="851"/>
      <c r="AF69" s="851">
        <v>4</v>
      </c>
      <c r="AG69" s="851"/>
      <c r="AH69" s="851"/>
      <c r="AI69" s="851"/>
      <c r="AJ69" s="851"/>
      <c r="AK69" s="851" t="s">
        <v>491</v>
      </c>
      <c r="AL69" s="851"/>
      <c r="AM69" s="851"/>
      <c r="AN69" s="851"/>
      <c r="AO69" s="851"/>
      <c r="AP69" s="851" t="s">
        <v>491</v>
      </c>
      <c r="AQ69" s="851"/>
      <c r="AR69" s="851"/>
      <c r="AS69" s="851"/>
      <c r="AT69" s="851"/>
      <c r="AU69" s="851" t="s">
        <v>491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558</v>
      </c>
      <c r="C70" s="894"/>
      <c r="D70" s="894"/>
      <c r="E70" s="894"/>
      <c r="F70" s="894"/>
      <c r="G70" s="894"/>
      <c r="H70" s="894"/>
      <c r="I70" s="894"/>
      <c r="J70" s="894"/>
      <c r="K70" s="894"/>
      <c r="L70" s="894"/>
      <c r="M70" s="894"/>
      <c r="N70" s="894"/>
      <c r="O70" s="894"/>
      <c r="P70" s="895"/>
      <c r="Q70" s="896">
        <v>1050</v>
      </c>
      <c r="R70" s="851"/>
      <c r="S70" s="851"/>
      <c r="T70" s="851"/>
      <c r="U70" s="851"/>
      <c r="V70" s="851">
        <v>98</v>
      </c>
      <c r="W70" s="851"/>
      <c r="X70" s="851"/>
      <c r="Y70" s="851"/>
      <c r="Z70" s="851"/>
      <c r="AA70" s="851">
        <v>953</v>
      </c>
      <c r="AB70" s="851"/>
      <c r="AC70" s="851"/>
      <c r="AD70" s="851"/>
      <c r="AE70" s="851"/>
      <c r="AF70" s="851">
        <v>919</v>
      </c>
      <c r="AG70" s="851"/>
      <c r="AH70" s="851"/>
      <c r="AI70" s="851"/>
      <c r="AJ70" s="851"/>
      <c r="AK70" s="851">
        <v>16</v>
      </c>
      <c r="AL70" s="851"/>
      <c r="AM70" s="851"/>
      <c r="AN70" s="851"/>
      <c r="AO70" s="851"/>
      <c r="AP70" s="851">
        <v>125</v>
      </c>
      <c r="AQ70" s="851"/>
      <c r="AR70" s="851"/>
      <c r="AS70" s="851"/>
      <c r="AT70" s="851"/>
      <c r="AU70" s="851">
        <v>26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559</v>
      </c>
      <c r="C71" s="894"/>
      <c r="D71" s="894"/>
      <c r="E71" s="894"/>
      <c r="F71" s="894"/>
      <c r="G71" s="894"/>
      <c r="H71" s="894"/>
      <c r="I71" s="894"/>
      <c r="J71" s="894"/>
      <c r="K71" s="894"/>
      <c r="L71" s="894"/>
      <c r="M71" s="894"/>
      <c r="N71" s="894"/>
      <c r="O71" s="894"/>
      <c r="P71" s="895"/>
      <c r="Q71" s="896">
        <v>928</v>
      </c>
      <c r="R71" s="851"/>
      <c r="S71" s="851"/>
      <c r="T71" s="851"/>
      <c r="U71" s="851"/>
      <c r="V71" s="851">
        <v>865</v>
      </c>
      <c r="W71" s="851"/>
      <c r="X71" s="851"/>
      <c r="Y71" s="851"/>
      <c r="Z71" s="851"/>
      <c r="AA71" s="851">
        <v>63</v>
      </c>
      <c r="AB71" s="851"/>
      <c r="AC71" s="851"/>
      <c r="AD71" s="851"/>
      <c r="AE71" s="851"/>
      <c r="AF71" s="851">
        <v>63</v>
      </c>
      <c r="AG71" s="851"/>
      <c r="AH71" s="851"/>
      <c r="AI71" s="851"/>
      <c r="AJ71" s="851"/>
      <c r="AK71" s="851" t="s">
        <v>491</v>
      </c>
      <c r="AL71" s="851"/>
      <c r="AM71" s="851"/>
      <c r="AN71" s="851"/>
      <c r="AO71" s="851"/>
      <c r="AP71" s="851" t="s">
        <v>491</v>
      </c>
      <c r="AQ71" s="851"/>
      <c r="AR71" s="851"/>
      <c r="AS71" s="851"/>
      <c r="AT71" s="851"/>
      <c r="AU71" s="851" t="s">
        <v>491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560</v>
      </c>
      <c r="C72" s="894"/>
      <c r="D72" s="894"/>
      <c r="E72" s="894"/>
      <c r="F72" s="894"/>
      <c r="G72" s="894"/>
      <c r="H72" s="894"/>
      <c r="I72" s="894"/>
      <c r="J72" s="894"/>
      <c r="K72" s="894"/>
      <c r="L72" s="894"/>
      <c r="M72" s="894"/>
      <c r="N72" s="894"/>
      <c r="O72" s="894"/>
      <c r="P72" s="895"/>
      <c r="Q72" s="896">
        <v>338866</v>
      </c>
      <c r="R72" s="851"/>
      <c r="S72" s="851"/>
      <c r="T72" s="851"/>
      <c r="U72" s="851"/>
      <c r="V72" s="851">
        <v>326466</v>
      </c>
      <c r="W72" s="851"/>
      <c r="X72" s="851"/>
      <c r="Y72" s="851"/>
      <c r="Z72" s="851"/>
      <c r="AA72" s="851">
        <v>12400</v>
      </c>
      <c r="AB72" s="851"/>
      <c r="AC72" s="851"/>
      <c r="AD72" s="851"/>
      <c r="AE72" s="851"/>
      <c r="AF72" s="851">
        <v>12400</v>
      </c>
      <c r="AG72" s="851"/>
      <c r="AH72" s="851"/>
      <c r="AI72" s="851"/>
      <c r="AJ72" s="851"/>
      <c r="AK72" s="851">
        <v>0</v>
      </c>
      <c r="AL72" s="851"/>
      <c r="AM72" s="851"/>
      <c r="AN72" s="851"/>
      <c r="AO72" s="851"/>
      <c r="AP72" s="851" t="s">
        <v>491</v>
      </c>
      <c r="AQ72" s="851"/>
      <c r="AR72" s="851"/>
      <c r="AS72" s="851"/>
      <c r="AT72" s="851"/>
      <c r="AU72" s="851" t="s">
        <v>491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561</v>
      </c>
      <c r="C73" s="894"/>
      <c r="D73" s="894"/>
      <c r="E73" s="894"/>
      <c r="F73" s="894"/>
      <c r="G73" s="894"/>
      <c r="H73" s="894"/>
      <c r="I73" s="894"/>
      <c r="J73" s="894"/>
      <c r="K73" s="894"/>
      <c r="L73" s="894"/>
      <c r="M73" s="894"/>
      <c r="N73" s="894"/>
      <c r="O73" s="894"/>
      <c r="P73" s="895"/>
      <c r="Q73" s="896">
        <v>2405</v>
      </c>
      <c r="R73" s="851"/>
      <c r="S73" s="851"/>
      <c r="T73" s="851"/>
      <c r="U73" s="851"/>
      <c r="V73" s="851">
        <v>2405</v>
      </c>
      <c r="W73" s="851"/>
      <c r="X73" s="851"/>
      <c r="Y73" s="851"/>
      <c r="Z73" s="851"/>
      <c r="AA73" s="851">
        <v>1</v>
      </c>
      <c r="AB73" s="851"/>
      <c r="AC73" s="851"/>
      <c r="AD73" s="851"/>
      <c r="AE73" s="851"/>
      <c r="AF73" s="851">
        <v>1</v>
      </c>
      <c r="AG73" s="851"/>
      <c r="AH73" s="851"/>
      <c r="AI73" s="851"/>
      <c r="AJ73" s="851"/>
      <c r="AK73" s="851" t="s">
        <v>491</v>
      </c>
      <c r="AL73" s="851"/>
      <c r="AM73" s="851"/>
      <c r="AN73" s="851"/>
      <c r="AO73" s="851"/>
      <c r="AP73" s="851" t="s">
        <v>491</v>
      </c>
      <c r="AQ73" s="851"/>
      <c r="AR73" s="851"/>
      <c r="AS73" s="851"/>
      <c r="AT73" s="851"/>
      <c r="AU73" s="851" t="s">
        <v>491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405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13399</v>
      </c>
      <c r="AG88" s="862"/>
      <c r="AH88" s="862"/>
      <c r="AI88" s="862"/>
      <c r="AJ88" s="862"/>
      <c r="AK88" s="859"/>
      <c r="AL88" s="859"/>
      <c r="AM88" s="859"/>
      <c r="AN88" s="859"/>
      <c r="AO88" s="859"/>
      <c r="AP88" s="862">
        <v>125</v>
      </c>
      <c r="AQ88" s="862"/>
      <c r="AR88" s="862"/>
      <c r="AS88" s="862"/>
      <c r="AT88" s="862"/>
      <c r="AU88" s="862">
        <v>26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1613</v>
      </c>
      <c r="CS102" s="870"/>
      <c r="CT102" s="870"/>
      <c r="CU102" s="870"/>
      <c r="CV102" s="913"/>
      <c r="CW102" s="912">
        <v>348</v>
      </c>
      <c r="CX102" s="870"/>
      <c r="CY102" s="870"/>
      <c r="CZ102" s="870"/>
      <c r="DA102" s="913"/>
      <c r="DB102" s="912">
        <v>25</v>
      </c>
      <c r="DC102" s="870"/>
      <c r="DD102" s="870"/>
      <c r="DE102" s="870"/>
      <c r="DF102" s="913"/>
      <c r="DG102" s="912" t="s">
        <v>562</v>
      </c>
      <c r="DH102" s="870"/>
      <c r="DI102" s="870"/>
      <c r="DJ102" s="870"/>
      <c r="DK102" s="913"/>
      <c r="DL102" s="912" t="s">
        <v>491</v>
      </c>
      <c r="DM102" s="870"/>
      <c r="DN102" s="870"/>
      <c r="DO102" s="870"/>
      <c r="DP102" s="913"/>
      <c r="DQ102" s="912" t="s">
        <v>491</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414</v>
      </c>
      <c r="AB109" s="915"/>
      <c r="AC109" s="915"/>
      <c r="AD109" s="915"/>
      <c r="AE109" s="916"/>
      <c r="AF109" s="914" t="s">
        <v>288</v>
      </c>
      <c r="AG109" s="915"/>
      <c r="AH109" s="915"/>
      <c r="AI109" s="915"/>
      <c r="AJ109" s="916"/>
      <c r="AK109" s="914" t="s">
        <v>287</v>
      </c>
      <c r="AL109" s="915"/>
      <c r="AM109" s="915"/>
      <c r="AN109" s="915"/>
      <c r="AO109" s="916"/>
      <c r="AP109" s="914" t="s">
        <v>415</v>
      </c>
      <c r="AQ109" s="915"/>
      <c r="AR109" s="915"/>
      <c r="AS109" s="915"/>
      <c r="AT109" s="917"/>
      <c r="AU109" s="934" t="s">
        <v>413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414</v>
      </c>
      <c r="BR109" s="915"/>
      <c r="BS109" s="915"/>
      <c r="BT109" s="915"/>
      <c r="BU109" s="916"/>
      <c r="BV109" s="914" t="s">
        <v>288</v>
      </c>
      <c r="BW109" s="915"/>
      <c r="BX109" s="915"/>
      <c r="BY109" s="915"/>
      <c r="BZ109" s="916"/>
      <c r="CA109" s="914" t="s">
        <v>287</v>
      </c>
      <c r="CB109" s="915"/>
      <c r="CC109" s="915"/>
      <c r="CD109" s="915"/>
      <c r="CE109" s="916"/>
      <c r="CF109" s="935" t="s">
        <v>415</v>
      </c>
      <c r="CG109" s="935"/>
      <c r="CH109" s="935"/>
      <c r="CI109" s="935"/>
      <c r="CJ109" s="935"/>
      <c r="CK109" s="914" t="s">
        <v>416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414</v>
      </c>
      <c r="DH109" s="915"/>
      <c r="DI109" s="915"/>
      <c r="DJ109" s="915"/>
      <c r="DK109" s="916"/>
      <c r="DL109" s="914" t="s">
        <v>288</v>
      </c>
      <c r="DM109" s="915"/>
      <c r="DN109" s="915"/>
      <c r="DO109" s="915"/>
      <c r="DP109" s="916"/>
      <c r="DQ109" s="914" t="s">
        <v>287</v>
      </c>
      <c r="DR109" s="915"/>
      <c r="DS109" s="915"/>
      <c r="DT109" s="915"/>
      <c r="DU109" s="916"/>
      <c r="DV109" s="914" t="s">
        <v>415</v>
      </c>
      <c r="DW109" s="915"/>
      <c r="DX109" s="915"/>
      <c r="DY109" s="915"/>
      <c r="DZ109" s="917"/>
    </row>
    <row r="110" spans="1:131" s="199" customFormat="1" ht="26.25" customHeight="1" x14ac:dyDescent="0.15">
      <c r="A110" s="918" t="s">
        <v>417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5485792</v>
      </c>
      <c r="AB110" s="922"/>
      <c r="AC110" s="922"/>
      <c r="AD110" s="922"/>
      <c r="AE110" s="923"/>
      <c r="AF110" s="924">
        <v>5518784</v>
      </c>
      <c r="AG110" s="922"/>
      <c r="AH110" s="922"/>
      <c r="AI110" s="922"/>
      <c r="AJ110" s="923"/>
      <c r="AK110" s="924">
        <v>5899946</v>
      </c>
      <c r="AL110" s="922"/>
      <c r="AM110" s="922"/>
      <c r="AN110" s="922"/>
      <c r="AO110" s="923"/>
      <c r="AP110" s="925">
        <v>31.1</v>
      </c>
      <c r="AQ110" s="926"/>
      <c r="AR110" s="926"/>
      <c r="AS110" s="926"/>
      <c r="AT110" s="927"/>
      <c r="AU110" s="928" t="s">
        <v>61</v>
      </c>
      <c r="AV110" s="929"/>
      <c r="AW110" s="929"/>
      <c r="AX110" s="929"/>
      <c r="AY110" s="929"/>
      <c r="AZ110" s="970" t="s">
        <v>418</v>
      </c>
      <c r="BA110" s="919"/>
      <c r="BB110" s="919"/>
      <c r="BC110" s="919"/>
      <c r="BD110" s="919"/>
      <c r="BE110" s="919"/>
      <c r="BF110" s="919"/>
      <c r="BG110" s="919"/>
      <c r="BH110" s="919"/>
      <c r="BI110" s="919"/>
      <c r="BJ110" s="919"/>
      <c r="BK110" s="919"/>
      <c r="BL110" s="919"/>
      <c r="BM110" s="919"/>
      <c r="BN110" s="919"/>
      <c r="BO110" s="919"/>
      <c r="BP110" s="920"/>
      <c r="BQ110" s="956">
        <v>54445681</v>
      </c>
      <c r="BR110" s="957"/>
      <c r="BS110" s="957"/>
      <c r="BT110" s="957"/>
      <c r="BU110" s="957"/>
      <c r="BV110" s="957">
        <v>53899447</v>
      </c>
      <c r="BW110" s="957"/>
      <c r="BX110" s="957"/>
      <c r="BY110" s="957"/>
      <c r="BZ110" s="957"/>
      <c r="CA110" s="957">
        <v>52720355</v>
      </c>
      <c r="CB110" s="957"/>
      <c r="CC110" s="957"/>
      <c r="CD110" s="957"/>
      <c r="CE110" s="957"/>
      <c r="CF110" s="971">
        <v>278.2</v>
      </c>
      <c r="CG110" s="972"/>
      <c r="CH110" s="972"/>
      <c r="CI110" s="972"/>
      <c r="CJ110" s="972"/>
      <c r="CK110" s="973" t="s">
        <v>419</v>
      </c>
      <c r="CL110" s="974"/>
      <c r="CM110" s="953" t="s">
        <v>420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421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422</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423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424</v>
      </c>
      <c r="B112" s="983"/>
      <c r="C112" s="980" t="s">
        <v>425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426</v>
      </c>
      <c r="BA112" s="980"/>
      <c r="BB112" s="980"/>
      <c r="BC112" s="980"/>
      <c r="BD112" s="980"/>
      <c r="BE112" s="980"/>
      <c r="BF112" s="980"/>
      <c r="BG112" s="980"/>
      <c r="BH112" s="980"/>
      <c r="BI112" s="980"/>
      <c r="BJ112" s="980"/>
      <c r="BK112" s="980"/>
      <c r="BL112" s="980"/>
      <c r="BM112" s="980"/>
      <c r="BN112" s="980"/>
      <c r="BO112" s="980"/>
      <c r="BP112" s="981"/>
      <c r="BQ112" s="949">
        <v>23426060</v>
      </c>
      <c r="BR112" s="950"/>
      <c r="BS112" s="950"/>
      <c r="BT112" s="950"/>
      <c r="BU112" s="950"/>
      <c r="BV112" s="950">
        <v>22680886</v>
      </c>
      <c r="BW112" s="950"/>
      <c r="BX112" s="950"/>
      <c r="BY112" s="950"/>
      <c r="BZ112" s="950"/>
      <c r="CA112" s="950">
        <v>22072031</v>
      </c>
      <c r="CB112" s="950"/>
      <c r="CC112" s="950"/>
      <c r="CD112" s="950"/>
      <c r="CE112" s="950"/>
      <c r="CF112" s="944">
        <v>116.5</v>
      </c>
      <c r="CG112" s="945"/>
      <c r="CH112" s="945"/>
      <c r="CI112" s="945"/>
      <c r="CJ112" s="945"/>
      <c r="CK112" s="975"/>
      <c r="CL112" s="976"/>
      <c r="CM112" s="946" t="s">
        <v>427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1730539</v>
      </c>
      <c r="AB113" s="964"/>
      <c r="AC113" s="964"/>
      <c r="AD113" s="964"/>
      <c r="AE113" s="965"/>
      <c r="AF113" s="966">
        <v>1747945</v>
      </c>
      <c r="AG113" s="964"/>
      <c r="AH113" s="964"/>
      <c r="AI113" s="964"/>
      <c r="AJ113" s="965"/>
      <c r="AK113" s="966">
        <v>1700853</v>
      </c>
      <c r="AL113" s="964"/>
      <c r="AM113" s="964"/>
      <c r="AN113" s="964"/>
      <c r="AO113" s="965"/>
      <c r="AP113" s="967">
        <v>9</v>
      </c>
      <c r="AQ113" s="968"/>
      <c r="AR113" s="968"/>
      <c r="AS113" s="968"/>
      <c r="AT113" s="969"/>
      <c r="AU113" s="930"/>
      <c r="AV113" s="931"/>
      <c r="AW113" s="931"/>
      <c r="AX113" s="931"/>
      <c r="AY113" s="931"/>
      <c r="AZ113" s="979" t="s">
        <v>429</v>
      </c>
      <c r="BA113" s="980"/>
      <c r="BB113" s="980"/>
      <c r="BC113" s="980"/>
      <c r="BD113" s="980"/>
      <c r="BE113" s="980"/>
      <c r="BF113" s="980"/>
      <c r="BG113" s="980"/>
      <c r="BH113" s="980"/>
      <c r="BI113" s="980"/>
      <c r="BJ113" s="980"/>
      <c r="BK113" s="980"/>
      <c r="BL113" s="980"/>
      <c r="BM113" s="980"/>
      <c r="BN113" s="980"/>
      <c r="BO113" s="980"/>
      <c r="BP113" s="981"/>
      <c r="BQ113" s="949">
        <v>52790</v>
      </c>
      <c r="BR113" s="950"/>
      <c r="BS113" s="950"/>
      <c r="BT113" s="950"/>
      <c r="BU113" s="950"/>
      <c r="BV113" s="950">
        <v>38201</v>
      </c>
      <c r="BW113" s="950"/>
      <c r="BX113" s="950"/>
      <c r="BY113" s="950"/>
      <c r="BZ113" s="950"/>
      <c r="CA113" s="950">
        <v>26473</v>
      </c>
      <c r="CB113" s="950"/>
      <c r="CC113" s="950"/>
      <c r="CD113" s="950"/>
      <c r="CE113" s="950"/>
      <c r="CF113" s="944">
        <v>0.1</v>
      </c>
      <c r="CG113" s="945"/>
      <c r="CH113" s="945"/>
      <c r="CI113" s="945"/>
      <c r="CJ113" s="945"/>
      <c r="CK113" s="975"/>
      <c r="CL113" s="976"/>
      <c r="CM113" s="946" t="s">
        <v>430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431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113</v>
      </c>
      <c r="AB114" s="989"/>
      <c r="AC114" s="989"/>
      <c r="AD114" s="989"/>
      <c r="AE114" s="990"/>
      <c r="AF114" s="991" t="s">
        <v>113</v>
      </c>
      <c r="AG114" s="989"/>
      <c r="AH114" s="989"/>
      <c r="AI114" s="989"/>
      <c r="AJ114" s="990"/>
      <c r="AK114" s="991" t="s">
        <v>113</v>
      </c>
      <c r="AL114" s="989"/>
      <c r="AM114" s="989"/>
      <c r="AN114" s="989"/>
      <c r="AO114" s="990"/>
      <c r="AP114" s="992" t="s">
        <v>113</v>
      </c>
      <c r="AQ114" s="993"/>
      <c r="AR114" s="993"/>
      <c r="AS114" s="993"/>
      <c r="AT114" s="994"/>
      <c r="AU114" s="930"/>
      <c r="AV114" s="931"/>
      <c r="AW114" s="931"/>
      <c r="AX114" s="931"/>
      <c r="AY114" s="931"/>
      <c r="AZ114" s="979" t="s">
        <v>432</v>
      </c>
      <c r="BA114" s="980"/>
      <c r="BB114" s="980"/>
      <c r="BC114" s="980"/>
      <c r="BD114" s="980"/>
      <c r="BE114" s="980"/>
      <c r="BF114" s="980"/>
      <c r="BG114" s="980"/>
      <c r="BH114" s="980"/>
      <c r="BI114" s="980"/>
      <c r="BJ114" s="980"/>
      <c r="BK114" s="980"/>
      <c r="BL114" s="980"/>
      <c r="BM114" s="980"/>
      <c r="BN114" s="980"/>
      <c r="BO114" s="980"/>
      <c r="BP114" s="981"/>
      <c r="BQ114" s="949">
        <v>6206954</v>
      </c>
      <c r="BR114" s="950"/>
      <c r="BS114" s="950"/>
      <c r="BT114" s="950"/>
      <c r="BU114" s="950"/>
      <c r="BV114" s="950">
        <v>6467958</v>
      </c>
      <c r="BW114" s="950"/>
      <c r="BX114" s="950"/>
      <c r="BY114" s="950"/>
      <c r="BZ114" s="950"/>
      <c r="CA114" s="950">
        <v>6461300</v>
      </c>
      <c r="CB114" s="950"/>
      <c r="CC114" s="950"/>
      <c r="CD114" s="950"/>
      <c r="CE114" s="950"/>
      <c r="CF114" s="944">
        <v>34.1</v>
      </c>
      <c r="CG114" s="945"/>
      <c r="CH114" s="945"/>
      <c r="CI114" s="945"/>
      <c r="CJ114" s="945"/>
      <c r="CK114" s="975"/>
      <c r="CL114" s="976"/>
      <c r="CM114" s="946" t="s">
        <v>433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434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13888</v>
      </c>
      <c r="AB115" s="964"/>
      <c r="AC115" s="964"/>
      <c r="AD115" s="964"/>
      <c r="AE115" s="965"/>
      <c r="AF115" s="966">
        <v>14401</v>
      </c>
      <c r="AG115" s="964"/>
      <c r="AH115" s="964"/>
      <c r="AI115" s="964"/>
      <c r="AJ115" s="965"/>
      <c r="AK115" s="966">
        <v>13745</v>
      </c>
      <c r="AL115" s="964"/>
      <c r="AM115" s="964"/>
      <c r="AN115" s="964"/>
      <c r="AO115" s="965"/>
      <c r="AP115" s="967">
        <v>0.1</v>
      </c>
      <c r="AQ115" s="968"/>
      <c r="AR115" s="968"/>
      <c r="AS115" s="968"/>
      <c r="AT115" s="969"/>
      <c r="AU115" s="930"/>
      <c r="AV115" s="931"/>
      <c r="AW115" s="931"/>
      <c r="AX115" s="931"/>
      <c r="AY115" s="931"/>
      <c r="AZ115" s="979" t="s">
        <v>435</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437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v>8</v>
      </c>
      <c r="AG116" s="989"/>
      <c r="AH116" s="989"/>
      <c r="AI116" s="989"/>
      <c r="AJ116" s="990"/>
      <c r="AK116" s="991">
        <v>60</v>
      </c>
      <c r="AL116" s="989"/>
      <c r="AM116" s="989"/>
      <c r="AN116" s="989"/>
      <c r="AO116" s="990"/>
      <c r="AP116" s="992">
        <v>0</v>
      </c>
      <c r="AQ116" s="993"/>
      <c r="AR116" s="993"/>
      <c r="AS116" s="993"/>
      <c r="AT116" s="994"/>
      <c r="AU116" s="930"/>
      <c r="AV116" s="931"/>
      <c r="AW116" s="931"/>
      <c r="AX116" s="931"/>
      <c r="AY116" s="931"/>
      <c r="AZ116" s="997" t="s">
        <v>438</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440</v>
      </c>
      <c r="Z117" s="916"/>
      <c r="AA117" s="1006">
        <v>7230219</v>
      </c>
      <c r="AB117" s="1007"/>
      <c r="AC117" s="1007"/>
      <c r="AD117" s="1007"/>
      <c r="AE117" s="1008"/>
      <c r="AF117" s="1009">
        <v>7281138</v>
      </c>
      <c r="AG117" s="1007"/>
      <c r="AH117" s="1007"/>
      <c r="AI117" s="1007"/>
      <c r="AJ117" s="1008"/>
      <c r="AK117" s="1009">
        <v>7614604</v>
      </c>
      <c r="AL117" s="1007"/>
      <c r="AM117" s="1007"/>
      <c r="AN117" s="1007"/>
      <c r="AO117" s="1008"/>
      <c r="AP117" s="1010"/>
      <c r="AQ117" s="1011"/>
      <c r="AR117" s="1011"/>
      <c r="AS117" s="1011"/>
      <c r="AT117" s="1012"/>
      <c r="AU117" s="930"/>
      <c r="AV117" s="931"/>
      <c r="AW117" s="931"/>
      <c r="AX117" s="931"/>
      <c r="AY117" s="931"/>
      <c r="AZ117" s="997" t="s">
        <v>441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442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416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414</v>
      </c>
      <c r="AB118" s="915"/>
      <c r="AC118" s="915"/>
      <c r="AD118" s="915"/>
      <c r="AE118" s="916"/>
      <c r="AF118" s="914" t="s">
        <v>288</v>
      </c>
      <c r="AG118" s="915"/>
      <c r="AH118" s="915"/>
      <c r="AI118" s="915"/>
      <c r="AJ118" s="916"/>
      <c r="AK118" s="914" t="s">
        <v>287</v>
      </c>
      <c r="AL118" s="915"/>
      <c r="AM118" s="915"/>
      <c r="AN118" s="915"/>
      <c r="AO118" s="916"/>
      <c r="AP118" s="1001" t="s">
        <v>415</v>
      </c>
      <c r="AQ118" s="1002"/>
      <c r="AR118" s="1002"/>
      <c r="AS118" s="1002"/>
      <c r="AT118" s="1003"/>
      <c r="AU118" s="930"/>
      <c r="AV118" s="931"/>
      <c r="AW118" s="931"/>
      <c r="AX118" s="931"/>
      <c r="AY118" s="931"/>
      <c r="AZ118" s="1004" t="s">
        <v>443</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444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419</v>
      </c>
      <c r="B119" s="974"/>
      <c r="C119" s="953" t="s">
        <v>420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445</v>
      </c>
      <c r="BP119" s="1036"/>
      <c r="BQ119" s="1027">
        <v>84131485</v>
      </c>
      <c r="BR119" s="1028"/>
      <c r="BS119" s="1028"/>
      <c r="BT119" s="1028"/>
      <c r="BU119" s="1028"/>
      <c r="BV119" s="1028">
        <v>83086492</v>
      </c>
      <c r="BW119" s="1028"/>
      <c r="BX119" s="1028"/>
      <c r="BY119" s="1028"/>
      <c r="BZ119" s="1028"/>
      <c r="CA119" s="1028">
        <v>81280159</v>
      </c>
      <c r="CB119" s="1028"/>
      <c r="CC119" s="1028"/>
      <c r="CD119" s="1028"/>
      <c r="CE119" s="1028"/>
      <c r="CF119" s="1029"/>
      <c r="CG119" s="1030"/>
      <c r="CH119" s="1030"/>
      <c r="CI119" s="1030"/>
      <c r="CJ119" s="1031"/>
      <c r="CK119" s="977"/>
      <c r="CL119" s="978"/>
      <c r="CM119" s="1032" t="s">
        <v>446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423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447</v>
      </c>
      <c r="AV120" s="1020"/>
      <c r="AW120" s="1020"/>
      <c r="AX120" s="1020"/>
      <c r="AY120" s="1021"/>
      <c r="AZ120" s="970" t="s">
        <v>448</v>
      </c>
      <c r="BA120" s="919"/>
      <c r="BB120" s="919"/>
      <c r="BC120" s="919"/>
      <c r="BD120" s="919"/>
      <c r="BE120" s="919"/>
      <c r="BF120" s="919"/>
      <c r="BG120" s="919"/>
      <c r="BH120" s="919"/>
      <c r="BI120" s="919"/>
      <c r="BJ120" s="919"/>
      <c r="BK120" s="919"/>
      <c r="BL120" s="919"/>
      <c r="BM120" s="919"/>
      <c r="BN120" s="919"/>
      <c r="BO120" s="919"/>
      <c r="BP120" s="920"/>
      <c r="BQ120" s="956">
        <v>7597139</v>
      </c>
      <c r="BR120" s="957"/>
      <c r="BS120" s="957"/>
      <c r="BT120" s="957"/>
      <c r="BU120" s="957"/>
      <c r="BV120" s="957">
        <v>8602760</v>
      </c>
      <c r="BW120" s="957"/>
      <c r="BX120" s="957"/>
      <c r="BY120" s="957"/>
      <c r="BZ120" s="957"/>
      <c r="CA120" s="957">
        <v>8574202</v>
      </c>
      <c r="CB120" s="957"/>
      <c r="CC120" s="957"/>
      <c r="CD120" s="957"/>
      <c r="CE120" s="957"/>
      <c r="CF120" s="971">
        <v>45.2</v>
      </c>
      <c r="CG120" s="972"/>
      <c r="CH120" s="972"/>
      <c r="CI120" s="972"/>
      <c r="CJ120" s="972"/>
      <c r="CK120" s="1037" t="s">
        <v>449</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6610515</v>
      </c>
      <c r="DH120" s="957"/>
      <c r="DI120" s="957"/>
      <c r="DJ120" s="957"/>
      <c r="DK120" s="957"/>
      <c r="DL120" s="957">
        <v>6719514</v>
      </c>
      <c r="DM120" s="957"/>
      <c r="DN120" s="957"/>
      <c r="DO120" s="957"/>
      <c r="DP120" s="957"/>
      <c r="DQ120" s="957">
        <v>6598486</v>
      </c>
      <c r="DR120" s="957"/>
      <c r="DS120" s="957"/>
      <c r="DT120" s="957"/>
      <c r="DU120" s="957"/>
      <c r="DV120" s="958">
        <v>34.799999999999997</v>
      </c>
      <c r="DW120" s="958"/>
      <c r="DX120" s="958"/>
      <c r="DY120" s="958"/>
      <c r="DZ120" s="959"/>
    </row>
    <row r="121" spans="1:130" s="199" customFormat="1" ht="26.25" customHeight="1" x14ac:dyDescent="0.15">
      <c r="A121" s="1089"/>
      <c r="B121" s="976"/>
      <c r="C121" s="997" t="s">
        <v>450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451</v>
      </c>
      <c r="BA121" s="980"/>
      <c r="BB121" s="980"/>
      <c r="BC121" s="980"/>
      <c r="BD121" s="980"/>
      <c r="BE121" s="980"/>
      <c r="BF121" s="980"/>
      <c r="BG121" s="980"/>
      <c r="BH121" s="980"/>
      <c r="BI121" s="980"/>
      <c r="BJ121" s="980"/>
      <c r="BK121" s="980"/>
      <c r="BL121" s="980"/>
      <c r="BM121" s="980"/>
      <c r="BN121" s="980"/>
      <c r="BO121" s="980"/>
      <c r="BP121" s="981"/>
      <c r="BQ121" s="949">
        <v>3414470</v>
      </c>
      <c r="BR121" s="950"/>
      <c r="BS121" s="950"/>
      <c r="BT121" s="950"/>
      <c r="BU121" s="950"/>
      <c r="BV121" s="950">
        <v>3217278</v>
      </c>
      <c r="BW121" s="950"/>
      <c r="BX121" s="950"/>
      <c r="BY121" s="950"/>
      <c r="BZ121" s="950"/>
      <c r="CA121" s="950">
        <v>3243916</v>
      </c>
      <c r="CB121" s="950"/>
      <c r="CC121" s="950"/>
      <c r="CD121" s="950"/>
      <c r="CE121" s="950"/>
      <c r="CF121" s="944">
        <v>17.100000000000001</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6635373</v>
      </c>
      <c r="DH121" s="950"/>
      <c r="DI121" s="950"/>
      <c r="DJ121" s="950"/>
      <c r="DK121" s="950"/>
      <c r="DL121" s="950">
        <v>6121784</v>
      </c>
      <c r="DM121" s="950"/>
      <c r="DN121" s="950"/>
      <c r="DO121" s="950"/>
      <c r="DP121" s="950"/>
      <c r="DQ121" s="950">
        <v>5993608</v>
      </c>
      <c r="DR121" s="950"/>
      <c r="DS121" s="950"/>
      <c r="DT121" s="950"/>
      <c r="DU121" s="950"/>
      <c r="DV121" s="951">
        <v>31.6</v>
      </c>
      <c r="DW121" s="951"/>
      <c r="DX121" s="951"/>
      <c r="DY121" s="951"/>
      <c r="DZ121" s="952"/>
    </row>
    <row r="122" spans="1:130" s="199" customFormat="1" ht="26.25" customHeight="1" x14ac:dyDescent="0.15">
      <c r="A122" s="1089"/>
      <c r="B122" s="976"/>
      <c r="C122" s="946" t="s">
        <v>433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452</v>
      </c>
      <c r="BA122" s="995"/>
      <c r="BB122" s="995"/>
      <c r="BC122" s="995"/>
      <c r="BD122" s="995"/>
      <c r="BE122" s="995"/>
      <c r="BF122" s="995"/>
      <c r="BG122" s="995"/>
      <c r="BH122" s="995"/>
      <c r="BI122" s="995"/>
      <c r="BJ122" s="995"/>
      <c r="BK122" s="995"/>
      <c r="BL122" s="995"/>
      <c r="BM122" s="995"/>
      <c r="BN122" s="995"/>
      <c r="BO122" s="995"/>
      <c r="BP122" s="996"/>
      <c r="BQ122" s="1027">
        <v>53281358</v>
      </c>
      <c r="BR122" s="1028"/>
      <c r="BS122" s="1028"/>
      <c r="BT122" s="1028"/>
      <c r="BU122" s="1028"/>
      <c r="BV122" s="1028">
        <v>53371726</v>
      </c>
      <c r="BW122" s="1028"/>
      <c r="BX122" s="1028"/>
      <c r="BY122" s="1028"/>
      <c r="BZ122" s="1028"/>
      <c r="CA122" s="1028">
        <v>52669138</v>
      </c>
      <c r="CB122" s="1028"/>
      <c r="CC122" s="1028"/>
      <c r="CD122" s="1028"/>
      <c r="CE122" s="1028"/>
      <c r="CF122" s="1048">
        <v>277.89999999999998</v>
      </c>
      <c r="CG122" s="1049"/>
      <c r="CH122" s="1049"/>
      <c r="CI122" s="1049"/>
      <c r="CJ122" s="1049"/>
      <c r="CK122" s="1040"/>
      <c r="CL122" s="1041"/>
      <c r="CM122" s="1041"/>
      <c r="CN122" s="1041"/>
      <c r="CO122" s="1042"/>
      <c r="CP122" s="1050" t="s">
        <v>395</v>
      </c>
      <c r="CQ122" s="1051"/>
      <c r="CR122" s="1051"/>
      <c r="CS122" s="1051"/>
      <c r="CT122" s="1051"/>
      <c r="CU122" s="1051"/>
      <c r="CV122" s="1051"/>
      <c r="CW122" s="1051"/>
      <c r="CX122" s="1051"/>
      <c r="CY122" s="1051"/>
      <c r="CZ122" s="1051"/>
      <c r="DA122" s="1051"/>
      <c r="DB122" s="1051"/>
      <c r="DC122" s="1051"/>
      <c r="DD122" s="1051"/>
      <c r="DE122" s="1051"/>
      <c r="DF122" s="1052"/>
      <c r="DG122" s="949">
        <v>5783371</v>
      </c>
      <c r="DH122" s="950"/>
      <c r="DI122" s="950"/>
      <c r="DJ122" s="950"/>
      <c r="DK122" s="950"/>
      <c r="DL122" s="950">
        <v>5540957</v>
      </c>
      <c r="DM122" s="950"/>
      <c r="DN122" s="950"/>
      <c r="DO122" s="950"/>
      <c r="DP122" s="950"/>
      <c r="DQ122" s="950">
        <v>5292723</v>
      </c>
      <c r="DR122" s="950"/>
      <c r="DS122" s="950"/>
      <c r="DT122" s="950"/>
      <c r="DU122" s="950"/>
      <c r="DV122" s="951">
        <v>27.9</v>
      </c>
      <c r="DW122" s="951"/>
      <c r="DX122" s="951"/>
      <c r="DY122" s="951"/>
      <c r="DZ122" s="952"/>
    </row>
    <row r="123" spans="1:130" s="199" customFormat="1" ht="26.25" customHeight="1" x14ac:dyDescent="0.15">
      <c r="A123" s="1089"/>
      <c r="B123" s="976"/>
      <c r="C123" s="946" t="s">
        <v>439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453</v>
      </c>
      <c r="BP123" s="1036"/>
      <c r="BQ123" s="1095">
        <v>64292967</v>
      </c>
      <c r="BR123" s="1096"/>
      <c r="BS123" s="1096"/>
      <c r="BT123" s="1096"/>
      <c r="BU123" s="1096"/>
      <c r="BV123" s="1096">
        <v>65191764</v>
      </c>
      <c r="BW123" s="1096"/>
      <c r="BX123" s="1096"/>
      <c r="BY123" s="1096"/>
      <c r="BZ123" s="1096"/>
      <c r="CA123" s="1096">
        <v>64487256</v>
      </c>
      <c r="CB123" s="1096"/>
      <c r="CC123" s="1096"/>
      <c r="CD123" s="1096"/>
      <c r="CE123" s="1096"/>
      <c r="CF123" s="1029"/>
      <c r="CG123" s="1030"/>
      <c r="CH123" s="1030"/>
      <c r="CI123" s="1030"/>
      <c r="CJ123" s="1031"/>
      <c r="CK123" s="1040"/>
      <c r="CL123" s="1041"/>
      <c r="CM123" s="1041"/>
      <c r="CN123" s="1041"/>
      <c r="CO123" s="1042"/>
      <c r="CP123" s="1050" t="s">
        <v>393</v>
      </c>
      <c r="CQ123" s="1051"/>
      <c r="CR123" s="1051"/>
      <c r="CS123" s="1051"/>
      <c r="CT123" s="1051"/>
      <c r="CU123" s="1051"/>
      <c r="CV123" s="1051"/>
      <c r="CW123" s="1051"/>
      <c r="CX123" s="1051"/>
      <c r="CY123" s="1051"/>
      <c r="CZ123" s="1051"/>
      <c r="DA123" s="1051"/>
      <c r="DB123" s="1051"/>
      <c r="DC123" s="1051"/>
      <c r="DD123" s="1051"/>
      <c r="DE123" s="1051"/>
      <c r="DF123" s="1052"/>
      <c r="DG123" s="988">
        <v>2888003</v>
      </c>
      <c r="DH123" s="989"/>
      <c r="DI123" s="989"/>
      <c r="DJ123" s="989"/>
      <c r="DK123" s="990"/>
      <c r="DL123" s="991">
        <v>2849459</v>
      </c>
      <c r="DM123" s="989"/>
      <c r="DN123" s="989"/>
      <c r="DO123" s="989"/>
      <c r="DP123" s="990"/>
      <c r="DQ123" s="991">
        <v>2789752</v>
      </c>
      <c r="DR123" s="989"/>
      <c r="DS123" s="989"/>
      <c r="DT123" s="989"/>
      <c r="DU123" s="990"/>
      <c r="DV123" s="992">
        <v>14.7</v>
      </c>
      <c r="DW123" s="993"/>
      <c r="DX123" s="993"/>
      <c r="DY123" s="993"/>
      <c r="DZ123" s="994"/>
    </row>
    <row r="124" spans="1:130" s="199" customFormat="1" ht="26.25" customHeight="1" thickBot="1" x14ac:dyDescent="0.2">
      <c r="A124" s="1089"/>
      <c r="B124" s="976"/>
      <c r="C124" s="946" t="s">
        <v>442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454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105.5</v>
      </c>
      <c r="BR124" s="1058"/>
      <c r="BS124" s="1058"/>
      <c r="BT124" s="1058"/>
      <c r="BU124" s="1058"/>
      <c r="BV124" s="1058">
        <v>93.9</v>
      </c>
      <c r="BW124" s="1058"/>
      <c r="BX124" s="1058"/>
      <c r="BY124" s="1058"/>
      <c r="BZ124" s="1058"/>
      <c r="CA124" s="1058">
        <v>88.6</v>
      </c>
      <c r="CB124" s="1058"/>
      <c r="CC124" s="1058"/>
      <c r="CD124" s="1058"/>
      <c r="CE124" s="1058"/>
      <c r="CF124" s="1059"/>
      <c r="CG124" s="1060"/>
      <c r="CH124" s="1060"/>
      <c r="CI124" s="1060"/>
      <c r="CJ124" s="1061"/>
      <c r="CK124" s="1043"/>
      <c r="CL124" s="1043"/>
      <c r="CM124" s="1043"/>
      <c r="CN124" s="1043"/>
      <c r="CO124" s="1044"/>
      <c r="CP124" s="1050" t="s">
        <v>455</v>
      </c>
      <c r="CQ124" s="1051"/>
      <c r="CR124" s="1051"/>
      <c r="CS124" s="1051"/>
      <c r="CT124" s="1051"/>
      <c r="CU124" s="1051"/>
      <c r="CV124" s="1051"/>
      <c r="CW124" s="1051"/>
      <c r="CX124" s="1051"/>
      <c r="CY124" s="1051"/>
      <c r="CZ124" s="1051"/>
      <c r="DA124" s="1051"/>
      <c r="DB124" s="1051"/>
      <c r="DC124" s="1051"/>
      <c r="DD124" s="1051"/>
      <c r="DE124" s="1051"/>
      <c r="DF124" s="1052"/>
      <c r="DG124" s="1035">
        <v>1508798</v>
      </c>
      <c r="DH124" s="1014"/>
      <c r="DI124" s="1014"/>
      <c r="DJ124" s="1014"/>
      <c r="DK124" s="1015"/>
      <c r="DL124" s="1013">
        <v>1449172</v>
      </c>
      <c r="DM124" s="1014"/>
      <c r="DN124" s="1014"/>
      <c r="DO124" s="1014"/>
      <c r="DP124" s="1015"/>
      <c r="DQ124" s="1013">
        <v>1397462</v>
      </c>
      <c r="DR124" s="1014"/>
      <c r="DS124" s="1014"/>
      <c r="DT124" s="1014"/>
      <c r="DU124" s="1015"/>
      <c r="DV124" s="1016">
        <v>7.4</v>
      </c>
      <c r="DW124" s="1017"/>
      <c r="DX124" s="1017"/>
      <c r="DY124" s="1017"/>
      <c r="DZ124" s="1018"/>
    </row>
    <row r="125" spans="1:130" s="199" customFormat="1" ht="26.25" customHeight="1" x14ac:dyDescent="0.15">
      <c r="A125" s="1089"/>
      <c r="B125" s="976"/>
      <c r="C125" s="946" t="s">
        <v>444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456</v>
      </c>
      <c r="CL125" s="1038"/>
      <c r="CM125" s="1038"/>
      <c r="CN125" s="1038"/>
      <c r="CO125" s="1039"/>
      <c r="CP125" s="970" t="s">
        <v>457</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446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458</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13888</v>
      </c>
      <c r="AB127" s="989"/>
      <c r="AC127" s="989"/>
      <c r="AD127" s="989"/>
      <c r="AE127" s="990"/>
      <c r="AF127" s="991">
        <v>14401</v>
      </c>
      <c r="AG127" s="989"/>
      <c r="AH127" s="989"/>
      <c r="AI127" s="989"/>
      <c r="AJ127" s="990"/>
      <c r="AK127" s="991">
        <v>13745</v>
      </c>
      <c r="AL127" s="989"/>
      <c r="AM127" s="989"/>
      <c r="AN127" s="989"/>
      <c r="AO127" s="990"/>
      <c r="AP127" s="992">
        <v>0.1</v>
      </c>
      <c r="AQ127" s="993"/>
      <c r="AR127" s="993"/>
      <c r="AS127" s="993"/>
      <c r="AT127" s="994"/>
      <c r="AU127" s="235"/>
      <c r="AV127" s="235"/>
      <c r="AW127" s="235"/>
      <c r="AX127" s="1062" t="s">
        <v>460</v>
      </c>
      <c r="AY127" s="1063"/>
      <c r="AZ127" s="1063"/>
      <c r="BA127" s="1063"/>
      <c r="BB127" s="1063"/>
      <c r="BC127" s="1063"/>
      <c r="BD127" s="1063"/>
      <c r="BE127" s="1064"/>
      <c r="BF127" s="1065" t="s">
        <v>461</v>
      </c>
      <c r="BG127" s="1063"/>
      <c r="BH127" s="1063"/>
      <c r="BI127" s="1063"/>
      <c r="BJ127" s="1063"/>
      <c r="BK127" s="1063"/>
      <c r="BL127" s="1064"/>
      <c r="BM127" s="1065" t="s">
        <v>462</v>
      </c>
      <c r="BN127" s="1063"/>
      <c r="BO127" s="1063"/>
      <c r="BP127" s="1063"/>
      <c r="BQ127" s="1063"/>
      <c r="BR127" s="1063"/>
      <c r="BS127" s="1064"/>
      <c r="BT127" s="1065" t="s">
        <v>463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464</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465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466</v>
      </c>
      <c r="X128" s="1075"/>
      <c r="Y128" s="1075"/>
      <c r="Z128" s="1076"/>
      <c r="AA128" s="1077">
        <v>259656</v>
      </c>
      <c r="AB128" s="1078"/>
      <c r="AC128" s="1078"/>
      <c r="AD128" s="1078"/>
      <c r="AE128" s="1079"/>
      <c r="AF128" s="1080">
        <v>229205</v>
      </c>
      <c r="AG128" s="1078"/>
      <c r="AH128" s="1078"/>
      <c r="AI128" s="1078"/>
      <c r="AJ128" s="1079"/>
      <c r="AK128" s="1080">
        <v>249687</v>
      </c>
      <c r="AL128" s="1078"/>
      <c r="AM128" s="1078"/>
      <c r="AN128" s="1078"/>
      <c r="AO128" s="1079"/>
      <c r="AP128" s="1081"/>
      <c r="AQ128" s="1082"/>
      <c r="AR128" s="1082"/>
      <c r="AS128" s="1082"/>
      <c r="AT128" s="1083"/>
      <c r="AU128" s="235"/>
      <c r="AV128" s="235"/>
      <c r="AW128" s="235"/>
      <c r="AX128" s="918" t="s">
        <v>467</v>
      </c>
      <c r="AY128" s="919"/>
      <c r="AZ128" s="919"/>
      <c r="BA128" s="919"/>
      <c r="BB128" s="919"/>
      <c r="BC128" s="919"/>
      <c r="BD128" s="919"/>
      <c r="BE128" s="920"/>
      <c r="BF128" s="1084" t="s">
        <v>113</v>
      </c>
      <c r="BG128" s="1085"/>
      <c r="BH128" s="1085"/>
      <c r="BI128" s="1085"/>
      <c r="BJ128" s="1085"/>
      <c r="BK128" s="1085"/>
      <c r="BL128" s="1086"/>
      <c r="BM128" s="1084">
        <v>12.14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468</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469</v>
      </c>
      <c r="X129" s="1104"/>
      <c r="Y129" s="1104"/>
      <c r="Z129" s="1105"/>
      <c r="AA129" s="988">
        <v>23733793</v>
      </c>
      <c r="AB129" s="989"/>
      <c r="AC129" s="989"/>
      <c r="AD129" s="989"/>
      <c r="AE129" s="990"/>
      <c r="AF129" s="991">
        <v>23991425</v>
      </c>
      <c r="AG129" s="989"/>
      <c r="AH129" s="989"/>
      <c r="AI129" s="989"/>
      <c r="AJ129" s="990"/>
      <c r="AK129" s="991">
        <v>24158866</v>
      </c>
      <c r="AL129" s="989"/>
      <c r="AM129" s="989"/>
      <c r="AN129" s="989"/>
      <c r="AO129" s="990"/>
      <c r="AP129" s="1106"/>
      <c r="AQ129" s="1107"/>
      <c r="AR129" s="1107"/>
      <c r="AS129" s="1107"/>
      <c r="AT129" s="1108"/>
      <c r="AU129" s="237"/>
      <c r="AV129" s="237"/>
      <c r="AW129" s="237"/>
      <c r="AX129" s="1097" t="s">
        <v>470</v>
      </c>
      <c r="AY129" s="980"/>
      <c r="AZ129" s="980"/>
      <c r="BA129" s="980"/>
      <c r="BB129" s="980"/>
      <c r="BC129" s="980"/>
      <c r="BD129" s="980"/>
      <c r="BE129" s="981"/>
      <c r="BF129" s="1098" t="s">
        <v>113</v>
      </c>
      <c r="BG129" s="1099"/>
      <c r="BH129" s="1099"/>
      <c r="BI129" s="1099"/>
      <c r="BJ129" s="1099"/>
      <c r="BK129" s="1099"/>
      <c r="BL129" s="1100"/>
      <c r="BM129" s="1098">
        <v>17.14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472</v>
      </c>
      <c r="X130" s="1104"/>
      <c r="Y130" s="1104"/>
      <c r="Z130" s="1105"/>
      <c r="AA130" s="988">
        <v>4931009</v>
      </c>
      <c r="AB130" s="989"/>
      <c r="AC130" s="989"/>
      <c r="AD130" s="989"/>
      <c r="AE130" s="990"/>
      <c r="AF130" s="991">
        <v>4939016</v>
      </c>
      <c r="AG130" s="989"/>
      <c r="AH130" s="989"/>
      <c r="AI130" s="989"/>
      <c r="AJ130" s="990"/>
      <c r="AK130" s="991">
        <v>5205264</v>
      </c>
      <c r="AL130" s="989"/>
      <c r="AM130" s="989"/>
      <c r="AN130" s="989"/>
      <c r="AO130" s="990"/>
      <c r="AP130" s="1106"/>
      <c r="AQ130" s="1107"/>
      <c r="AR130" s="1107"/>
      <c r="AS130" s="1107"/>
      <c r="AT130" s="1108"/>
      <c r="AU130" s="237"/>
      <c r="AV130" s="237"/>
      <c r="AW130" s="237"/>
      <c r="AX130" s="1097" t="s">
        <v>473</v>
      </c>
      <c r="AY130" s="980"/>
      <c r="AZ130" s="980"/>
      <c r="BA130" s="980"/>
      <c r="BB130" s="980"/>
      <c r="BC130" s="980"/>
      <c r="BD130" s="980"/>
      <c r="BE130" s="981"/>
      <c r="BF130" s="1134">
        <v>11.1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474</v>
      </c>
      <c r="X131" s="1142"/>
      <c r="Y131" s="1142"/>
      <c r="Z131" s="1143"/>
      <c r="AA131" s="1035">
        <v>18802784</v>
      </c>
      <c r="AB131" s="1014"/>
      <c r="AC131" s="1014"/>
      <c r="AD131" s="1014"/>
      <c r="AE131" s="1015"/>
      <c r="AF131" s="1013">
        <v>19052409</v>
      </c>
      <c r="AG131" s="1014"/>
      <c r="AH131" s="1014"/>
      <c r="AI131" s="1014"/>
      <c r="AJ131" s="1015"/>
      <c r="AK131" s="1013">
        <v>18953602</v>
      </c>
      <c r="AL131" s="1014"/>
      <c r="AM131" s="1014"/>
      <c r="AN131" s="1014"/>
      <c r="AO131" s="1015"/>
      <c r="AP131" s="1144"/>
      <c r="AQ131" s="1145"/>
      <c r="AR131" s="1145"/>
      <c r="AS131" s="1145"/>
      <c r="AT131" s="1146"/>
      <c r="AU131" s="237"/>
      <c r="AV131" s="237"/>
      <c r="AW131" s="237"/>
      <c r="AX131" s="1116" t="s">
        <v>475</v>
      </c>
      <c r="AY131" s="1067"/>
      <c r="AZ131" s="1067"/>
      <c r="BA131" s="1067"/>
      <c r="BB131" s="1067"/>
      <c r="BC131" s="1067"/>
      <c r="BD131" s="1067"/>
      <c r="BE131" s="1068"/>
      <c r="BF131" s="1117">
        <v>88.6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477</v>
      </c>
      <c r="W132" s="1127"/>
      <c r="X132" s="1127"/>
      <c r="Y132" s="1127"/>
      <c r="Z132" s="1128"/>
      <c r="AA132" s="1129">
        <v>10.8470852</v>
      </c>
      <c r="AB132" s="1130"/>
      <c r="AC132" s="1130"/>
      <c r="AD132" s="1130"/>
      <c r="AE132" s="1131"/>
      <c r="AF132" s="1132">
        <v>11.090025410000001</v>
      </c>
      <c r="AG132" s="1130"/>
      <c r="AH132" s="1130"/>
      <c r="AI132" s="1130"/>
      <c r="AJ132" s="1131"/>
      <c r="AK132" s="1132">
        <v>11.39441991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478</v>
      </c>
      <c r="W133" s="1110"/>
      <c r="X133" s="1110"/>
      <c r="Y133" s="1110"/>
      <c r="Z133" s="1111"/>
      <c r="AA133" s="1112">
        <v>10.199999999999999</v>
      </c>
      <c r="AB133" s="1113"/>
      <c r="AC133" s="1113"/>
      <c r="AD133" s="1113"/>
      <c r="AE133" s="1114"/>
      <c r="AF133" s="1112">
        <v>10.6</v>
      </c>
      <c r="AG133" s="1113"/>
      <c r="AH133" s="1113"/>
      <c r="AI133" s="1113"/>
      <c r="AJ133" s="1114"/>
      <c r="AK133" s="1112">
        <v>11.1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10"/>
  <sheetViews>
    <sheetView showGridLines="0" view="pageBreakPreview" topLeftCell="K58"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02"/>
  <sheetViews>
    <sheetView showGridLines="0" topLeftCell="I49"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74"/>
  <sheetViews>
    <sheetView showGridLines="0" view="pageBreakPreview" topLeftCell="A25"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50" t="s">
        <v>481</v>
      </c>
      <c r="L7" s="256"/>
      <c r="M7" s="257" t="s">
        <v>482</v>
      </c>
      <c r="N7" s="258"/>
    </row>
    <row r="8" spans="1:16" x14ac:dyDescent="0.15">
      <c r="A8" s="250"/>
      <c r="B8" s="246"/>
      <c r="C8" s="246"/>
      <c r="D8" s="246"/>
      <c r="E8" s="246"/>
      <c r="F8" s="246"/>
      <c r="G8" s="259"/>
      <c r="H8" s="260"/>
      <c r="I8" s="260"/>
      <c r="J8" s="261"/>
      <c r="K8" s="1151"/>
      <c r="L8" s="262" t="s">
        <v>483</v>
      </c>
      <c r="M8" s="263" t="s">
        <v>484</v>
      </c>
      <c r="N8" s="264" t="s">
        <v>485</v>
      </c>
    </row>
    <row r="9" spans="1:16" x14ac:dyDescent="0.15">
      <c r="A9" s="250"/>
      <c r="B9" s="246"/>
      <c r="C9" s="246"/>
      <c r="D9" s="246"/>
      <c r="E9" s="246"/>
      <c r="F9" s="246"/>
      <c r="G9" s="1152" t="s">
        <v>486</v>
      </c>
      <c r="H9" s="1153"/>
      <c r="I9" s="1153"/>
      <c r="J9" s="1154"/>
      <c r="K9" s="265">
        <v>6622316</v>
      </c>
      <c r="L9" s="266">
        <v>83201</v>
      </c>
      <c r="M9" s="267">
        <v>72433</v>
      </c>
      <c r="N9" s="268">
        <v>14.9</v>
      </c>
    </row>
    <row r="10" spans="1:16" x14ac:dyDescent="0.15">
      <c r="A10" s="250"/>
      <c r="B10" s="246"/>
      <c r="C10" s="246"/>
      <c r="D10" s="246"/>
      <c r="E10" s="246"/>
      <c r="F10" s="246"/>
      <c r="G10" s="1152" t="s">
        <v>487</v>
      </c>
      <c r="H10" s="1153"/>
      <c r="I10" s="1153"/>
      <c r="J10" s="1154"/>
      <c r="K10" s="269">
        <v>476424</v>
      </c>
      <c r="L10" s="270">
        <v>5986</v>
      </c>
      <c r="M10" s="271">
        <v>5807</v>
      </c>
      <c r="N10" s="272">
        <v>3.1</v>
      </c>
    </row>
    <row r="11" spans="1:16" ht="13.5" customHeight="1" x14ac:dyDescent="0.15">
      <c r="A11" s="250"/>
      <c r="B11" s="246"/>
      <c r="C11" s="246"/>
      <c r="D11" s="246"/>
      <c r="E11" s="246"/>
      <c r="F11" s="246"/>
      <c r="G11" s="1152" t="s">
        <v>488</v>
      </c>
      <c r="H11" s="1153"/>
      <c r="I11" s="1153"/>
      <c r="J11" s="1154"/>
      <c r="K11" s="269">
        <v>415</v>
      </c>
      <c r="L11" s="270">
        <v>5</v>
      </c>
      <c r="M11" s="271">
        <v>5465</v>
      </c>
      <c r="N11" s="272">
        <v>-99.9</v>
      </c>
    </row>
    <row r="12" spans="1:16" ht="13.5" customHeight="1" x14ac:dyDescent="0.15">
      <c r="A12" s="250"/>
      <c r="B12" s="246"/>
      <c r="C12" s="246"/>
      <c r="D12" s="246"/>
      <c r="E12" s="246"/>
      <c r="F12" s="246"/>
      <c r="G12" s="1152" t="s">
        <v>489</v>
      </c>
      <c r="H12" s="1153"/>
      <c r="I12" s="1153"/>
      <c r="J12" s="1154"/>
      <c r="K12" s="269">
        <v>629313</v>
      </c>
      <c r="L12" s="270">
        <v>7907</v>
      </c>
      <c r="M12" s="271">
        <v>1191</v>
      </c>
      <c r="N12" s="272">
        <v>563.9</v>
      </c>
    </row>
    <row r="13" spans="1:16" ht="13.5" customHeight="1" x14ac:dyDescent="0.15">
      <c r="A13" s="250"/>
      <c r="B13" s="246"/>
      <c r="C13" s="246"/>
      <c r="D13" s="246"/>
      <c r="E13" s="246"/>
      <c r="F13" s="246"/>
      <c r="G13" s="1152" t="s">
        <v>490</v>
      </c>
      <c r="H13" s="1153"/>
      <c r="I13" s="1153"/>
      <c r="J13" s="1154"/>
      <c r="K13" s="269" t="s">
        <v>491</v>
      </c>
      <c r="L13" s="270" t="s">
        <v>491</v>
      </c>
      <c r="M13" s="271">
        <v>3</v>
      </c>
      <c r="N13" s="272" t="s">
        <v>491</v>
      </c>
    </row>
    <row r="14" spans="1:16" ht="13.5" customHeight="1" x14ac:dyDescent="0.15">
      <c r="A14" s="250"/>
      <c r="B14" s="246"/>
      <c r="C14" s="246"/>
      <c r="D14" s="246"/>
      <c r="E14" s="246"/>
      <c r="F14" s="246"/>
      <c r="G14" s="1152" t="s">
        <v>492</v>
      </c>
      <c r="H14" s="1153"/>
      <c r="I14" s="1153"/>
      <c r="J14" s="1154"/>
      <c r="K14" s="269">
        <v>220805</v>
      </c>
      <c r="L14" s="270">
        <v>2774</v>
      </c>
      <c r="M14" s="271">
        <v>3078</v>
      </c>
      <c r="N14" s="272">
        <v>-9.9</v>
      </c>
    </row>
    <row r="15" spans="1:16" ht="13.5" customHeight="1" x14ac:dyDescent="0.15">
      <c r="A15" s="250"/>
      <c r="B15" s="246"/>
      <c r="C15" s="246"/>
      <c r="D15" s="246"/>
      <c r="E15" s="246"/>
      <c r="F15" s="246"/>
      <c r="G15" s="1152" t="s">
        <v>493</v>
      </c>
      <c r="H15" s="1153"/>
      <c r="I15" s="1153"/>
      <c r="J15" s="1154"/>
      <c r="K15" s="269">
        <v>339074</v>
      </c>
      <c r="L15" s="270">
        <v>4260</v>
      </c>
      <c r="M15" s="271">
        <v>1624</v>
      </c>
      <c r="N15" s="272">
        <v>162.30000000000001</v>
      </c>
    </row>
    <row r="16" spans="1:16" x14ac:dyDescent="0.15">
      <c r="A16" s="250"/>
      <c r="B16" s="246"/>
      <c r="C16" s="246"/>
      <c r="D16" s="246"/>
      <c r="E16" s="246"/>
      <c r="F16" s="246"/>
      <c r="G16" s="1155" t="s">
        <v>494</v>
      </c>
      <c r="H16" s="1156"/>
      <c r="I16" s="1156"/>
      <c r="J16" s="1157"/>
      <c r="K16" s="270">
        <v>-554291</v>
      </c>
      <c r="L16" s="270">
        <v>-6964</v>
      </c>
      <c r="M16" s="271">
        <v>-7680</v>
      </c>
      <c r="N16" s="272">
        <v>-9.3000000000000007</v>
      </c>
    </row>
    <row r="17" spans="1:16" x14ac:dyDescent="0.15">
      <c r="A17" s="250"/>
      <c r="B17" s="246"/>
      <c r="C17" s="246"/>
      <c r="D17" s="246"/>
      <c r="E17" s="246"/>
      <c r="F17" s="246"/>
      <c r="G17" s="1155" t="s">
        <v>171</v>
      </c>
      <c r="H17" s="1156"/>
      <c r="I17" s="1156"/>
      <c r="J17" s="1157"/>
      <c r="K17" s="270">
        <v>7734056</v>
      </c>
      <c r="L17" s="270">
        <v>97169</v>
      </c>
      <c r="M17" s="271">
        <v>81920</v>
      </c>
      <c r="N17" s="272">
        <v>18.600000000000001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47" t="s">
        <v>499</v>
      </c>
      <c r="H21" s="1148"/>
      <c r="I21" s="1148"/>
      <c r="J21" s="1149"/>
      <c r="K21" s="282">
        <v>8.77</v>
      </c>
      <c r="L21" s="283">
        <v>8.2100000000000009</v>
      </c>
      <c r="M21" s="284">
        <v>0.56000000000000005</v>
      </c>
      <c r="N21" s="251"/>
      <c r="O21" s="285"/>
      <c r="P21" s="281"/>
    </row>
    <row r="22" spans="1:16" s="286" customFormat="1" x14ac:dyDescent="0.15">
      <c r="A22" s="281"/>
      <c r="B22" s="251"/>
      <c r="C22" s="251"/>
      <c r="D22" s="251"/>
      <c r="E22" s="251"/>
      <c r="F22" s="251"/>
      <c r="G22" s="1147" t="s">
        <v>500</v>
      </c>
      <c r="H22" s="1148"/>
      <c r="I22" s="1148"/>
      <c r="J22" s="1149"/>
      <c r="K22" s="287">
        <v>100.5</v>
      </c>
      <c r="L22" s="288">
        <v>98.1</v>
      </c>
      <c r="M22" s="289">
        <v>2.4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50" t="s">
        <v>481</v>
      </c>
      <c r="L30" s="256"/>
      <c r="M30" s="257" t="s">
        <v>482</v>
      </c>
      <c r="N30" s="258"/>
    </row>
    <row r="31" spans="1:16" x14ac:dyDescent="0.15">
      <c r="A31" s="250"/>
      <c r="B31" s="246"/>
      <c r="C31" s="246"/>
      <c r="D31" s="246"/>
      <c r="E31" s="246"/>
      <c r="F31" s="246"/>
      <c r="G31" s="259"/>
      <c r="H31" s="260"/>
      <c r="I31" s="260"/>
      <c r="J31" s="261"/>
      <c r="K31" s="1151"/>
      <c r="L31" s="262" t="s">
        <v>483</v>
      </c>
      <c r="M31" s="263" t="s">
        <v>484</v>
      </c>
      <c r="N31" s="264" t="s">
        <v>485</v>
      </c>
    </row>
    <row r="32" spans="1:16" ht="27" customHeight="1" x14ac:dyDescent="0.15">
      <c r="A32" s="250"/>
      <c r="B32" s="246"/>
      <c r="C32" s="246"/>
      <c r="D32" s="246"/>
      <c r="E32" s="246"/>
      <c r="F32" s="246"/>
      <c r="G32" s="1163" t="s">
        <v>504</v>
      </c>
      <c r="H32" s="1164"/>
      <c r="I32" s="1164"/>
      <c r="J32" s="1165"/>
      <c r="K32" s="296">
        <v>5899946</v>
      </c>
      <c r="L32" s="296">
        <v>74126</v>
      </c>
      <c r="M32" s="297">
        <v>53781</v>
      </c>
      <c r="N32" s="298">
        <v>37.799999999999997</v>
      </c>
    </row>
    <row r="33" spans="1:16" ht="13.5" customHeight="1" x14ac:dyDescent="0.15">
      <c r="A33" s="250"/>
      <c r="B33" s="246"/>
      <c r="C33" s="246"/>
      <c r="D33" s="246"/>
      <c r="E33" s="246"/>
      <c r="F33" s="246"/>
      <c r="G33" s="1163" t="s">
        <v>505</v>
      </c>
      <c r="H33" s="1164"/>
      <c r="I33" s="1164"/>
      <c r="J33" s="1165"/>
      <c r="K33" s="296" t="s">
        <v>491</v>
      </c>
      <c r="L33" s="296" t="s">
        <v>491</v>
      </c>
      <c r="M33" s="297" t="s">
        <v>491</v>
      </c>
      <c r="N33" s="298" t="s">
        <v>491</v>
      </c>
    </row>
    <row r="34" spans="1:16" ht="27" customHeight="1" x14ac:dyDescent="0.15">
      <c r="A34" s="250"/>
      <c r="B34" s="246"/>
      <c r="C34" s="246"/>
      <c r="D34" s="246"/>
      <c r="E34" s="246"/>
      <c r="F34" s="246"/>
      <c r="G34" s="1163" t="s">
        <v>506</v>
      </c>
      <c r="H34" s="1164"/>
      <c r="I34" s="1164"/>
      <c r="J34" s="1165"/>
      <c r="K34" s="296" t="s">
        <v>491</v>
      </c>
      <c r="L34" s="296" t="s">
        <v>491</v>
      </c>
      <c r="M34" s="297">
        <v>41</v>
      </c>
      <c r="N34" s="298" t="s">
        <v>491</v>
      </c>
    </row>
    <row r="35" spans="1:16" ht="27" customHeight="1" x14ac:dyDescent="0.15">
      <c r="A35" s="250"/>
      <c r="B35" s="246"/>
      <c r="C35" s="246"/>
      <c r="D35" s="246"/>
      <c r="E35" s="246"/>
      <c r="F35" s="246"/>
      <c r="G35" s="1163" t="s">
        <v>507</v>
      </c>
      <c r="H35" s="1164"/>
      <c r="I35" s="1164"/>
      <c r="J35" s="1165"/>
      <c r="K35" s="296">
        <v>1700853</v>
      </c>
      <c r="L35" s="296">
        <v>21369</v>
      </c>
      <c r="M35" s="297">
        <v>14373</v>
      </c>
      <c r="N35" s="298">
        <v>48.7</v>
      </c>
    </row>
    <row r="36" spans="1:16" ht="27" customHeight="1" x14ac:dyDescent="0.15">
      <c r="A36" s="250"/>
      <c r="B36" s="246"/>
      <c r="C36" s="246"/>
      <c r="D36" s="246"/>
      <c r="E36" s="246"/>
      <c r="F36" s="246"/>
      <c r="G36" s="1163" t="s">
        <v>508</v>
      </c>
      <c r="H36" s="1164"/>
      <c r="I36" s="1164"/>
      <c r="J36" s="1165"/>
      <c r="K36" s="296" t="s">
        <v>491</v>
      </c>
      <c r="L36" s="296" t="s">
        <v>491</v>
      </c>
      <c r="M36" s="297">
        <v>1414</v>
      </c>
      <c r="N36" s="298" t="s">
        <v>491</v>
      </c>
    </row>
    <row r="37" spans="1:16" ht="13.5" customHeight="1" x14ac:dyDescent="0.15">
      <c r="A37" s="250"/>
      <c r="B37" s="246"/>
      <c r="C37" s="246"/>
      <c r="D37" s="246"/>
      <c r="E37" s="246"/>
      <c r="F37" s="246"/>
      <c r="G37" s="1163" t="s">
        <v>509</v>
      </c>
      <c r="H37" s="1164"/>
      <c r="I37" s="1164"/>
      <c r="J37" s="1165"/>
      <c r="K37" s="296">
        <v>13745</v>
      </c>
      <c r="L37" s="296">
        <v>173</v>
      </c>
      <c r="M37" s="297">
        <v>886</v>
      </c>
      <c r="N37" s="298">
        <v>-80.5</v>
      </c>
    </row>
    <row r="38" spans="1:16" ht="27" customHeight="1" x14ac:dyDescent="0.15">
      <c r="A38" s="250"/>
      <c r="B38" s="246"/>
      <c r="C38" s="246"/>
      <c r="D38" s="246"/>
      <c r="E38" s="246"/>
      <c r="F38" s="246"/>
      <c r="G38" s="1166" t="s">
        <v>510</v>
      </c>
      <c r="H38" s="1167"/>
      <c r="I38" s="1167"/>
      <c r="J38" s="1168"/>
      <c r="K38" s="299">
        <v>60</v>
      </c>
      <c r="L38" s="299">
        <v>1</v>
      </c>
      <c r="M38" s="300">
        <v>2</v>
      </c>
      <c r="N38" s="301">
        <v>-50</v>
      </c>
      <c r="O38" s="295"/>
    </row>
    <row r="39" spans="1:16" x14ac:dyDescent="0.15">
      <c r="A39" s="250"/>
      <c r="B39" s="246"/>
      <c r="C39" s="246"/>
      <c r="D39" s="246"/>
      <c r="E39" s="246"/>
      <c r="F39" s="246"/>
      <c r="G39" s="1166" t="s">
        <v>511</v>
      </c>
      <c r="H39" s="1167"/>
      <c r="I39" s="1167"/>
      <c r="J39" s="1168"/>
      <c r="K39" s="302">
        <v>-249687</v>
      </c>
      <c r="L39" s="302">
        <v>-3137</v>
      </c>
      <c r="M39" s="303">
        <v>-4261</v>
      </c>
      <c r="N39" s="304">
        <v>-26.4</v>
      </c>
      <c r="O39" s="295"/>
    </row>
    <row r="40" spans="1:16" ht="27" customHeight="1" x14ac:dyDescent="0.15">
      <c r="A40" s="250"/>
      <c r="B40" s="246"/>
      <c r="C40" s="246"/>
      <c r="D40" s="246"/>
      <c r="E40" s="246"/>
      <c r="F40" s="246"/>
      <c r="G40" s="1163" t="s">
        <v>512</v>
      </c>
      <c r="H40" s="1164"/>
      <c r="I40" s="1164"/>
      <c r="J40" s="1165"/>
      <c r="K40" s="302">
        <v>-5205264</v>
      </c>
      <c r="L40" s="302">
        <v>-65398</v>
      </c>
      <c r="M40" s="303">
        <v>-47768</v>
      </c>
      <c r="N40" s="304">
        <v>36.9</v>
      </c>
      <c r="O40" s="295"/>
    </row>
    <row r="41" spans="1:16" x14ac:dyDescent="0.15">
      <c r="A41" s="250"/>
      <c r="B41" s="246"/>
      <c r="C41" s="246"/>
      <c r="D41" s="246"/>
      <c r="E41" s="246"/>
      <c r="F41" s="246"/>
      <c r="G41" s="1169" t="s">
        <v>282</v>
      </c>
      <c r="H41" s="1170"/>
      <c r="I41" s="1170"/>
      <c r="J41" s="1171"/>
      <c r="K41" s="296">
        <v>2159653</v>
      </c>
      <c r="L41" s="302">
        <v>27133</v>
      </c>
      <c r="M41" s="303">
        <v>18468</v>
      </c>
      <c r="N41" s="304">
        <v>46.9</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58" t="s">
        <v>481</v>
      </c>
      <c r="J49" s="1160" t="s">
        <v>516</v>
      </c>
      <c r="K49" s="1161"/>
      <c r="L49" s="1161"/>
      <c r="M49" s="1161"/>
      <c r="N49" s="1162"/>
    </row>
    <row r="50" spans="1:14" x14ac:dyDescent="0.15">
      <c r="A50" s="250"/>
      <c r="B50" s="246"/>
      <c r="C50" s="246"/>
      <c r="D50" s="246"/>
      <c r="E50" s="246"/>
      <c r="F50" s="246"/>
      <c r="G50" s="314"/>
      <c r="H50" s="315"/>
      <c r="I50" s="1159"/>
      <c r="J50" s="316" t="s">
        <v>517</v>
      </c>
      <c r="K50" s="317" t="s">
        <v>518</v>
      </c>
      <c r="L50" s="318" t="s">
        <v>519</v>
      </c>
      <c r="M50" s="319" t="s">
        <v>520</v>
      </c>
      <c r="N50" s="320" t="s">
        <v>521</v>
      </c>
    </row>
    <row r="51" spans="1:14" x14ac:dyDescent="0.15">
      <c r="A51" s="250"/>
      <c r="B51" s="246"/>
      <c r="C51" s="246"/>
      <c r="D51" s="246"/>
      <c r="E51" s="246"/>
      <c r="F51" s="246"/>
      <c r="G51" s="312" t="s">
        <v>522</v>
      </c>
      <c r="H51" s="313"/>
      <c r="I51" s="321">
        <v>5826442</v>
      </c>
      <c r="J51" s="322">
        <v>71824</v>
      </c>
      <c r="K51" s="323">
        <v>-25.9</v>
      </c>
      <c r="L51" s="324">
        <v>50880</v>
      </c>
      <c r="M51" s="325">
        <v>7</v>
      </c>
      <c r="N51" s="326">
        <v>-32.9</v>
      </c>
    </row>
    <row r="52" spans="1:14" x14ac:dyDescent="0.15">
      <c r="A52" s="250"/>
      <c r="B52" s="246"/>
      <c r="C52" s="246"/>
      <c r="D52" s="246"/>
      <c r="E52" s="246"/>
      <c r="F52" s="246"/>
      <c r="G52" s="327"/>
      <c r="H52" s="328" t="s">
        <v>523</v>
      </c>
      <c r="I52" s="329">
        <v>2874042</v>
      </c>
      <c r="J52" s="330">
        <v>35429</v>
      </c>
      <c r="K52" s="331">
        <v>-44.8</v>
      </c>
      <c r="L52" s="332">
        <v>26879</v>
      </c>
      <c r="M52" s="333">
        <v>2.4</v>
      </c>
      <c r="N52" s="334">
        <v>-47.2</v>
      </c>
    </row>
    <row r="53" spans="1:14" x14ac:dyDescent="0.15">
      <c r="A53" s="250"/>
      <c r="B53" s="246"/>
      <c r="C53" s="246"/>
      <c r="D53" s="246"/>
      <c r="E53" s="246"/>
      <c r="F53" s="246"/>
      <c r="G53" s="312" t="s">
        <v>524</v>
      </c>
      <c r="H53" s="313"/>
      <c r="I53" s="321">
        <v>6790887</v>
      </c>
      <c r="J53" s="322">
        <v>83639</v>
      </c>
      <c r="K53" s="323">
        <v>16.399999999999999</v>
      </c>
      <c r="L53" s="324">
        <v>63956</v>
      </c>
      <c r="M53" s="325">
        <v>25.7</v>
      </c>
      <c r="N53" s="326">
        <v>-9.3000000000000007</v>
      </c>
    </row>
    <row r="54" spans="1:14" x14ac:dyDescent="0.15">
      <c r="A54" s="250"/>
      <c r="B54" s="246"/>
      <c r="C54" s="246"/>
      <c r="D54" s="246"/>
      <c r="E54" s="246"/>
      <c r="F54" s="246"/>
      <c r="G54" s="327"/>
      <c r="H54" s="328" t="s">
        <v>523</v>
      </c>
      <c r="I54" s="329">
        <v>3721335</v>
      </c>
      <c r="J54" s="330">
        <v>45833</v>
      </c>
      <c r="K54" s="331">
        <v>29.4</v>
      </c>
      <c r="L54" s="332">
        <v>29239</v>
      </c>
      <c r="M54" s="333">
        <v>8.8000000000000007</v>
      </c>
      <c r="N54" s="334">
        <v>20.6</v>
      </c>
    </row>
    <row r="55" spans="1:14" x14ac:dyDescent="0.15">
      <c r="A55" s="250"/>
      <c r="B55" s="246"/>
      <c r="C55" s="246"/>
      <c r="D55" s="246"/>
      <c r="E55" s="246"/>
      <c r="F55" s="246"/>
      <c r="G55" s="312" t="s">
        <v>525</v>
      </c>
      <c r="H55" s="313"/>
      <c r="I55" s="321">
        <v>6364423</v>
      </c>
      <c r="J55" s="322">
        <v>78883</v>
      </c>
      <c r="K55" s="323">
        <v>-5.7</v>
      </c>
      <c r="L55" s="324">
        <v>66255</v>
      </c>
      <c r="M55" s="325">
        <v>3.6</v>
      </c>
      <c r="N55" s="326">
        <v>-9.3000000000000007</v>
      </c>
    </row>
    <row r="56" spans="1:14" x14ac:dyDescent="0.15">
      <c r="A56" s="250"/>
      <c r="B56" s="246"/>
      <c r="C56" s="246"/>
      <c r="D56" s="246"/>
      <c r="E56" s="246"/>
      <c r="F56" s="246"/>
      <c r="G56" s="327"/>
      <c r="H56" s="328" t="s">
        <v>523</v>
      </c>
      <c r="I56" s="329">
        <v>2544977</v>
      </c>
      <c r="J56" s="330">
        <v>31543</v>
      </c>
      <c r="K56" s="331">
        <v>-31.2</v>
      </c>
      <c r="L56" s="332">
        <v>31822</v>
      </c>
      <c r="M56" s="333">
        <v>8.8000000000000007</v>
      </c>
      <c r="N56" s="334">
        <v>-40</v>
      </c>
    </row>
    <row r="57" spans="1:14" x14ac:dyDescent="0.15">
      <c r="A57" s="250"/>
      <c r="B57" s="246"/>
      <c r="C57" s="246"/>
      <c r="D57" s="246"/>
      <c r="E57" s="246"/>
      <c r="F57" s="246"/>
      <c r="G57" s="312" t="s">
        <v>526</v>
      </c>
      <c r="H57" s="313"/>
      <c r="I57" s="321">
        <v>5724313</v>
      </c>
      <c r="J57" s="322">
        <v>71537</v>
      </c>
      <c r="K57" s="323">
        <v>-9.3000000000000007</v>
      </c>
      <c r="L57" s="324">
        <v>92247</v>
      </c>
      <c r="M57" s="325">
        <v>39.200000000000003</v>
      </c>
      <c r="N57" s="326">
        <v>-48.5</v>
      </c>
    </row>
    <row r="58" spans="1:14" x14ac:dyDescent="0.15">
      <c r="A58" s="250"/>
      <c r="B58" s="246"/>
      <c r="C58" s="246"/>
      <c r="D58" s="246"/>
      <c r="E58" s="246"/>
      <c r="F58" s="246"/>
      <c r="G58" s="327"/>
      <c r="H58" s="328" t="s">
        <v>523</v>
      </c>
      <c r="I58" s="329">
        <v>3213110</v>
      </c>
      <c r="J58" s="330">
        <v>40154</v>
      </c>
      <c r="K58" s="331">
        <v>27.3</v>
      </c>
      <c r="L58" s="332">
        <v>37204</v>
      </c>
      <c r="M58" s="333">
        <v>16.899999999999999</v>
      </c>
      <c r="N58" s="334">
        <v>10.4</v>
      </c>
    </row>
    <row r="59" spans="1:14" x14ac:dyDescent="0.15">
      <c r="A59" s="250"/>
      <c r="B59" s="246"/>
      <c r="C59" s="246"/>
      <c r="D59" s="246"/>
      <c r="E59" s="246"/>
      <c r="F59" s="246"/>
      <c r="G59" s="312" t="s">
        <v>527</v>
      </c>
      <c r="H59" s="313"/>
      <c r="I59" s="321">
        <v>4835835</v>
      </c>
      <c r="J59" s="322">
        <v>60756</v>
      </c>
      <c r="K59" s="323">
        <v>-15.1</v>
      </c>
      <c r="L59" s="324">
        <v>67319</v>
      </c>
      <c r="M59" s="325">
        <v>-27</v>
      </c>
      <c r="N59" s="326">
        <v>11.9</v>
      </c>
    </row>
    <row r="60" spans="1:14" x14ac:dyDescent="0.15">
      <c r="A60" s="250"/>
      <c r="B60" s="246"/>
      <c r="C60" s="246"/>
      <c r="D60" s="246"/>
      <c r="E60" s="246"/>
      <c r="F60" s="246"/>
      <c r="G60" s="327"/>
      <c r="H60" s="328" t="s">
        <v>523</v>
      </c>
      <c r="I60" s="335">
        <v>3317374</v>
      </c>
      <c r="J60" s="330">
        <v>41679</v>
      </c>
      <c r="K60" s="331">
        <v>3.8</v>
      </c>
      <c r="L60" s="332">
        <v>38101</v>
      </c>
      <c r="M60" s="333">
        <v>2.4</v>
      </c>
      <c r="N60" s="334">
        <v>1.4</v>
      </c>
    </row>
    <row r="61" spans="1:14" x14ac:dyDescent="0.15">
      <c r="A61" s="250"/>
      <c r="B61" s="246"/>
      <c r="C61" s="246"/>
      <c r="D61" s="246"/>
      <c r="E61" s="246"/>
      <c r="F61" s="246"/>
      <c r="G61" s="312" t="s">
        <v>528</v>
      </c>
      <c r="H61" s="336"/>
      <c r="I61" s="337">
        <v>5908380</v>
      </c>
      <c r="J61" s="338">
        <v>73328</v>
      </c>
      <c r="K61" s="339">
        <v>-7.9</v>
      </c>
      <c r="L61" s="340">
        <v>68131</v>
      </c>
      <c r="M61" s="341">
        <v>9.6999999999999993</v>
      </c>
      <c r="N61" s="326">
        <v>-17.600000000000001</v>
      </c>
    </row>
    <row r="62" spans="1:14" x14ac:dyDescent="0.15">
      <c r="A62" s="250"/>
      <c r="B62" s="246"/>
      <c r="C62" s="246"/>
      <c r="D62" s="246"/>
      <c r="E62" s="246"/>
      <c r="F62" s="246"/>
      <c r="G62" s="327"/>
      <c r="H62" s="328" t="s">
        <v>523</v>
      </c>
      <c r="I62" s="329">
        <v>3134168</v>
      </c>
      <c r="J62" s="330">
        <v>38928</v>
      </c>
      <c r="K62" s="331">
        <v>-3.1</v>
      </c>
      <c r="L62" s="332">
        <v>32649</v>
      </c>
      <c r="M62" s="333">
        <v>7.9</v>
      </c>
      <c r="N62" s="334">
        <v>-11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2"/>
  <sheetViews>
    <sheetView showGridLines="0" topLeftCell="A82"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37"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72" t="s">
        <v>3</v>
      </c>
      <c r="D47" s="1172"/>
      <c r="E47" s="1173"/>
      <c r="F47" s="11">
        <v>11.08</v>
      </c>
      <c r="G47" s="12">
        <v>9.9700000000000006</v>
      </c>
      <c r="H47" s="12">
        <v>7.85</v>
      </c>
      <c r="I47" s="12">
        <v>9.56</v>
      </c>
      <c r="J47" s="13">
        <v>9.7899999999999991</v>
      </c>
    </row>
    <row r="48" spans="2:10" ht="57.75" customHeight="1" x14ac:dyDescent="0.15">
      <c r="B48" s="14"/>
      <c r="C48" s="1174" t="s">
        <v>4</v>
      </c>
      <c r="D48" s="1174"/>
      <c r="E48" s="1175"/>
      <c r="F48" s="15">
        <v>2.77</v>
      </c>
      <c r="G48" s="16">
        <v>4</v>
      </c>
      <c r="H48" s="16">
        <v>3.62</v>
      </c>
      <c r="I48" s="16">
        <v>3.07</v>
      </c>
      <c r="J48" s="17">
        <v>4.34</v>
      </c>
    </row>
    <row r="49" spans="2:10" ht="57.75" customHeight="1" thickBot="1" x14ac:dyDescent="0.2">
      <c r="B49" s="18"/>
      <c r="C49" s="1176" t="s">
        <v>5</v>
      </c>
      <c r="D49" s="1176"/>
      <c r="E49" s="1177"/>
      <c r="F49" s="19" t="s">
        <v>535</v>
      </c>
      <c r="G49" s="20">
        <v>0.2</v>
      </c>
      <c r="H49" s="20" t="s">
        <v>536</v>
      </c>
      <c r="I49" s="20">
        <v>0.46</v>
      </c>
      <c r="J49" s="21">
        <v>1.01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繭嗣</dc:creator>
  <cp:lastModifiedBy> </cp:lastModifiedBy>
  <cp:lastPrinted>2018-02-28T00:00:10Z</cp:lastPrinted>
  <dcterms:created xsi:type="dcterms:W3CDTF">2018-02-23T00:17:03Z</dcterms:created>
  <dcterms:modified xsi:type="dcterms:W3CDTF">2018-11-16T06:54:16Z</dcterms:modified>
</cp:coreProperties>
</file>