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666CF759-6970-408B-A96C-98D47B782F3D}"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C38" i="10"/>
  <c r="BE37" i="10"/>
  <c r="AM37"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 r="BE34" i="10"/>
  <c r="BE35" i="10" s="1"/>
  <c r="BE36" i="10" s="1"/>
  <c r="BW34" i="10" l="1"/>
  <c r="BW35" i="10" s="1"/>
  <c r="BW36" i="10" s="1"/>
  <c r="BW37" i="10" s="1"/>
  <c r="BW38" i="10" s="1"/>
  <c r="BW39" i="10" s="1"/>
  <c r="CO34" i="10"/>
  <c r="CO35" i="10" s="1"/>
  <c r="CO36" i="10" s="1"/>
  <c r="CO37" i="10" s="1"/>
  <c r="CO38" i="10" s="1"/>
  <c r="CO39" i="10" s="1"/>
  <c r="CO40" i="10" s="1"/>
  <c r="CO41" i="10" s="1"/>
  <c r="CO42" i="10" s="1"/>
</calcChain>
</file>

<file path=xl/sharedStrings.xml><?xml version="1.0" encoding="utf-8"?>
<sst xmlns="http://schemas.openxmlformats.org/spreadsheetml/2006/main" count="1156" uniqueCount="575">
  <si>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</si>
  <si>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</si>
  <si>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</si>
  <si>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</si>
  <si>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</si>
  <si>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</si>
  <si>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</si>
  <si>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</si>
  <si>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</si>
  <si>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</si>
  <si>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</si>
  <si>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</si>
  <si>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</si>
  <si>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</si>
  <si>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</si>
  <si>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</si>
  <si>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</si>
  <si>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</si>
  <si>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</si>
  <si>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</si>
  <si>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</si>
  <si>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</si>
  <si>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</si>
  <si>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</si>
  <si>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</si>
  <si>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</si>
  <si>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</si>
  <si>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</si>
  <si>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</si>
  <si>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</si>
  <si>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</si>
  <si>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</si>
  <si>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</si>
  <si>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</si>
  <si>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</si>
  <si>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</si>
  <si>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</si>
  <si>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</si>
  <si>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</si>
  <si>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</si>
  <si>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</si>
  <si>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</si>
  <si>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</si>
  <si>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</si>
  <si>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</si>
  <si>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</si>
  <si>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</si>
  <si>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</si>
  <si>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</si>
  <si>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</si>
  <si>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</si>
  <si>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</si>
  <si>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</si>
  <si>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</si>
  <si>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</si>
  <si>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</si>
  <si>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</si>
  <si>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</si>
  <si>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</si>
  <si>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</si>
  <si>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</si>
  <si>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</si>
  <si>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</si>
  <si>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</si>
  <si>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</si>
  <si>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</si>
  <si>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</si>
  <si>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</si>
  <si>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</si>
  <si>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</si>
  <si>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</si>
  <si>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</si>
  <si>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</si>
  <si>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</si>
  <si>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</si>
  <si>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</si>
  <si>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</si>
  <si>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</si>
  <si>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</si>
  <si>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</si>
  <si>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</si>
  <si>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</si>
  <si>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</si>
  <si>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</si>
  <si>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</si>
  <si>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</si>
  <si>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</si>
  <si>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</si>
  <si>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</si>
  <si>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</si>
  <si>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</si>
  <si>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</si>
  <si>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</si>
  <si>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</si>
  <si>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福知山市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</si>
  <si>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</si>
  <si>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</si>
  <si>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</si>
  <si>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</si>
  <si>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</si>
  <si>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</si>
  <si>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</si>
  <si>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</si>
  <si>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</si>
  <si>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</si>
  <si>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</si>
  <si>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</si>
  <si>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</si>
  <si>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</si>
  <si>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</si>
  <si>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</si>
  <si>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</si>
  <si>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</si>
  <si>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</si>
  <si>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</si>
  <si>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</si>
  <si>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</si>
  <si>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</si>
  <si>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</si>
  <si>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</si>
  <si>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</si>
  <si>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</si>
  <si>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</si>
  <si>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</si>
  <si>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</si>
  <si>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</si>
  <si>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</si>
  <si>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</si>
  <si>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</si>
  <si>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</si>
  <si>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</si>
  <si>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</si>
  <si>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</si>
  <si>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</si>
  <si>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</si>
  <si>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</si>
  <si>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</si>
  <si>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</si>
  <si>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</si>
  <si>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</si>
  <si>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</si>
  <si>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</si>
  <si>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</si>
  <si>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</si>
  <si>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</si>
  <si>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</si>
  <si>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</si>
  <si>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</si>
  <si>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</si>
  <si>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</si>
  <si>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</si>
  <si>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</si>
  <si>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</si>
  <si>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</si>
  <si>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</si>
  <si>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</si>
  <si>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</si>
  <si>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</si>
  <si>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</si>
  <si>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</si>
  <si>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</si>
  <si>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</si>
  <si>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</si>
  <si>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</si>
  <si>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</si>
  <si>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</si>
  <si>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</si>
  <si>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</si>
  <si>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</si>
  <si>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</si>
  <si>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</si>
  <si>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</si>
  <si>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</si>
  <si>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</si>
  <si>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</si>
  <si>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</si>
  <si>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</si>
  <si>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</si>
  <si>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</si>
  <si>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</si>
  <si>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</si>
  <si>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</si>
  <si>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</si>
  <si>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</si>
  <si>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</si>
  <si>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</si>
  <si>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</si>
  <si>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</si>
  <si>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</si>
  <si>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</si>
  <si>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</si>
  <si>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</si>
  <si>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</si>
  <si>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</si>
  <si>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</si>
  <si>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</si>
  <si>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</si>
  <si>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</si>
  <si>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</si>
  <si>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</si>
  <si>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</si>
  <si>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</si>
  <si>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</si>
  <si>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京都府福知山市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</si>
  <si>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</si>
  <si>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</si>
  <si>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</si>
  <si>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</si>
  <si>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</si>
  <si>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</si>
  <si>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</si>
  <si>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</si>
  <si>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</si>
  <si>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</si>
  <si>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</si>
  <si>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</si>
  <si>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</si>
  <si>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</si>
  <si>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</si>
  <si>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</si>
  <si>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</si>
  <si>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</si>
  <si>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</si>
  <si>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</si>
  <si>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</si>
  <si>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</si>
  <si>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</si>
  <si>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</si>
  <si>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</si>
  <si>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</si>
  <si>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</si>
  <si>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</si>
  <si>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</si>
  <si>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</si>
  <si>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</si>
  <si>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</si>
  <si>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</si>
  <si>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</si>
  <si>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</si>
  <si>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</si>
  <si>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</si>
  <si>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</si>
  <si>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</si>
  <si>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</si>
  <si>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</si>
  <si>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</si>
  <si>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</si>
  <si>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</si>
  <si>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</si>
  <si>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</si>
  <si>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</si>
  <si>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</si>
  <si>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</si>
  <si>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</si>
  <si>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</si>
  <si>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</si>
  <si>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</si>
  <si>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</si>
  <si>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</si>
  <si>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</si>
  <si>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</si>
  <si>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</si>
  <si>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</si>
  <si>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</si>
  <si>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</si>
  <si>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</si>
  <si>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</si>
  <si>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</si>
  <si>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</si>
  <si>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</si>
  <si>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</si>
  <si>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</si>
  <si>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</si>
  <si>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</si>
  <si>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</si>
  <si>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</si>
  <si>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</si>
  <si>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</si>
  <si>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</si>
  <si>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</si>
  <si>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</si>
  <si>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</si>
  <si>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</si>
  <si>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</si>
  <si>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</si>
  <si>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</si>
  <si>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</si>
  <si>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</si>
  <si>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</si>
  <si>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</si>
  <si>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</si>
  <si>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</si>
  <si>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</si>
  <si>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</si>
  <si>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</si>
  <si>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</si>
  <si>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</si>
  <si>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</si>
  <si>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</si>
  <si>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</si>
  <si>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</si>
  <si>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</si>
  <si>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</si>
  <si>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</si>
  <si>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</si>
  <si>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</si>
  <si>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</si>
  <si>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</si>
  <si>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</si>
  <si>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</si>
  <si>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</si>
  <si>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</si>
  <si>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</si>
  <si>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</si>
  <si>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</si>
  <si>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</si>
  <si>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</si>
  <si>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</si>
  <si>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</si>
  <si>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</si>
  <si>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</si>
  <si>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</si>
  <si>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</si>
  <si>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</si>
  <si>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</si>
  <si>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</si>
  <si>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</si>
  <si>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</si>
  <si>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</si>
  <si>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</si>
  <si>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</si>
  <si>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</si>
  <si>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</si>
  <si>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</si>
  <si>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</si>
  <si>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</si>
  <si>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</si>
  <si>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</si>
  <si>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</si>
  <si>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</si>
  <si>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</si>
  <si>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</si>
  <si>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</si>
  <si>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</si>
  <si>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</si>
  <si>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</si>
  <si>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</si>
  <si>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</si>
  <si>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</si>
  <si>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</si>
  <si>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</si>
  <si>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</si>
  <si>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</si>
  <si>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</si>
  <si>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京都府福知山市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</si>
  <si>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</si>
  <si>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</si>
  <si>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</si>
  <si>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</si>
  <si>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</si>
  <si>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</si>
  <si>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</si>
  <si>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</si>
  <si>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</si>
  <si>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</si>
  <si>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</si>
  <si>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</si>
  <si>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</si>
  <si>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</si>
  <si>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</si>
  <si>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</si>
  <si>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</si>
  <si>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</si>
  <si>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</si>
  <si>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</si>
  <si>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</si>
  <si>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</si>
  <si>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</si>
  <si>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</si>
  <si>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</si>
  <si>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</si>
  <si>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</si>
  <si>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</si>
  <si>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</si>
  <si>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</si>
  <si>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</si>
  <si>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</si>
  <si>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</si>
  <si>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</si>
  <si>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</si>
  <si>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国民健康保険診療所費特別会計</t>
    <phoneticPr fontId="5"/>
  </si>
  <si>
    <t>介護保険事業特別会計（保険事業勘定）</t>
    <phoneticPr fontId="5"/>
  </si>
  <si>
    <t>介護保険事業特別会計（サービス事業勘定）</t>
    <phoneticPr fontId="5"/>
  </si>
  <si>
    <t>後期高齢者医療事業特別会計</t>
    <phoneticPr fontId="5"/>
  </si>
  <si>
    <t>病院事業会計</t>
    <phoneticPr fontId="5"/>
  </si>
  <si>
    <t>法適用企業</t>
    <phoneticPr fontId="5"/>
  </si>
  <si>
    <t>水道事業会計</t>
    <phoneticPr fontId="5"/>
  </si>
  <si>
    <t>下水道事業会計</t>
    <phoneticPr fontId="5"/>
  </si>
  <si>
    <t>と畜場費特別会計</t>
    <phoneticPr fontId="5"/>
  </si>
  <si>
    <t>法非適用企業</t>
    <phoneticPr fontId="5"/>
  </si>
  <si>
    <t>石原土地区画整理事業特別会計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</si>
  <si>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</si>
  <si>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</si>
  <si>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</si>
  <si>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</si>
  <si>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</si>
  <si>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</si>
  <si>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</si>
  <si>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</si>
  <si>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</si>
  <si>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</si>
  <si>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</si>
  <si>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</si>
  <si>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</si>
  <si>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</si>
  <si>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</si>
  <si>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</si>
  <si>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</si>
  <si>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</si>
  <si>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</si>
  <si>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</si>
  <si>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</si>
  <si>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</si>
  <si>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</si>
  <si>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</si>
  <si>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</si>
  <si>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</si>
  <si>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</si>
  <si>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</si>
  <si>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</si>
  <si>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</si>
  <si>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</si>
  <si>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</si>
  <si>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</si>
  <si>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</si>
  <si>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</si>
  <si>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</si>
  <si>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</si>
  <si>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</si>
  <si>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</si>
  <si>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</si>
  <si>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</si>
  <si>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</si>
  <si>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</si>
  <si>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</si>
  <si>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</si>
  <si>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</si>
  <si>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</si>
  <si>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</si>
  <si>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</si>
  <si>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</si>
  <si>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</si>
  <si>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</si>
  <si>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</si>
  <si>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</si>
  <si>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</si>
  <si>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</si>
  <si>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</si>
  <si>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</si>
  <si>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</si>
  <si>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</si>
  <si>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</si>
  <si>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</si>
  <si>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</si>
  <si>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</si>
  <si>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</si>
  <si>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</si>
  <si>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</si>
  <si>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</si>
  <si>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</si>
  <si>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</si>
  <si>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</si>
  <si>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</si>
  <si>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</si>
  <si>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</si>
  <si>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</si>
  <si>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</si>
  <si>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</si>
  <si>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</si>
  <si>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</si>
  <si>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</si>
  <si>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</si>
  <si>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</si>
  <si>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</si>
  <si>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</si>
  <si>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</si>
  <si>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</si>
  <si>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</si>
  <si>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</si>
  <si>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</si>
  <si>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</si>
  <si>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</si>
  <si>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</si>
  <si>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</si>
  <si>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</si>
  <si>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</si>
  <si>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</si>
  <si>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</si>
  <si>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</si>
  <si>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</si>
  <si>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</si>
  <si>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</si>
  <si>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</si>
  <si>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</si>
  <si>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</si>
  <si>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</si>
  <si>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</si>
  <si>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</si>
  <si>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</si>
  <si>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</si>
  <si>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</si>
  <si>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</si>
  <si>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</si>
  <si>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</si>
  <si>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</si>
  <si>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</si>
  <si>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</si>
  <si>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</si>
  <si>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</si>
  <si>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</si>
  <si>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</si>
  <si>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</si>
  <si>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</si>
  <si>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</si>
  <si>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</si>
  <si>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</si>
  <si>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</si>
  <si>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</si>
  <si>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</si>
  <si>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</si>
  <si>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</si>
  <si>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</si>
  <si>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</si>
  <si>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</si>
  <si>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</si>
  <si>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</si>
  <si>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</si>
  <si>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0.86</t>
  </si>
  <si>
    <t>病院事業会計</t>
  </si>
  <si>
    <t>水道事業会計</t>
  </si>
  <si>
    <t>一般会計</t>
  </si>
  <si>
    <t>下水道事業会計</t>
  </si>
  <si>
    <t>介護保険事業特別会計（保険事業勘定）</t>
  </si>
  <si>
    <t>国民健康保険事業特別会計</t>
  </si>
  <si>
    <t>宅地造成事業特別会計</t>
  </si>
  <si>
    <t>石原土地区画整理事業特別会計</t>
  </si>
  <si>
    <t>その他会計（赤字）</t>
  </si>
  <si>
    <t>その他会計（黒字）</t>
  </si>
  <si>
    <t>R01</t>
    <phoneticPr fontId="5"/>
  </si>
  <si>
    <t>R02</t>
    <phoneticPr fontId="5"/>
  </si>
  <si>
    <t>R03</t>
    <phoneticPr fontId="5"/>
  </si>
  <si>
    <t>R04</t>
    <phoneticPr fontId="5"/>
  </si>
  <si>
    <t>R05</t>
    <phoneticPr fontId="5"/>
  </si>
  <si>
    <t>-</t>
    <phoneticPr fontId="2"/>
  </si>
  <si>
    <t>京都府自治会館管理組合（一般会計）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</si>
  <si>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</si>
  <si>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</si>
  <si>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</si>
  <si>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</si>
  <si>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京都地方税機構（一般会計）</t>
  </si>
  <si>
    <t>福知山市スポーツ協会</t>
  </si>
  <si>
    <t>福知山市都市緑化協会</t>
  </si>
  <si>
    <t>福知山市文化協会</t>
  </si>
  <si>
    <t>福知山まちづくり</t>
  </si>
  <si>
    <t>福知山上下水道サービスセンター</t>
  </si>
  <si>
    <t>大江観光</t>
  </si>
  <si>
    <t>やくの農業振興団</t>
  </si>
  <si>
    <t>公立大学法人福知山公立大学</t>
  </si>
  <si>
    <t>福知山地域振興社</t>
    <rPh sb="0" eb="3">
      <t>フクチヤマ</t>
    </rPh>
    <rPh sb="3" eb="5">
      <t>チイキ</t>
    </rPh>
    <rPh sb="5" eb="7">
      <t>シンコウ</t>
    </rPh>
    <rPh sb="7" eb="8">
      <t>シャ</t>
    </rPh>
    <phoneticPr fontId="2"/>
  </si>
  <si>
    <t>地域振興基金</t>
    <rPh sb="0" eb="2">
      <t>チイキ</t>
    </rPh>
    <rPh sb="2" eb="4">
      <t>シンコウ</t>
    </rPh>
    <rPh sb="4" eb="6">
      <t>キキン</t>
    </rPh>
    <phoneticPr fontId="5"/>
  </si>
  <si>
    <t>ふるさと納税基金</t>
    <rPh sb="4" eb="8">
      <t>ノウゼイキキン</t>
    </rPh>
    <phoneticPr fontId="2"/>
  </si>
  <si>
    <t>文化芸術会館等建設基金</t>
    <rPh sb="0" eb="2">
      <t>ブンカ</t>
    </rPh>
    <rPh sb="2" eb="4">
      <t>ゲイジュツ</t>
    </rPh>
    <rPh sb="4" eb="6">
      <t>カイカン</t>
    </rPh>
    <rPh sb="6" eb="7">
      <t>トウ</t>
    </rPh>
    <rPh sb="7" eb="9">
      <t>ケンセツ</t>
    </rPh>
    <rPh sb="9" eb="11">
      <t>キキン</t>
    </rPh>
    <phoneticPr fontId="2"/>
  </si>
  <si>
    <t>地域福祉基金</t>
    <rPh sb="0" eb="2">
      <t>チイキ</t>
    </rPh>
    <rPh sb="2" eb="4">
      <t>フクシ</t>
    </rPh>
    <rPh sb="4" eb="6">
      <t>キキン</t>
    </rPh>
    <phoneticPr fontId="2"/>
  </si>
  <si>
    <t>公共施設等総合管理基金</t>
    <rPh sb="0" eb="2">
      <t>コウキョウ</t>
    </rPh>
    <rPh sb="2" eb="4">
      <t>シセツ</t>
    </rPh>
    <rPh sb="4" eb="5">
      <t>トウ</t>
    </rPh>
    <rPh sb="5" eb="7">
      <t>ソウゴウ</t>
    </rPh>
    <rPh sb="7" eb="9">
      <t>カンリ</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</si>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</sst>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0" xfId="12" applyFont="1" applyBorder="1" applyAlignment="1" applyProtection="1">
      <alignment horizontal="center" vertical="center" shrinkToFit="1"/>
      <protection locked="0"/>
    </xf>
    <xf numFmtId="0" fontId="35" fillId="0" borderId="121"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4" xfId="12" applyFont="1" applyBorder="1" applyAlignment="1" applyProtection="1">
      <alignment horizontal="center" vertical="center" shrinkToFit="1"/>
      <protection locked="0"/>
    </xf>
    <xf numFmtId="0" fontId="35" fillId="6" borderId="121"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29"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7" xfId="14" applyNumberFormat="1" applyFont="1" applyFill="1" applyBorder="1" applyAlignment="1">
      <alignment horizontal="right" vertical="center" shrinkToFit="1"/>
    </xf>
    <xf numFmtId="187" fontId="35" fillId="6" borderId="128"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1" xfId="12" applyFont="1" applyFill="1" applyBorder="1" applyAlignment="1" applyProtection="1">
      <alignment horizontal="left"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3" xfId="12" applyFont="1" applyFill="1" applyBorder="1" applyAlignment="1" applyProtection="1">
      <alignment horizontal="left" vertical="center" shrinkToFit="1"/>
      <protection locked="0"/>
    </xf>
    <xf numFmtId="177" fontId="35" fillId="6" borderId="111" xfId="12" applyNumberFormat="1" applyFont="1" applyFill="1" applyBorder="1" applyAlignment="1" applyProtection="1">
      <alignment horizontal="righ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8" borderId="128" xfId="12" applyNumberFormat="1" applyFont="1" applyFill="1" applyBorder="1" applyAlignment="1" applyProtection="1">
      <alignment horizontal="right" vertical="center" shrinkToFit="1"/>
      <protection locked="0"/>
    </xf>
    <xf numFmtId="0" fontId="35" fillId="8" borderId="128" xfId="12" applyFont="1" applyFill="1" applyBorder="1" applyAlignment="1" applyProtection="1">
      <alignment horizontal="left" vertical="center" shrinkToFit="1"/>
      <protection locked="0"/>
    </xf>
    <xf numFmtId="0" fontId="35" fillId="8" borderId="131" xfId="12" applyFont="1" applyFill="1" applyBorder="1" applyAlignment="1" applyProtection="1">
      <alignment horizontal="lef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2" xfId="12" applyNumberFormat="1" applyFont="1" applyFill="1" applyBorder="1" applyAlignment="1" applyProtection="1">
      <alignment horizontal="right" vertical="center" shrinkToFit="1"/>
      <protection locked="0"/>
    </xf>
    <xf numFmtId="177" fontId="35" fillId="6" borderId="123" xfId="12" applyNumberFormat="1" applyFont="1" applyFill="1" applyBorder="1" applyAlignment="1" applyProtection="1">
      <alignment horizontal="right" vertical="center" shrinkToFit="1"/>
      <protection locked="0"/>
    </xf>
    <xf numFmtId="0" fontId="35" fillId="6" borderId="123" xfId="12" applyFont="1" applyFill="1" applyBorder="1" applyAlignment="1" applyProtection="1">
      <alignment horizontal="left" vertical="center" shrinkToFit="1"/>
      <protection locked="0"/>
    </xf>
    <xf numFmtId="0" fontId="35" fillId="6" borderId="126" xfId="12" applyFont="1" applyFill="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5" xfId="12" applyFont="1" applyBorder="1" applyAlignment="1" applyProtection="1">
      <alignment horizontal="left" vertical="center" shrinkToFit="1"/>
      <protection locked="0"/>
    </xf>
    <xf numFmtId="0" fontId="35" fillId="0" borderId="120" xfId="12" applyFont="1" applyBorder="1" applyAlignment="1" applyProtection="1">
      <alignment horizontal="left" vertical="center" shrinkToFit="1"/>
      <protection locked="0"/>
    </xf>
    <xf numFmtId="0" fontId="35" fillId="0" borderId="11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177" fontId="35" fillId="0" borderId="114" xfId="12" applyNumberFormat="1" applyFont="1" applyBorder="1" applyAlignment="1" applyProtection="1">
      <alignment horizontal="right" vertical="center" shrinkToFit="1"/>
      <protection locked="0"/>
    </xf>
    <xf numFmtId="177" fontId="35" fillId="0" borderId="111"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9"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1" xfId="15"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0" fontId="35" fillId="0" borderId="11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8"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3"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3"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6" borderId="119" xfId="13" applyNumberFormat="1" applyFont="1" applyFill="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87" fontId="35" fillId="6" borderId="115"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1" xfId="14"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177" fontId="35" fillId="6" borderId="114"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4"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87" fontId="35" fillId="0" borderId="115" xfId="12" applyNumberFormat="1" applyFont="1" applyBorder="1" applyAlignment="1" applyProtection="1">
      <alignment horizontal="right" vertical="center" shrinkToFit="1"/>
      <protection locked="0"/>
    </xf>
    <xf numFmtId="177" fontId="35" fillId="0" borderId="140" xfId="12" applyNumberFormat="1" applyFont="1" applyBorder="1" applyAlignment="1" applyProtection="1">
      <alignment horizontal="right" vertical="center" shrinkToFit="1"/>
      <protection locked="0"/>
    </xf>
    <xf numFmtId="177" fontId="35" fillId="0" borderId="136" xfId="12" applyNumberFormat="1" applyFont="1" applyBorder="1" applyAlignment="1" applyProtection="1">
      <alignment horizontal="right" vertical="center" shrinkToFit="1"/>
      <protection locked="0"/>
    </xf>
    <xf numFmtId="187" fontId="35" fillId="0" borderId="136" xfId="12" applyNumberFormat="1" applyFont="1" applyBorder="1" applyAlignment="1" applyProtection="1">
      <alignment horizontal="right" vertical="center" shrinkToFit="1"/>
      <protection locked="0"/>
    </xf>
    <xf numFmtId="0" fontId="35" fillId="0" borderId="136"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5"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8" xfId="15" applyNumberFormat="1" applyFont="1" applyFill="1" applyBorder="1" applyAlignment="1" applyProtection="1">
      <alignment horizontal="right" vertical="center" shrinkToFit="1"/>
      <protection locked="0"/>
    </xf>
    <xf numFmtId="0" fontId="35" fillId="8" borderId="128" xfId="15" applyFont="1" applyFill="1" applyBorder="1" applyAlignment="1" applyProtection="1">
      <alignment horizontal="left" vertical="center" shrinkToFit="1"/>
      <protection locked="0"/>
    </xf>
    <xf numFmtId="0" fontId="35" fillId="8" borderId="131"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7"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0" borderId="122" xfId="14" applyNumberFormat="1" applyFont="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5" applyNumberFormat="1" applyFont="1" applyBorder="1" applyAlignment="1" applyProtection="1">
      <alignment horizontal="right" vertical="center" shrinkToFit="1"/>
      <protection locked="0"/>
    </xf>
    <xf numFmtId="177" fontId="35" fillId="0" borderId="123" xfId="15" applyNumberFormat="1" applyFont="1" applyBorder="1" applyAlignment="1" applyProtection="1">
      <alignment horizontal="right" vertical="center" shrinkToFit="1"/>
      <protection locked="0"/>
    </xf>
    <xf numFmtId="0" fontId="35" fillId="0" borderId="123" xfId="15" applyFont="1" applyBorder="1" applyAlignment="1" applyProtection="1">
      <alignment horizontal="left" vertical="center" shrinkToFit="1"/>
      <protection locked="0"/>
    </xf>
    <xf numFmtId="0" fontId="35" fillId="0" borderId="126" xfId="15" applyFont="1" applyBorder="1" applyAlignment="1" applyProtection="1">
      <alignment horizontal="left" vertical="center" shrinkToFit="1"/>
      <protection locked="0"/>
    </xf>
    <xf numFmtId="177" fontId="35" fillId="0" borderId="119" xfId="15" applyNumberFormat="1" applyFont="1" applyBorder="1" applyAlignment="1" applyProtection="1">
      <alignment horizontal="right" vertical="center" shrinkToFit="1"/>
      <protection locked="0"/>
    </xf>
    <xf numFmtId="177" fontId="35" fillId="0" borderId="115" xfId="15" applyNumberFormat="1" applyFont="1" applyBorder="1" applyAlignment="1" applyProtection="1">
      <alignment horizontal="right" vertical="center" shrinkToFit="1"/>
      <protection locked="0"/>
    </xf>
    <xf numFmtId="0" fontId="35" fillId="0" borderId="115" xfId="15" applyFont="1" applyBorder="1" applyAlignment="1" applyProtection="1">
      <alignment horizontal="left" vertical="center" shrinkToFit="1"/>
      <protection locked="0"/>
    </xf>
    <xf numFmtId="0" fontId="35" fillId="0" borderId="12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54225</c:v>
                </c:pt>
                <c:pt idx="3">
                  <c:v>54016</c:v>
                </c:pt>
                <c:pt idx="4">
                  <c:v>52786</c:v>
                </c:pt>
              </c:numCache>
            </c:numRef>
          </c:val>
          <c:smooth val="0"/>
          <c:extLst>
            <c:ext xmlns:c16="http://schemas.microsoft.com/office/drawing/2014/chart" uri="{C3380CC4-5D6E-409C-BE32-E72D297353CC}">
              <c16:uniqueId val="{00000000-46FE-4E2A-8D9A-10B83E2B16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67327</c:v>
                </c:pt>
                <c:pt idx="1">
                  <c:v>74294</c:v>
                </c:pt>
                <c:pt idx="2">
                  <c:v>56617</c:v>
                </c:pt>
                <c:pt idx="3">
                  <c:v>78238</c:v>
                </c:pt>
                <c:pt idx="4">
                  <c:v>111619</c:v>
                </c:pt>
              </c:numCache>
            </c:numRef>
          </c:val>
          <c:smooth val="0"/>
          <c:extLst>
            <c:ext xmlns:c16="http://schemas.microsoft.com/office/drawing/2014/chart" uri="{C3380CC4-5D6E-409C-BE32-E72D297353CC}">
              <c16:uniqueId val="{00000001-46FE-4E2A-8D9A-10B83E2B16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1.88</c:v>
                </c:pt>
                <c:pt idx="1">
                  <c:v>4.37</c:v>
                </c:pt>
                <c:pt idx="2">
                  <c:v>4.0599999999999996</c:v>
                </c:pt>
                <c:pt idx="3">
                  <c:v>4.66</c:v>
                </c:pt>
                <c:pt idx="4">
                  <c:v>3.63</c:v>
                </c:pt>
              </c:numCache>
            </c:numRef>
          </c:val>
          <c:extLst>
            <c:ext xmlns:c16="http://schemas.microsoft.com/office/drawing/2014/chart" uri="{C3380CC4-5D6E-409C-BE32-E72D297353CC}">
              <c16:uniqueId val="{00000000-D725-4E09-8348-8DE7FE980E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13.63</c:v>
                </c:pt>
                <c:pt idx="1">
                  <c:v>13.21</c:v>
                </c:pt>
                <c:pt idx="2">
                  <c:v>13.33</c:v>
                </c:pt>
                <c:pt idx="3">
                  <c:v>13.86</c:v>
                </c:pt>
                <c:pt idx="4">
                  <c:v>14.03</c:v>
                </c:pt>
              </c:numCache>
            </c:numRef>
          </c:val>
          <c:extLst>
            <c:ext xmlns:c16="http://schemas.microsoft.com/office/drawing/2014/chart" uri="{C3380CC4-5D6E-409C-BE32-E72D297353CC}">
              <c16:uniqueId val="{00000001-D725-4E09-8348-8DE7FE980E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2.27</c:v>
                </c:pt>
                <c:pt idx="1">
                  <c:v>4.3099999999999996</c:v>
                </c:pt>
                <c:pt idx="2">
                  <c:v>0.25</c:v>
                </c:pt>
                <c:pt idx="3">
                  <c:v>1.34</c:v>
                </c:pt>
                <c:pt idx="4">
                  <c:v>-0.86</c:v>
                </c:pt>
              </c:numCache>
            </c:numRef>
          </c:val>
          <c:smooth val="0"/>
          <c:extLst>
            <c:ext xmlns:c16="http://schemas.microsoft.com/office/drawing/2014/chart" uri="{C3380CC4-5D6E-409C-BE32-E72D297353CC}">
              <c16:uniqueId val="{00000002-D725-4E09-8348-8DE7FE980E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0.23</c:v>
                </c:pt>
                <c:pt idx="2">
                  <c:v>#N/A</c:v>
                </c:pt>
                <c:pt idx="3">
                  <c:v>0.27</c:v>
                </c:pt>
                <c:pt idx="4">
                  <c:v>#N/A</c:v>
                </c:pt>
                <c:pt idx="5">
                  <c:v>0.32</c:v>
                </c:pt>
                <c:pt idx="6">
                  <c:v>#N/A</c:v>
                </c:pt>
                <c:pt idx="7">
                  <c:v>0.46</c:v>
                </c:pt>
                <c:pt idx="8">
                  <c:v>#N/A</c:v>
                </c:pt>
                <c:pt idx="9">
                  <c:v>0.05</c:v>
                </c:pt>
              </c:numCache>
            </c:numRef>
          </c:val>
          <c:extLst>
            <c:ext xmlns:c16="http://schemas.microsoft.com/office/drawing/2014/chart" uri="{C3380CC4-5D6E-409C-BE32-E72D297353CC}">
              <c16:uniqueId val="{00000000-E8B4-444D-9343-A0716D0D58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B4-444D-9343-A0716D0D58BA}"/>
            </c:ext>
          </c:extLst>
        </c:ser>
        <c:ser>
          <c:idx val="2"/>
          <c:order val="2"/>
          <c:tx>
            <c:strRef>
              <c:f>データシート!$A$29</c:f>
              <c:strCache>
                <c:ptCount val="1"/>
                <c:pt idx="0">
                  <c:v>石原土地区画整理事業特別会計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0.12</c:v>
                </c:pt>
                <c:pt idx="2">
                  <c:v>#N/A</c:v>
                </c:pt>
                <c:pt idx="3">
                  <c:v>0.11</c:v>
                </c:pt>
                <c:pt idx="4">
                  <c:v>#N/A</c:v>
                </c:pt>
                <c:pt idx="5">
                  <c:v>0.14000000000000001</c:v>
                </c:pt>
                <c:pt idx="6">
                  <c:v>#N/A</c:v>
                </c:pt>
                <c:pt idx="7">
                  <c:v>0.13</c:v>
                </c:pt>
                <c:pt idx="8">
                  <c:v>#N/A</c:v>
                </c:pt>
                <c:pt idx="9">
                  <c:v>0.12</c:v>
                </c:pt>
              </c:numCache>
            </c:numRef>
          </c:val>
          <c:extLst>
            <c:ext xmlns:c16="http://schemas.microsoft.com/office/drawing/2014/chart" uri="{C3380CC4-5D6E-409C-BE32-E72D297353CC}">
              <c16:uniqueId val="{00000002-E8B4-444D-9343-A0716D0D58BA}"/>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0.32</c:v>
                </c:pt>
                <c:pt idx="2">
                  <c:v>#N/A</c:v>
                </c:pt>
                <c:pt idx="3">
                  <c:v>0.31</c:v>
                </c:pt>
                <c:pt idx="4">
                  <c:v>#N/A</c:v>
                </c:pt>
                <c:pt idx="5">
                  <c:v>0.37</c:v>
                </c:pt>
                <c:pt idx="6">
                  <c:v>#N/A</c:v>
                </c:pt>
                <c:pt idx="7">
                  <c:v>0.35</c:v>
                </c:pt>
                <c:pt idx="8">
                  <c:v>#N/A</c:v>
                </c:pt>
                <c:pt idx="9">
                  <c:v>0.25</c:v>
                </c:pt>
              </c:numCache>
            </c:numRef>
          </c:val>
          <c:extLst>
            <c:ext xmlns:c16="http://schemas.microsoft.com/office/drawing/2014/chart" uri="{C3380CC4-5D6E-409C-BE32-E72D297353CC}">
              <c16:uniqueId val="{00000003-E8B4-444D-9343-A0716D0D58B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0.26</c:v>
                </c:pt>
                <c:pt idx="2">
                  <c:v>#N/A</c:v>
                </c:pt>
                <c:pt idx="3">
                  <c:v>0.52</c:v>
                </c:pt>
                <c:pt idx="4">
                  <c:v>#N/A</c:v>
                </c:pt>
                <c:pt idx="5">
                  <c:v>0.96</c:v>
                </c:pt>
                <c:pt idx="6">
                  <c:v>#N/A</c:v>
                </c:pt>
                <c:pt idx="7">
                  <c:v>0.59</c:v>
                </c:pt>
                <c:pt idx="8">
                  <c:v>#N/A</c:v>
                </c:pt>
                <c:pt idx="9">
                  <c:v>0.49</c:v>
                </c:pt>
              </c:numCache>
            </c:numRef>
          </c:val>
          <c:extLst>
            <c:ext xmlns:c16="http://schemas.microsoft.com/office/drawing/2014/chart" uri="{C3380CC4-5D6E-409C-BE32-E72D297353CC}">
              <c16:uniqueId val="{00000004-E8B4-444D-9343-A0716D0D58BA}"/>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0.72</c:v>
                </c:pt>
                <c:pt idx="2">
                  <c:v>#N/A</c:v>
                </c:pt>
                <c:pt idx="3">
                  <c:v>0.55000000000000004</c:v>
                </c:pt>
                <c:pt idx="4">
                  <c:v>#N/A</c:v>
                </c:pt>
                <c:pt idx="5">
                  <c:v>1.22</c:v>
                </c:pt>
                <c:pt idx="6">
                  <c:v>#N/A</c:v>
                </c:pt>
                <c:pt idx="7">
                  <c:v>1.9</c:v>
                </c:pt>
                <c:pt idx="8">
                  <c:v>#N/A</c:v>
                </c:pt>
                <c:pt idx="9">
                  <c:v>1.1499999999999999</c:v>
                </c:pt>
              </c:numCache>
            </c:numRef>
          </c:val>
          <c:extLst>
            <c:ext xmlns:c16="http://schemas.microsoft.com/office/drawing/2014/chart" uri="{C3380CC4-5D6E-409C-BE32-E72D297353CC}">
              <c16:uniqueId val="{00000005-E8B4-444D-9343-A0716D0D58B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1.25</c:v>
                </c:pt>
                <c:pt idx="2">
                  <c:v>#N/A</c:v>
                </c:pt>
                <c:pt idx="3">
                  <c:v>1.0900000000000001</c:v>
                </c:pt>
                <c:pt idx="4">
                  <c:v>#N/A</c:v>
                </c:pt>
                <c:pt idx="5">
                  <c:v>1.61</c:v>
                </c:pt>
                <c:pt idx="6">
                  <c:v>#N/A</c:v>
                </c:pt>
                <c:pt idx="7">
                  <c:v>1.25</c:v>
                </c:pt>
                <c:pt idx="8">
                  <c:v>#N/A</c:v>
                </c:pt>
                <c:pt idx="9">
                  <c:v>1.35</c:v>
                </c:pt>
              </c:numCache>
            </c:numRef>
          </c:val>
          <c:extLst>
            <c:ext xmlns:c16="http://schemas.microsoft.com/office/drawing/2014/chart" uri="{C3380CC4-5D6E-409C-BE32-E72D297353CC}">
              <c16:uniqueId val="{00000006-E8B4-444D-9343-A0716D0D58B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1.87</c:v>
                </c:pt>
                <c:pt idx="2">
                  <c:v>#N/A</c:v>
                </c:pt>
                <c:pt idx="3">
                  <c:v>4.37</c:v>
                </c:pt>
                <c:pt idx="4">
                  <c:v>#N/A</c:v>
                </c:pt>
                <c:pt idx="5">
                  <c:v>4.0599999999999996</c:v>
                </c:pt>
                <c:pt idx="6">
                  <c:v>#N/A</c:v>
                </c:pt>
                <c:pt idx="7">
                  <c:v>4.6500000000000004</c:v>
                </c:pt>
                <c:pt idx="8">
                  <c:v>#N/A</c:v>
                </c:pt>
                <c:pt idx="9">
                  <c:v>3.63</c:v>
                </c:pt>
              </c:numCache>
            </c:numRef>
          </c:val>
          <c:extLst>
            <c:ext xmlns:c16="http://schemas.microsoft.com/office/drawing/2014/chart" uri="{C3380CC4-5D6E-409C-BE32-E72D297353CC}">
              <c16:uniqueId val="{00000007-E8B4-444D-9343-A0716D0D58B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4.75</c:v>
                </c:pt>
                <c:pt idx="2">
                  <c:v>#N/A</c:v>
                </c:pt>
                <c:pt idx="3">
                  <c:v>4.8499999999999996</c:v>
                </c:pt>
                <c:pt idx="4">
                  <c:v>#N/A</c:v>
                </c:pt>
                <c:pt idx="5">
                  <c:v>5.15</c:v>
                </c:pt>
                <c:pt idx="6">
                  <c:v>#N/A</c:v>
                </c:pt>
                <c:pt idx="7">
                  <c:v>4.3</c:v>
                </c:pt>
                <c:pt idx="8">
                  <c:v>#N/A</c:v>
                </c:pt>
                <c:pt idx="9">
                  <c:v>4.8899999999999997</c:v>
                </c:pt>
              </c:numCache>
            </c:numRef>
          </c:val>
          <c:extLst>
            <c:ext xmlns:c16="http://schemas.microsoft.com/office/drawing/2014/chart" uri="{C3380CC4-5D6E-409C-BE32-E72D297353CC}">
              <c16:uniqueId val="{00000008-E8B4-444D-9343-A0716D0D58B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24.52</c:v>
                </c:pt>
                <c:pt idx="2">
                  <c:v>#N/A</c:v>
                </c:pt>
                <c:pt idx="3">
                  <c:v>27.69</c:v>
                </c:pt>
                <c:pt idx="4">
                  <c:v>#N/A</c:v>
                </c:pt>
                <c:pt idx="5">
                  <c:v>30.87</c:v>
                </c:pt>
                <c:pt idx="6">
                  <c:v>#N/A</c:v>
                </c:pt>
                <c:pt idx="7">
                  <c:v>34.97</c:v>
                </c:pt>
                <c:pt idx="8">
                  <c:v>#N/A</c:v>
                </c:pt>
                <c:pt idx="9">
                  <c:v>35.4</c:v>
                </c:pt>
              </c:numCache>
            </c:numRef>
          </c:val>
          <c:extLst>
            <c:ext xmlns:c16="http://schemas.microsoft.com/office/drawing/2014/chart" uri="{C3380CC4-5D6E-409C-BE32-E72D297353CC}">
              <c16:uniqueId val="{00000009-E8B4-444D-9343-A0716D0D58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4974</c:v>
                </c:pt>
                <c:pt idx="5">
                  <c:v>5021</c:v>
                </c:pt>
                <c:pt idx="8">
                  <c:v>5003</c:v>
                </c:pt>
                <c:pt idx="11">
                  <c:v>5072</c:v>
                </c:pt>
                <c:pt idx="14">
                  <c:v>5091</c:v>
                </c:pt>
              </c:numCache>
            </c:numRef>
          </c:val>
          <c:extLst>
            <c:ext xmlns:c16="http://schemas.microsoft.com/office/drawing/2014/chart" uri="{C3380CC4-5D6E-409C-BE32-E72D297353CC}">
              <c16:uniqueId val="{00000000-DC0C-4DFB-A556-87712ACD15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0C-4DFB-A556-87712ACD15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c:v>
                </c:pt>
                <c:pt idx="3">
                  <c:v>4</c:v>
                </c:pt>
                <c:pt idx="6">
                  <c:v>18</c:v>
                </c:pt>
                <c:pt idx="9">
                  <c:v>22</c:v>
                </c:pt>
                <c:pt idx="12">
                  <c:v>9</c:v>
                </c:pt>
              </c:numCache>
            </c:numRef>
          </c:val>
          <c:extLst>
            <c:ext xmlns:c16="http://schemas.microsoft.com/office/drawing/2014/chart" uri="{C3380CC4-5D6E-409C-BE32-E72D297353CC}">
              <c16:uniqueId val="{00000002-DC0C-4DFB-A556-87712ACD15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0C-4DFB-A556-87712ACD15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1706</c:v>
                </c:pt>
                <c:pt idx="3">
                  <c:v>1706</c:v>
                </c:pt>
                <c:pt idx="6">
                  <c:v>1791</c:v>
                </c:pt>
                <c:pt idx="9">
                  <c:v>1787</c:v>
                </c:pt>
                <c:pt idx="12">
                  <c:v>1716</c:v>
                </c:pt>
              </c:numCache>
            </c:numRef>
          </c:val>
          <c:extLst>
            <c:ext xmlns:c16="http://schemas.microsoft.com/office/drawing/2014/chart" uri="{C3380CC4-5D6E-409C-BE32-E72D297353CC}">
              <c16:uniqueId val="{00000004-DC0C-4DFB-A556-87712ACD15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0C-4DFB-A556-87712ACD15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0C-4DFB-A556-87712ACD15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5217</c:v>
                </c:pt>
                <c:pt idx="3">
                  <c:v>5017</c:v>
                </c:pt>
                <c:pt idx="6">
                  <c:v>5257</c:v>
                </c:pt>
                <c:pt idx="9">
                  <c:v>5170</c:v>
                </c:pt>
                <c:pt idx="12">
                  <c:v>5276</c:v>
                </c:pt>
              </c:numCache>
            </c:numRef>
          </c:val>
          <c:extLst>
            <c:ext xmlns:c16="http://schemas.microsoft.com/office/drawing/2014/chart" uri="{C3380CC4-5D6E-409C-BE32-E72D297353CC}">
              <c16:uniqueId val="{00000007-DC0C-4DFB-A556-87712ACD15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1961</c:v>
                </c:pt>
                <c:pt idx="2">
                  <c:v>#N/A</c:v>
                </c:pt>
                <c:pt idx="3">
                  <c:v>#N/A</c:v>
                </c:pt>
                <c:pt idx="4">
                  <c:v>1706</c:v>
                </c:pt>
                <c:pt idx="5">
                  <c:v>#N/A</c:v>
                </c:pt>
                <c:pt idx="6">
                  <c:v>#N/A</c:v>
                </c:pt>
                <c:pt idx="7">
                  <c:v>2063</c:v>
                </c:pt>
                <c:pt idx="8">
                  <c:v>#N/A</c:v>
                </c:pt>
                <c:pt idx="9">
                  <c:v>#N/A</c:v>
                </c:pt>
                <c:pt idx="10">
                  <c:v>1907</c:v>
                </c:pt>
                <c:pt idx="11">
                  <c:v>#N/A</c:v>
                </c:pt>
                <c:pt idx="12">
                  <c:v>#N/A</c:v>
                </c:pt>
                <c:pt idx="13">
                  <c:v>1910</c:v>
                </c:pt>
                <c:pt idx="14">
                  <c:v>#N/A</c:v>
                </c:pt>
              </c:numCache>
            </c:numRef>
          </c:val>
          <c:smooth val="0"/>
          <c:extLst>
            <c:ext xmlns:c16="http://schemas.microsoft.com/office/drawing/2014/chart" uri="{C3380CC4-5D6E-409C-BE32-E72D297353CC}">
              <c16:uniqueId val="{00000008-DC0C-4DFB-A556-87712ACD15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51117</c:v>
                </c:pt>
                <c:pt idx="5">
                  <c:v>50129</c:v>
                </c:pt>
                <c:pt idx="8">
                  <c:v>48513</c:v>
                </c:pt>
                <c:pt idx="11">
                  <c:v>46476</c:v>
                </c:pt>
                <c:pt idx="14">
                  <c:v>45846</c:v>
                </c:pt>
              </c:numCache>
            </c:numRef>
          </c:val>
          <c:extLst>
            <c:ext xmlns:c16="http://schemas.microsoft.com/office/drawing/2014/chart" uri="{C3380CC4-5D6E-409C-BE32-E72D297353CC}">
              <c16:uniqueId val="{00000000-FFAE-42C0-B9B0-5F1C571106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4045</c:v>
                </c:pt>
                <c:pt idx="5">
                  <c:v>4302</c:v>
                </c:pt>
                <c:pt idx="8">
                  <c:v>3768</c:v>
                </c:pt>
                <c:pt idx="11">
                  <c:v>3916</c:v>
                </c:pt>
                <c:pt idx="14">
                  <c:v>4316</c:v>
                </c:pt>
              </c:numCache>
            </c:numRef>
          </c:val>
          <c:extLst>
            <c:ext xmlns:c16="http://schemas.microsoft.com/office/drawing/2014/chart" uri="{C3380CC4-5D6E-409C-BE32-E72D297353CC}">
              <c16:uniqueId val="{00000001-FFAE-42C0-B9B0-5F1C571106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10012</c:v>
                </c:pt>
                <c:pt idx="5">
                  <c:v>9915</c:v>
                </c:pt>
                <c:pt idx="8">
                  <c:v>10983</c:v>
                </c:pt>
                <c:pt idx="11">
                  <c:v>10812</c:v>
                </c:pt>
                <c:pt idx="14">
                  <c:v>10384</c:v>
                </c:pt>
              </c:numCache>
            </c:numRef>
          </c:val>
          <c:extLst>
            <c:ext xmlns:c16="http://schemas.microsoft.com/office/drawing/2014/chart" uri="{C3380CC4-5D6E-409C-BE32-E72D297353CC}">
              <c16:uniqueId val="{00000002-FFAE-42C0-B9B0-5F1C571106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AE-42C0-B9B0-5F1C571106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AE-42C0-B9B0-5F1C571106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AE-42C0-B9B0-5F1C571106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5907</c:v>
                </c:pt>
                <c:pt idx="3">
                  <c:v>5754</c:v>
                </c:pt>
                <c:pt idx="6">
                  <c:v>5665</c:v>
                </c:pt>
                <c:pt idx="9">
                  <c:v>5477</c:v>
                </c:pt>
                <c:pt idx="12">
                  <c:v>5444</c:v>
                </c:pt>
              </c:numCache>
            </c:numRef>
          </c:val>
          <c:extLst>
            <c:ext xmlns:c16="http://schemas.microsoft.com/office/drawing/2014/chart" uri="{C3380CC4-5D6E-409C-BE32-E72D297353CC}">
              <c16:uniqueId val="{00000006-FFAE-42C0-B9B0-5F1C571106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7-FFAE-42C0-B9B0-5F1C571106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19355</c:v>
                </c:pt>
                <c:pt idx="3">
                  <c:v>18217</c:v>
                </c:pt>
                <c:pt idx="6">
                  <c:v>17997</c:v>
                </c:pt>
                <c:pt idx="9">
                  <c:v>17364</c:v>
                </c:pt>
                <c:pt idx="12">
                  <c:v>15748</c:v>
                </c:pt>
              </c:numCache>
            </c:numRef>
          </c:val>
          <c:extLst>
            <c:ext xmlns:c16="http://schemas.microsoft.com/office/drawing/2014/chart" uri="{C3380CC4-5D6E-409C-BE32-E72D297353CC}">
              <c16:uniqueId val="{00000008-FFAE-42C0-B9B0-5F1C571106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FAE-42C0-B9B0-5F1C571106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49487</c:v>
                </c:pt>
                <c:pt idx="3">
                  <c:v>49527</c:v>
                </c:pt>
                <c:pt idx="6">
                  <c:v>47301</c:v>
                </c:pt>
                <c:pt idx="9">
                  <c:v>45001</c:v>
                </c:pt>
                <c:pt idx="12">
                  <c:v>44994</c:v>
                </c:pt>
              </c:numCache>
            </c:numRef>
          </c:val>
          <c:extLst>
            <c:ext xmlns:c16="http://schemas.microsoft.com/office/drawing/2014/chart" uri="{C3380CC4-5D6E-409C-BE32-E72D297353CC}">
              <c16:uniqueId val="{0000000A-FFAE-42C0-B9B0-5F1C571106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9578</c:v>
                </c:pt>
                <c:pt idx="2">
                  <c:v>#N/A</c:v>
                </c:pt>
                <c:pt idx="3">
                  <c:v>#N/A</c:v>
                </c:pt>
                <c:pt idx="4">
                  <c:v>9154</c:v>
                </c:pt>
                <c:pt idx="5">
                  <c:v>#N/A</c:v>
                </c:pt>
                <c:pt idx="6">
                  <c:v>#N/A</c:v>
                </c:pt>
                <c:pt idx="7">
                  <c:v>7699</c:v>
                </c:pt>
                <c:pt idx="8">
                  <c:v>#N/A</c:v>
                </c:pt>
                <c:pt idx="9">
                  <c:v>#N/A</c:v>
                </c:pt>
                <c:pt idx="10">
                  <c:v>6638</c:v>
                </c:pt>
                <c:pt idx="11">
                  <c:v>#N/A</c:v>
                </c:pt>
                <c:pt idx="12">
                  <c:v>#N/A</c:v>
                </c:pt>
                <c:pt idx="13">
                  <c:v>5641</c:v>
                </c:pt>
                <c:pt idx="14">
                  <c:v>#N/A</c:v>
                </c:pt>
              </c:numCache>
            </c:numRef>
          </c:val>
          <c:smooth val="0"/>
          <c:extLst>
            <c:ext xmlns:c16="http://schemas.microsoft.com/office/drawing/2014/chart" uri="{C3380CC4-5D6E-409C-BE32-E72D297353CC}">
              <c16:uniqueId val="{0000000B-FFAE-42C0-B9B0-5F1C571106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3296</c:v>
                </c:pt>
                <c:pt idx="1">
                  <c:v>3383</c:v>
                </c:pt>
                <c:pt idx="2">
                  <c:v>3478</c:v>
                </c:pt>
              </c:numCache>
            </c:numRef>
          </c:val>
          <c:extLst>
            <c:ext xmlns:c16="http://schemas.microsoft.com/office/drawing/2014/chart" uri="{C3380CC4-5D6E-409C-BE32-E72D297353CC}">
              <c16:uniqueId val="{00000000-FB73-4DBD-BE41-AB41CCDA0F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1660</c:v>
                </c:pt>
                <c:pt idx="1">
                  <c:v>1287</c:v>
                </c:pt>
                <c:pt idx="2">
                  <c:v>1017</c:v>
                </c:pt>
              </c:numCache>
            </c:numRef>
          </c:val>
          <c:extLst>
            <c:ext xmlns:c16="http://schemas.microsoft.com/office/drawing/2014/chart" uri="{C3380CC4-5D6E-409C-BE32-E72D297353CC}">
              <c16:uniqueId val="{00000001-FB73-4DBD-BE41-AB41CCDA0F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6434</c:v>
                </c:pt>
                <c:pt idx="1">
                  <c:v>6170</c:v>
                </c:pt>
                <c:pt idx="2">
                  <c:v>5466</c:v>
                </c:pt>
              </c:numCache>
            </c:numRef>
          </c:val>
          <c:extLst>
            <c:ext xmlns:c16="http://schemas.microsoft.com/office/drawing/2014/chart" uri="{C3380CC4-5D6E-409C-BE32-E72D297353CC}">
              <c16:uniqueId val="{00000002-FB73-4DBD-BE41-AB41CCDA0F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75,385
74,100
552.54
51,195,146
49,938,835
900,267
24,785,130
44,993,947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400">
              <a:latin typeface="ＭＳ Ｐゴシック" panose="020B0600070205080204" pitchFamily="50" charset="-128"/>
              <a:ea typeface="ＭＳ Ｐゴシック" panose="020B0600070205080204" pitchFamily="50" charset="-128"/>
            </a:rPr>
            <a:t>　基準財政収入額は法人市民税や固定資産税の増収もあり前年度比</a:t>
          </a:r>
          <a:r>
            <a:rPr kumimoji="1" lang="en-US" altLang="ja-JP" sz="1400">
              <a:latin typeface="ＭＳ Ｐゴシック" panose="020B0600070205080204" pitchFamily="50" charset="-128"/>
              <a:ea typeface="ＭＳ Ｐゴシック" panose="020B0600070205080204" pitchFamily="50" charset="-128"/>
            </a:rPr>
            <a:t>3.1</a:t>
          </a:r>
          <a:r>
            <a:rPr kumimoji="1" lang="ja-JP" altLang="en-US" sz="1400">
              <a:latin typeface="ＭＳ Ｐゴシック" panose="020B0600070205080204" pitchFamily="50" charset="-128"/>
              <a:ea typeface="ＭＳ Ｐゴシック" panose="020B0600070205080204" pitchFamily="50" charset="-128"/>
            </a:rPr>
            <a:t>％増の</a:t>
          </a:r>
          <a:r>
            <a:rPr kumimoji="1" lang="en-US" altLang="ja-JP" sz="1400">
              <a:latin typeface="ＭＳ Ｐゴシック" panose="020B0600070205080204" pitchFamily="50" charset="-128"/>
              <a:ea typeface="ＭＳ Ｐゴシック" panose="020B0600070205080204" pitchFamily="50" charset="-128"/>
            </a:rPr>
            <a:t>340</a:t>
          </a:r>
          <a:r>
            <a:rPr kumimoji="1" lang="ja-JP" altLang="en-US" sz="1400">
              <a:latin typeface="ＭＳ Ｐゴシック" panose="020B0600070205080204" pitchFamily="50" charset="-128"/>
              <a:ea typeface="ＭＳ Ｐゴシック" panose="020B0600070205080204" pitchFamily="50" charset="-128"/>
            </a:rPr>
            <a:t>百万円増額となった。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一方、基準財政需要額は福知山公立大学生数の増加や、再算定などもあり前年度比</a:t>
          </a:r>
          <a:r>
            <a:rPr kumimoji="1" lang="en-US" altLang="ja-JP" sz="1400">
              <a:latin typeface="ＭＳ Ｐゴシック" panose="020B0600070205080204" pitchFamily="50" charset="-128"/>
              <a:ea typeface="ＭＳ Ｐゴシック" panose="020B0600070205080204" pitchFamily="50" charset="-128"/>
            </a:rPr>
            <a:t>2.4</a:t>
          </a:r>
          <a:r>
            <a:rPr kumimoji="1" lang="ja-JP" altLang="en-US" sz="1400">
              <a:latin typeface="ＭＳ Ｐゴシック" panose="020B0600070205080204" pitchFamily="50" charset="-128"/>
              <a:ea typeface="ＭＳ Ｐゴシック" panose="020B0600070205080204" pitchFamily="50" charset="-128"/>
            </a:rPr>
            <a:t>％増の</a:t>
          </a:r>
          <a:r>
            <a:rPr kumimoji="1" lang="en-US" altLang="ja-JP" sz="1400">
              <a:latin typeface="ＭＳ Ｐゴシック" panose="020B0600070205080204" pitchFamily="50" charset="-128"/>
              <a:ea typeface="ＭＳ Ｐゴシック" panose="020B0600070205080204" pitchFamily="50" charset="-128"/>
            </a:rPr>
            <a:t>511</a:t>
          </a:r>
          <a:r>
            <a:rPr kumimoji="1" lang="ja-JP" altLang="en-US" sz="1400">
              <a:latin typeface="ＭＳ Ｐゴシック" panose="020B0600070205080204" pitchFamily="50" charset="-128"/>
              <a:ea typeface="ＭＳ Ｐゴシック" panose="020B0600070205080204" pitchFamily="50" charset="-128"/>
            </a:rPr>
            <a:t>百万円増額となり、単年度ベースでの財政力指数はわずかに上昇している。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近年の財政力指数はほぼ横ばいで推移しているが、物価高騰などによる行財政コストの更なる上昇が見込まれるため、財政基盤の強化に努める必要がある。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分母となる経常一般財源は地方税（</a:t>
          </a:r>
          <a:r>
            <a:rPr kumimoji="1" lang="en-US" altLang="ja-JP" sz="1400">
              <a:latin typeface="ＭＳ Ｐゴシック" panose="020B0600070205080204" pitchFamily="50" charset="-128"/>
              <a:ea typeface="ＭＳ Ｐゴシック" panose="020B0600070205080204" pitchFamily="50" charset="-128"/>
            </a:rPr>
            <a:t>+111</a:t>
          </a:r>
          <a:r>
            <a:rPr kumimoji="1" lang="ja-JP" altLang="en-US" sz="1400">
              <a:latin typeface="ＭＳ Ｐゴシック" panose="020B0600070205080204" pitchFamily="50" charset="-128"/>
              <a:ea typeface="ＭＳ Ｐゴシック" panose="020B0600070205080204" pitchFamily="50" charset="-128"/>
            </a:rPr>
            <a:t>百万円）、普通交付税（</a:t>
          </a:r>
          <a:r>
            <a:rPr kumimoji="1" lang="en-US" altLang="ja-JP" sz="1400">
              <a:latin typeface="ＭＳ Ｐゴシック" panose="020B0600070205080204" pitchFamily="50" charset="-128"/>
              <a:ea typeface="ＭＳ Ｐゴシック" panose="020B0600070205080204" pitchFamily="50" charset="-128"/>
            </a:rPr>
            <a:t>+172</a:t>
          </a:r>
          <a:r>
            <a:rPr kumimoji="1" lang="ja-JP" altLang="en-US" sz="1400">
              <a:latin typeface="ＭＳ Ｐゴシック" panose="020B0600070205080204" pitchFamily="50" charset="-128"/>
              <a:ea typeface="ＭＳ Ｐゴシック" panose="020B0600070205080204" pitchFamily="50" charset="-128"/>
            </a:rPr>
            <a:t>百万円）の増額などにより前年度比</a:t>
          </a:r>
          <a:r>
            <a:rPr kumimoji="1" lang="en-US" altLang="ja-JP" sz="1400">
              <a:latin typeface="ＭＳ Ｐゴシック" panose="020B0600070205080204" pitchFamily="50" charset="-128"/>
              <a:ea typeface="ＭＳ Ｐゴシック" panose="020B0600070205080204" pitchFamily="50" charset="-128"/>
            </a:rPr>
            <a:t>+215</a:t>
          </a:r>
          <a:r>
            <a:rPr kumimoji="1" lang="ja-JP" altLang="en-US" sz="1400">
              <a:latin typeface="ＭＳ Ｐゴシック" panose="020B0600070205080204" pitchFamily="50" charset="-128"/>
              <a:ea typeface="ＭＳ Ｐゴシック" panose="020B0600070205080204" pitchFamily="50" charset="-128"/>
            </a:rPr>
            <a:t>百万円の</a:t>
          </a:r>
          <a:r>
            <a:rPr kumimoji="1" lang="en-US" altLang="ja-JP" sz="1400">
              <a:latin typeface="ＭＳ Ｐゴシック" panose="020B0600070205080204" pitchFamily="50" charset="-128"/>
              <a:ea typeface="ＭＳ Ｐゴシック" panose="020B0600070205080204" pitchFamily="50" charset="-128"/>
            </a:rPr>
            <a:t>26,069</a:t>
          </a:r>
          <a:r>
            <a:rPr kumimoji="1" lang="ja-JP" altLang="en-US" sz="1400">
              <a:latin typeface="ＭＳ Ｐゴシック" panose="020B0600070205080204" pitchFamily="50" charset="-128"/>
              <a:ea typeface="ＭＳ Ｐゴシック" panose="020B0600070205080204" pitchFamily="50" charset="-128"/>
            </a:rPr>
            <a:t>百万円となった一方、分子となる経常一般歳出は人事院勧告による人件費（</a:t>
          </a:r>
          <a:r>
            <a:rPr kumimoji="1" lang="en-US" altLang="ja-JP" sz="1400">
              <a:latin typeface="ＭＳ Ｐゴシック" panose="020B0600070205080204" pitchFamily="50" charset="-128"/>
              <a:ea typeface="ＭＳ Ｐゴシック" panose="020B0600070205080204" pitchFamily="50" charset="-128"/>
            </a:rPr>
            <a:t>+232</a:t>
          </a:r>
          <a:r>
            <a:rPr kumimoji="1" lang="ja-JP" altLang="en-US" sz="1400">
              <a:latin typeface="ＭＳ Ｐゴシック" panose="020B0600070205080204" pitchFamily="50" charset="-128"/>
              <a:ea typeface="ＭＳ Ｐゴシック" panose="020B0600070205080204" pitchFamily="50" charset="-128"/>
            </a:rPr>
            <a:t>百万円）の増や、公債費（</a:t>
          </a:r>
          <a:r>
            <a:rPr kumimoji="1" lang="en-US" altLang="ja-JP" sz="1400">
              <a:latin typeface="ＭＳ Ｐゴシック" panose="020B0600070205080204" pitchFamily="50" charset="-128"/>
              <a:ea typeface="ＭＳ Ｐゴシック" panose="020B0600070205080204" pitchFamily="50" charset="-128"/>
            </a:rPr>
            <a:t>+106</a:t>
          </a:r>
          <a:r>
            <a:rPr kumimoji="1" lang="ja-JP" altLang="en-US" sz="1400">
              <a:latin typeface="ＭＳ Ｐゴシック" panose="020B0600070205080204" pitchFamily="50" charset="-128"/>
              <a:ea typeface="ＭＳ Ｐゴシック" panose="020B0600070205080204" pitchFamily="50" charset="-128"/>
            </a:rPr>
            <a:t>百万円）などにより前年度比</a:t>
          </a:r>
          <a:r>
            <a:rPr kumimoji="1" lang="en-US" altLang="ja-JP" sz="1400">
              <a:latin typeface="ＭＳ Ｐゴシック" panose="020B0600070205080204" pitchFamily="50" charset="-128"/>
              <a:ea typeface="ＭＳ Ｐゴシック" panose="020B0600070205080204" pitchFamily="50" charset="-128"/>
            </a:rPr>
            <a:t>+433</a:t>
          </a:r>
          <a:r>
            <a:rPr kumimoji="1" lang="ja-JP" altLang="en-US" sz="1400">
              <a:latin typeface="ＭＳ Ｐゴシック" panose="020B0600070205080204" pitchFamily="50" charset="-128"/>
              <a:ea typeface="ＭＳ Ｐゴシック" panose="020B0600070205080204" pitchFamily="50" charset="-128"/>
            </a:rPr>
            <a:t>百万円となった。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分母の増に比べ、分子の増が大きくなったことから経常収支比率は前年度より</a:t>
          </a:r>
          <a:r>
            <a:rPr kumimoji="1" lang="en-US" altLang="ja-JP" sz="1400">
              <a:latin typeface="ＭＳ Ｐゴシック" panose="020B0600070205080204" pitchFamily="50" charset="-128"/>
              <a:ea typeface="ＭＳ Ｐゴシック" panose="020B0600070205080204" pitchFamily="50" charset="-128"/>
            </a:rPr>
            <a:t>0.9</a:t>
          </a:r>
          <a:r>
            <a:rPr kumimoji="1" lang="ja-JP" altLang="en-US" sz="1400">
              <a:latin typeface="ＭＳ Ｐゴシック" panose="020B0600070205080204" pitchFamily="50" charset="-128"/>
              <a:ea typeface="ＭＳ Ｐゴシック" panose="020B0600070205080204" pitchFamily="50" charset="-128"/>
            </a:rPr>
            <a:t>ポイント悪化した。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109474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239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63</xdr:row>
      <xdr:rowOff>22606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4752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62</xdr:row>
      <xdr:rowOff>136144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4752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90170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6604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75692</xdr:rowOff>
    </xdr:from>
    <xdr:to>
      <xdr:col>11</xdr:col>
      <xdr:colOff>82550</xdr:colOff>
      <xdr:row>63</xdr:row>
      <xdr:rowOff>5842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30751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109728</xdr:rowOff>
    </xdr:from>
    <xdr:to>
      <xdr:col>15</xdr:col>
      <xdr:colOff>133350</xdr:colOff>
      <xdr:row>61</xdr:row>
      <xdr:rowOff>39878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24655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人事院勧告による給与改定、再任用職員の雇用などにより人件費は</a:t>
          </a:r>
          <a:r>
            <a:rPr kumimoji="1" lang="en-US" altLang="ja-JP" sz="1400">
              <a:latin typeface="ＭＳ Ｐゴシック" panose="020B0600070205080204" pitchFamily="50" charset="-128"/>
              <a:ea typeface="ＭＳ Ｐゴシック" panose="020B0600070205080204" pitchFamily="50" charset="-128"/>
            </a:rPr>
            <a:t>+232</a:t>
          </a:r>
          <a:r>
            <a:rPr kumimoji="1" lang="ja-JP" altLang="en-US" sz="1400">
              <a:latin typeface="ＭＳ Ｐゴシック" panose="020B0600070205080204" pitchFamily="50" charset="-128"/>
              <a:ea typeface="ＭＳ Ｐゴシック" panose="020B0600070205080204" pitchFamily="50" charset="-128"/>
            </a:rPr>
            <a:t>百万円となり、物件費については、新型コロナウイルスワクチン接種に係る費用の減、自宅療養者配食サービス事業費の減などにより△</a:t>
          </a:r>
          <a:r>
            <a:rPr kumimoji="1" lang="en-US" altLang="ja-JP" sz="1400">
              <a:latin typeface="ＭＳ Ｐゴシック" panose="020B0600070205080204" pitchFamily="50" charset="-128"/>
              <a:ea typeface="ＭＳ Ｐゴシック" panose="020B0600070205080204" pitchFamily="50" charset="-128"/>
            </a:rPr>
            <a:t>83</a:t>
          </a:r>
          <a:r>
            <a:rPr kumimoji="1" lang="ja-JP" altLang="en-US" sz="1400">
              <a:latin typeface="ＭＳ Ｐゴシック" panose="020B0600070205080204" pitchFamily="50" charset="-128"/>
              <a:ea typeface="ＭＳ Ｐゴシック" panose="020B0600070205080204" pitchFamily="50" charset="-128"/>
            </a:rPr>
            <a:t>百万円となり、前年度比</a:t>
          </a:r>
          <a:r>
            <a:rPr kumimoji="1" lang="en-US" altLang="ja-JP" sz="1400">
              <a:latin typeface="ＭＳ Ｐゴシック" panose="020B0600070205080204" pitchFamily="50" charset="-128"/>
              <a:ea typeface="ＭＳ Ｐゴシック" panose="020B0600070205080204" pitchFamily="50" charset="-128"/>
            </a:rPr>
            <a:t>+149</a:t>
          </a:r>
          <a:r>
            <a:rPr kumimoji="1" lang="ja-JP" altLang="en-US" sz="1400">
              <a:latin typeface="ＭＳ Ｐゴシック" panose="020B0600070205080204" pitchFamily="50" charset="-128"/>
              <a:ea typeface="ＭＳ Ｐゴシック" panose="020B0600070205080204" pitchFamily="50" charset="-128"/>
            </a:rPr>
            <a:t>百万円となったため</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人当たりの決算額が増加した。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156234</xdr:rowOff>
    </xdr:from>
    <xdr:to>
      <xdr:col>23</xdr:col>
      <xdr:colOff>133350</xdr:colOff>
      <xdr:row>84</xdr:row>
      <xdr:rowOff>34877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86584"/>
          <a:ext cx="838200" cy="5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92884</xdr:rowOff>
    </xdr:from>
    <xdr:to>
      <xdr:col>19</xdr:col>
      <xdr:colOff>133350</xdr:colOff>
      <xdr:row>83</xdr:row>
      <xdr:rowOff>156234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23234"/>
          <a:ext cx="889000" cy="6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92884</xdr:rowOff>
    </xdr:from>
    <xdr:to>
      <xdr:col>15</xdr:col>
      <xdr:colOff>82550</xdr:colOff>
      <xdr:row>83</xdr:row>
      <xdr:rowOff>130671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23234"/>
          <a:ext cx="889000" cy="3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23020</xdr:rowOff>
    </xdr:from>
    <xdr:to>
      <xdr:col>11</xdr:col>
      <xdr:colOff>31750</xdr:colOff>
      <xdr:row>83</xdr:row>
      <xdr:rowOff>130671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53370"/>
          <a:ext cx="889000" cy="10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155527</xdr:rowOff>
    </xdr:from>
    <xdr:to>
      <xdr:col>23</xdr:col>
      <xdr:colOff>184150</xdr:colOff>
      <xdr:row>84</xdr:row>
      <xdr:rowOff>85677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8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127604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5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105434</xdr:rowOff>
    </xdr:from>
    <xdr:to>
      <xdr:col>19</xdr:col>
      <xdr:colOff>184150</xdr:colOff>
      <xdr:row>84</xdr:row>
      <xdr:rowOff>35584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20361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2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42084</xdr:rowOff>
    </xdr:from>
    <xdr:to>
      <xdr:col>15</xdr:col>
      <xdr:colOff>133350</xdr:colOff>
      <xdr:row>83</xdr:row>
      <xdr:rowOff>143684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128461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5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79871</xdr:rowOff>
    </xdr:from>
    <xdr:to>
      <xdr:col>11</xdr:col>
      <xdr:colOff>82550</xdr:colOff>
      <xdr:row>84</xdr:row>
      <xdr:rowOff>10021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1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166248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9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143670</xdr:rowOff>
    </xdr:from>
    <xdr:to>
      <xdr:col>7</xdr:col>
      <xdr:colOff>31750</xdr:colOff>
      <xdr:row>83</xdr:row>
      <xdr:rowOff>73820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58597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学歴別年齢構成が異なるため、全国平均を上回っている。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154214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87</xdr:row>
      <xdr:rowOff>154214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154214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18</a:t>
          </a:r>
          <a:r>
            <a:rPr kumimoji="1" lang="ja-JP" altLang="en-US" sz="1400">
              <a:latin typeface="ＭＳ Ｐゴシック" panose="020B0600070205080204" pitchFamily="50" charset="-128"/>
              <a:ea typeface="ＭＳ Ｐゴシック" panose="020B0600070205080204" pitchFamily="50" charset="-128"/>
            </a:rPr>
            <a:t>年の市町村合併により増加した職員数については、行政改革大綱に基づいた計画的な人事管理に努めている。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27305</xdr:rowOff>
    </xdr:from>
    <xdr:to>
      <xdr:col>81</xdr:col>
      <xdr:colOff>44450</xdr:colOff>
      <xdr:row>64</xdr:row>
      <xdr:rowOff>53446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00105"/>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164571</xdr:rowOff>
    </xdr:from>
    <xdr:to>
      <xdr:col>77</xdr:col>
      <xdr:colOff>44450</xdr:colOff>
      <xdr:row>64</xdr:row>
      <xdr:rowOff>27305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6592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154517</xdr:rowOff>
    </xdr:from>
    <xdr:to>
      <xdr:col>72</xdr:col>
      <xdr:colOff>203200</xdr:colOff>
      <xdr:row>63</xdr:row>
      <xdr:rowOff>164571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558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134408</xdr:rowOff>
    </xdr:from>
    <xdr:to>
      <xdr:col>68</xdr:col>
      <xdr:colOff>152400</xdr:colOff>
      <xdr:row>63</xdr:row>
      <xdr:rowOff>154517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3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94844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102887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2646</xdr:rowOff>
    </xdr:from>
    <xdr:to>
      <xdr:col>81</xdr:col>
      <xdr:colOff>95250</xdr:colOff>
      <xdr:row>64</xdr:row>
      <xdr:rowOff>104246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146173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4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147955</xdr:rowOff>
    </xdr:from>
    <xdr:to>
      <xdr:col>77</xdr:col>
      <xdr:colOff>95250</xdr:colOff>
      <xdr:row>64</xdr:row>
      <xdr:rowOff>78105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62882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113771</xdr:rowOff>
    </xdr:from>
    <xdr:to>
      <xdr:col>73</xdr:col>
      <xdr:colOff>44450</xdr:colOff>
      <xdr:row>64</xdr:row>
      <xdr:rowOff>43921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28698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0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103717</xdr:rowOff>
    </xdr:from>
    <xdr:to>
      <xdr:col>68</xdr:col>
      <xdr:colOff>203200</xdr:colOff>
      <xdr:row>64</xdr:row>
      <xdr:rowOff>33867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18644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83608</xdr:rowOff>
    </xdr:from>
    <xdr:to>
      <xdr:col>64</xdr:col>
      <xdr:colOff>152400</xdr:colOff>
      <xdr:row>64</xdr:row>
      <xdr:rowOff>13758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169985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350">
              <a:latin typeface="ＭＳ Ｐゴシック" panose="020B0600070205080204" pitchFamily="50" charset="-128"/>
              <a:ea typeface="ＭＳ Ｐゴシック" panose="020B0600070205080204" pitchFamily="50" charset="-128"/>
            </a:rPr>
            <a:t>　令和５年度の元利償還金については、小中学校の大規模改修、災害復旧事業など令和２年度以前に発行した地方債の元金償還が開始となったことから増加したが、過去に実施した繰上償還により</a:t>
          </a:r>
          <a:r>
            <a:rPr kumimoji="1" lang="en-US" altLang="ja-JP" sz="1350">
              <a:latin typeface="ＭＳ Ｐゴシック" panose="020B0600070205080204" pitchFamily="50" charset="-128"/>
              <a:ea typeface="ＭＳ Ｐゴシック" panose="020B0600070205080204" pitchFamily="50" charset="-128"/>
            </a:rPr>
            <a:t>106</a:t>
          </a:r>
          <a:r>
            <a:rPr kumimoji="1" lang="ja-JP" altLang="en-US" sz="1350">
              <a:latin typeface="ＭＳ Ｐゴシック" panose="020B0600070205080204" pitchFamily="50" charset="-128"/>
              <a:ea typeface="ＭＳ Ｐゴシック" panose="020B0600070205080204" pitchFamily="50" charset="-128"/>
            </a:rPr>
            <a:t>百万円の増加に留めることができた。</a:t>
          </a:r>
          <a:endParaRPr kumimoji="1" lang="en-US" altLang="ja-JP" sz="1350">
            <a:latin typeface="ＭＳ Ｐゴシック" panose="020B0600070205080204" pitchFamily="50" charset="-128"/>
            <a:ea typeface="ＭＳ Ｐゴシック" panose="020B0600070205080204" pitchFamily="50" charset="-128"/>
          </a:endParaRPr>
        </a:p>
        <a:p>
          <a:r>
            <a:rPr kumimoji="1" lang="ja-JP" altLang="en-US" sz="1350">
              <a:latin typeface="ＭＳ Ｐゴシック" panose="020B0600070205080204" pitchFamily="50" charset="-128"/>
              <a:ea typeface="ＭＳ Ｐゴシック" panose="020B0600070205080204" pitchFamily="50" charset="-128"/>
            </a:rPr>
            <a:t>　結果として前年度より</a:t>
          </a:r>
          <a:r>
            <a:rPr kumimoji="1" lang="en-US" altLang="ja-JP" sz="1350">
              <a:latin typeface="ＭＳ Ｐゴシック" panose="020B0600070205080204" pitchFamily="50" charset="-128"/>
              <a:ea typeface="ＭＳ Ｐゴシック" panose="020B0600070205080204" pitchFamily="50" charset="-128"/>
            </a:rPr>
            <a:t>0.2</a:t>
          </a:r>
          <a:r>
            <a:rPr kumimoji="1" lang="ja-JP" altLang="en-US" sz="1350">
              <a:latin typeface="ＭＳ Ｐゴシック" panose="020B0600070205080204" pitchFamily="50" charset="-128"/>
              <a:ea typeface="ＭＳ Ｐゴシック" panose="020B0600070205080204" pitchFamily="50" charset="-128"/>
            </a:rPr>
            <a:t>ポイント上昇したが、単年度ベースでは</a:t>
          </a:r>
          <a:r>
            <a:rPr kumimoji="1" lang="en-US" altLang="ja-JP" sz="1350">
              <a:latin typeface="ＭＳ Ｐゴシック" panose="020B0600070205080204" pitchFamily="50" charset="-128"/>
              <a:ea typeface="ＭＳ Ｐゴシック" panose="020B0600070205080204" pitchFamily="50" charset="-128"/>
            </a:rPr>
            <a:t>0.1</a:t>
          </a:r>
          <a:r>
            <a:rPr kumimoji="1" lang="ja-JP" altLang="en-US" sz="1350">
              <a:latin typeface="ＭＳ Ｐゴシック" panose="020B0600070205080204" pitchFamily="50" charset="-128"/>
              <a:ea typeface="ＭＳ Ｐゴシック" panose="020B0600070205080204" pitchFamily="50" charset="-128"/>
            </a:rPr>
            <a:t>ポイント改善している。</a:t>
          </a:r>
          <a:endParaRPr kumimoji="1" lang="en-US" altLang="ja-JP" sz="1350">
            <a:latin typeface="ＭＳ Ｐゴシック" panose="020B0600070205080204" pitchFamily="50" charset="-128"/>
            <a:ea typeface="ＭＳ Ｐゴシック" panose="020B0600070205080204" pitchFamily="50" charset="-128"/>
          </a:endParaRPr>
        </a:p>
        <a:p>
          <a:r>
            <a:rPr kumimoji="1" lang="ja-JP" altLang="en-US" sz="1350">
              <a:latin typeface="ＭＳ Ｐゴシック" panose="020B0600070205080204" pitchFamily="50" charset="-128"/>
              <a:ea typeface="ＭＳ Ｐゴシック" panose="020B0600070205080204" pitchFamily="50" charset="-128"/>
            </a:rPr>
            <a:t>　本市は類似団体平均と比べて高い水準であり、交付税算入率の高い地方債の有効活用、繰上償還などを引き続き実施し更なる改善に努めたい。</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6096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876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15748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8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35052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166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112268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359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一般会計等の市債残高については、</a:t>
          </a:r>
          <a:r>
            <a:rPr kumimoji="1" lang="en-US" altLang="ja-JP" sz="1400">
              <a:latin typeface="ＭＳ Ｐゴシック" panose="020B0600070205080204" pitchFamily="50" charset="-128"/>
              <a:ea typeface="ＭＳ Ｐゴシック" panose="020B0600070205080204" pitchFamily="50" charset="-128"/>
            </a:rPr>
            <a:t>498</a:t>
          </a:r>
          <a:r>
            <a:rPr kumimoji="1" lang="ja-JP" altLang="en-US" sz="1400">
              <a:latin typeface="ＭＳ Ｐゴシック" panose="020B0600070205080204" pitchFamily="50" charset="-128"/>
              <a:ea typeface="ＭＳ Ｐゴシック" panose="020B0600070205080204" pitchFamily="50" charset="-128"/>
            </a:rPr>
            <a:t>百万円の繰上償還を実施したことなどにより前年度比</a:t>
          </a:r>
          <a:r>
            <a:rPr kumimoji="1" lang="en-US" altLang="ja-JP" sz="1400">
              <a:latin typeface="ＭＳ Ｐゴシック" panose="020B0600070205080204" pitchFamily="50" charset="-128"/>
              <a:ea typeface="ＭＳ Ｐゴシック" panose="020B0600070205080204" pitchFamily="50" charset="-128"/>
            </a:rPr>
            <a:t>7</a:t>
          </a:r>
          <a:r>
            <a:rPr kumimoji="1" lang="ja-JP" altLang="en-US" sz="1400">
              <a:latin typeface="ＭＳ Ｐゴシック" panose="020B0600070205080204" pitchFamily="50" charset="-128"/>
              <a:ea typeface="ＭＳ Ｐゴシック" panose="020B0600070205080204" pitchFamily="50" charset="-128"/>
            </a:rPr>
            <a:t>百万円減となった。加えて農業集落排水施設事業の法適用への移行などもあり、将来負担額全体で</a:t>
          </a:r>
          <a:r>
            <a:rPr kumimoji="1" lang="en-US" altLang="ja-JP" sz="1400">
              <a:latin typeface="ＭＳ Ｐゴシック" panose="020B0600070205080204" pitchFamily="50" charset="-128"/>
              <a:ea typeface="ＭＳ Ｐゴシック" panose="020B0600070205080204" pitchFamily="50" charset="-128"/>
            </a:rPr>
            <a:t>1,656</a:t>
          </a:r>
          <a:r>
            <a:rPr kumimoji="1" lang="ja-JP" altLang="en-US" sz="1400">
              <a:latin typeface="ＭＳ Ｐゴシック" panose="020B0600070205080204" pitchFamily="50" charset="-128"/>
              <a:ea typeface="ＭＳ Ｐゴシック" panose="020B0600070205080204" pitchFamily="50" charset="-128"/>
            </a:rPr>
            <a:t>百万円減少した。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しかし、依然として類似団体、全国平均を上回っている状況は続いており、更なる改善が必要である。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65496</xdr:rowOff>
    </xdr:from>
    <xdr:to>
      <xdr:col>81</xdr:col>
      <xdr:colOff>44450</xdr:colOff>
      <xdr:row>15</xdr:row>
      <xdr:rowOff>129842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637246"/>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129842</xdr:rowOff>
    </xdr:from>
    <xdr:to>
      <xdr:col>77</xdr:col>
      <xdr:colOff>44450</xdr:colOff>
      <xdr:row>16</xdr:row>
      <xdr:rowOff>12398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701592"/>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12398</xdr:rowOff>
    </xdr:from>
    <xdr:to>
      <xdr:col>72</xdr:col>
      <xdr:colOff>203200</xdr:colOff>
      <xdr:row>16</xdr:row>
      <xdr:rowOff>114663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55598"/>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114663</xdr:rowOff>
    </xdr:from>
    <xdr:to>
      <xdr:col>68</xdr:col>
      <xdr:colOff>152400</xdr:colOff>
      <xdr:row>16</xdr:row>
      <xdr:rowOff>165221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857863"/>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14696</xdr:rowOff>
    </xdr:from>
    <xdr:to>
      <xdr:col>81</xdr:col>
      <xdr:colOff>95250</xdr:colOff>
      <xdr:row>15</xdr:row>
      <xdr:rowOff>116296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158223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5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79042</xdr:rowOff>
    </xdr:from>
    <xdr:to>
      <xdr:col>77</xdr:col>
      <xdr:colOff>95250</xdr:colOff>
      <xdr:row>16</xdr:row>
      <xdr:rowOff>9192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165419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737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0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47975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63863</xdr:rowOff>
    </xdr:from>
    <xdr:to>
      <xdr:col>68</xdr:col>
      <xdr:colOff>203200</xdr:colOff>
      <xdr:row>16</xdr:row>
      <xdr:rowOff>165463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150240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8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114421</xdr:rowOff>
    </xdr:from>
    <xdr:to>
      <xdr:col>64</xdr:col>
      <xdr:colOff>152400</xdr:colOff>
      <xdr:row>17</xdr:row>
      <xdr:rowOff>44571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29348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94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75,385
74,100
552.54
51,195,146
49,938,835
900,267
24,785,130
44,993,947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400">
              <a:latin typeface="ＭＳ Ｐゴシック" panose="020B0600070205080204" pitchFamily="50" charset="-128"/>
              <a:ea typeface="ＭＳ Ｐゴシック" panose="020B0600070205080204" pitchFamily="50" charset="-128"/>
            </a:rPr>
            <a:t>　会計年度任用職員報酬が</a:t>
          </a:r>
          <a:r>
            <a:rPr kumimoji="1" lang="en-US" altLang="ja-JP" sz="1400">
              <a:latin typeface="ＭＳ Ｐゴシック" panose="020B0600070205080204" pitchFamily="50" charset="-128"/>
              <a:ea typeface="ＭＳ Ｐゴシック" panose="020B0600070205080204" pitchFamily="50" charset="-128"/>
            </a:rPr>
            <a:t>223</a:t>
          </a:r>
          <a:r>
            <a:rPr kumimoji="1" lang="ja-JP" altLang="en-US" sz="1400">
              <a:latin typeface="ＭＳ Ｐゴシック" panose="020B0600070205080204" pitchFamily="50" charset="-128"/>
              <a:ea typeface="ＭＳ Ｐゴシック" panose="020B0600070205080204" pitchFamily="50" charset="-128"/>
            </a:rPr>
            <a:t>百万円増加したことなどにより、人件費に係る経常充当一般財源は</a:t>
          </a:r>
          <a:r>
            <a:rPr kumimoji="1" lang="en-US" altLang="ja-JP" sz="1400">
              <a:latin typeface="ＭＳ Ｐゴシック" panose="020B0600070205080204" pitchFamily="50" charset="-128"/>
              <a:ea typeface="ＭＳ Ｐゴシック" panose="020B0600070205080204" pitchFamily="50" charset="-128"/>
            </a:rPr>
            <a:t>203</a:t>
          </a:r>
          <a:r>
            <a:rPr kumimoji="1" lang="ja-JP" altLang="en-US" sz="1400">
              <a:latin typeface="ＭＳ Ｐゴシック" panose="020B0600070205080204" pitchFamily="50" charset="-128"/>
              <a:ea typeface="ＭＳ Ｐゴシック" panose="020B0600070205080204" pitchFamily="50" charset="-128"/>
            </a:rPr>
            <a:t>百万円増加し、経常収支比率にしめる割合は</a:t>
          </a:r>
          <a:r>
            <a:rPr kumimoji="1" lang="en-US" altLang="ja-JP" sz="1400">
              <a:latin typeface="ＭＳ Ｐゴシック" panose="020B0600070205080204" pitchFamily="50" charset="-128"/>
              <a:ea typeface="ＭＳ Ｐゴシック" panose="020B0600070205080204" pitchFamily="50" charset="-128"/>
            </a:rPr>
            <a:t>0.3</a:t>
          </a:r>
          <a:r>
            <a:rPr kumimoji="1" lang="ja-JP" altLang="en-US" sz="1400">
              <a:latin typeface="ＭＳ Ｐゴシック" panose="020B0600070205080204" pitchFamily="50" charset="-128"/>
              <a:ea typeface="ＭＳ Ｐゴシック" panose="020B0600070205080204" pitchFamily="50" charset="-128"/>
            </a:rPr>
            <a:t>ポイント上昇した。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類似団体平均を上回っているため、行財政改革の取組により抑制に努める必要がある。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78014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306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125367</xdr:rowOff>
    </xdr:from>
    <xdr:to>
      <xdr:col>19</xdr:col>
      <xdr:colOff>187325</xdr:colOff>
      <xdr:row>36</xdr:row>
      <xdr:rowOff>58420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2611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125367</xdr:rowOff>
    </xdr:from>
    <xdr:to>
      <xdr:col>15</xdr:col>
      <xdr:colOff>98425</xdr:colOff>
      <xdr:row>36</xdr:row>
      <xdr:rowOff>97608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26117"/>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6169</xdr:rowOff>
    </xdr:from>
    <xdr:to>
      <xdr:col>11</xdr:col>
      <xdr:colOff>9525</xdr:colOff>
      <xdr:row>36</xdr:row>
      <xdr:rowOff>97608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7836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170741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74567</xdr:rowOff>
    </xdr:from>
    <xdr:to>
      <xdr:col>15</xdr:col>
      <xdr:colOff>149225</xdr:colOff>
      <xdr:row>36</xdr:row>
      <xdr:rowOff>4717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14894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46808</xdr:rowOff>
    </xdr:from>
    <xdr:to>
      <xdr:col>11</xdr:col>
      <xdr:colOff>60325</xdr:colOff>
      <xdr:row>36</xdr:row>
      <xdr:rowOff>148408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133185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126819</xdr:rowOff>
    </xdr:from>
    <xdr:to>
      <xdr:col>6</xdr:col>
      <xdr:colOff>171450</xdr:colOff>
      <xdr:row>36</xdr:row>
      <xdr:rowOff>56969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41746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400">
              <a:latin typeface="ＭＳ Ｐゴシック" panose="020B0600070205080204" pitchFamily="50" charset="-128"/>
              <a:ea typeface="ＭＳ Ｐゴシック" panose="020B0600070205080204" pitchFamily="50" charset="-128"/>
            </a:rPr>
            <a:t>　福知山市温水プールの維持管理経費において指定管理方式から民設民営方式へ変更したことにより委託料が△</a:t>
          </a:r>
          <a:r>
            <a:rPr kumimoji="1" lang="en-US" altLang="ja-JP" sz="1400">
              <a:latin typeface="ＭＳ Ｐゴシック" panose="020B0600070205080204" pitchFamily="50" charset="-128"/>
              <a:ea typeface="ＭＳ Ｐゴシック" panose="020B0600070205080204" pitchFamily="50" charset="-128"/>
            </a:rPr>
            <a:t>33</a:t>
          </a:r>
          <a:r>
            <a:rPr kumimoji="1" lang="ja-JP" altLang="en-US" sz="1400">
              <a:latin typeface="ＭＳ Ｐゴシック" panose="020B0600070205080204" pitchFamily="50" charset="-128"/>
              <a:ea typeface="ＭＳ Ｐゴシック" panose="020B0600070205080204" pitchFamily="50" charset="-128"/>
            </a:rPr>
            <a:t>百万円となったことなどにより、前年度比△</a:t>
          </a:r>
          <a:r>
            <a:rPr kumimoji="1" lang="en-US" altLang="ja-JP" sz="1400">
              <a:latin typeface="ＭＳ Ｐゴシック" panose="020B0600070205080204" pitchFamily="50" charset="-128"/>
              <a:ea typeface="ＭＳ Ｐゴシック" panose="020B0600070205080204" pitchFamily="50" charset="-128"/>
            </a:rPr>
            <a:t>32</a:t>
          </a:r>
          <a:r>
            <a:rPr kumimoji="1" lang="ja-JP" altLang="en-US" sz="1400">
              <a:latin typeface="ＭＳ Ｐゴシック" panose="020B0600070205080204" pitchFamily="50" charset="-128"/>
              <a:ea typeface="ＭＳ Ｐゴシック" panose="020B0600070205080204" pitchFamily="50" charset="-128"/>
            </a:rPr>
            <a:t>百万円となった。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施設の維持管理コスト削減のためにも、引き続き公共施設マネジメントを推進していく必要がある。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13</xdr:row>
      <xdr:rowOff>153670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74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54610</xdr:rowOff>
    </xdr:from>
    <xdr:to>
      <xdr:col>78</xdr:col>
      <xdr:colOff>69850</xdr:colOff>
      <xdr:row>13</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83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54610</xdr:rowOff>
    </xdr:from>
    <xdr:to>
      <xdr:col>73</xdr:col>
      <xdr:colOff>180975</xdr:colOff>
      <xdr:row>13</xdr:row>
      <xdr:rowOff>85090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8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85090</xdr:rowOff>
    </xdr:from>
    <xdr:to>
      <xdr:col>69</xdr:col>
      <xdr:colOff>92075</xdr:colOff>
      <xdr:row>14</xdr:row>
      <xdr:rowOff>20320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13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45720</xdr:rowOff>
    </xdr:from>
    <xdr:to>
      <xdr:col>69</xdr:col>
      <xdr:colOff>142875</xdr:colOff>
      <xdr:row>14</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132097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3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52087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102870</xdr:rowOff>
    </xdr:from>
    <xdr:to>
      <xdr:col>82</xdr:col>
      <xdr:colOff>158750</xdr:colOff>
      <xdr:row>14</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119397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3810</xdr:rowOff>
    </xdr:from>
    <xdr:to>
      <xdr:col>74</xdr:col>
      <xdr:colOff>31750</xdr:colOff>
      <xdr:row>13</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115587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34290</xdr:rowOff>
    </xdr:from>
    <xdr:to>
      <xdr:col>69</xdr:col>
      <xdr:colOff>142875</xdr:colOff>
      <xdr:row>13</xdr:row>
      <xdr:rowOff>135890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146067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140970</xdr:rowOff>
    </xdr:from>
    <xdr:to>
      <xdr:col>65</xdr:col>
      <xdr:colOff>53975</xdr:colOff>
      <xdr:row>14</xdr:row>
      <xdr:rowOff>71120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81297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400">
              <a:latin typeface="ＭＳ Ｐゴシック" panose="020B0600070205080204" pitchFamily="50" charset="-128"/>
              <a:ea typeface="ＭＳ Ｐゴシック" panose="020B0600070205080204" pitchFamily="50" charset="-128"/>
            </a:rPr>
            <a:t>　障害者福祉サービス（自立支援給付）の増（</a:t>
          </a:r>
          <a:r>
            <a:rPr kumimoji="1" lang="en-US" altLang="ja-JP" sz="1400">
              <a:latin typeface="ＭＳ Ｐゴシック" panose="020B0600070205080204" pitchFamily="50" charset="-128"/>
              <a:ea typeface="ＭＳ Ｐゴシック" panose="020B0600070205080204" pitchFamily="50" charset="-128"/>
            </a:rPr>
            <a:t>+158</a:t>
          </a:r>
          <a:r>
            <a:rPr kumimoji="1" lang="ja-JP" altLang="en-US" sz="1400">
              <a:latin typeface="ＭＳ Ｐゴシック" panose="020B0600070205080204" pitchFamily="50" charset="-128"/>
              <a:ea typeface="ＭＳ Ｐゴシック" panose="020B0600070205080204" pitchFamily="50" charset="-128"/>
            </a:rPr>
            <a:t>百万円）、保育所委託費の増（</a:t>
          </a:r>
          <a:r>
            <a:rPr kumimoji="1" lang="en-US" altLang="ja-JP" sz="1400">
              <a:latin typeface="ＭＳ Ｐゴシック" panose="020B0600070205080204" pitchFamily="50" charset="-128"/>
              <a:ea typeface="ＭＳ Ｐゴシック" panose="020B0600070205080204" pitchFamily="50" charset="-128"/>
            </a:rPr>
            <a:t>+127</a:t>
          </a:r>
          <a:r>
            <a:rPr kumimoji="1" lang="ja-JP" altLang="en-US" sz="1400">
              <a:latin typeface="ＭＳ Ｐゴシック" panose="020B0600070205080204" pitchFamily="50" charset="-128"/>
              <a:ea typeface="ＭＳ Ｐゴシック" panose="020B0600070205080204" pitchFamily="50" charset="-128"/>
            </a:rPr>
            <a:t>百万円）などにより前年度比</a:t>
          </a:r>
          <a:r>
            <a:rPr kumimoji="1" lang="en-US" altLang="ja-JP" sz="1400">
              <a:latin typeface="ＭＳ Ｐゴシック" panose="020B0600070205080204" pitchFamily="50" charset="-128"/>
              <a:ea typeface="ＭＳ Ｐゴシック" panose="020B0600070205080204" pitchFamily="50" charset="-128"/>
            </a:rPr>
            <a:t>+275</a:t>
          </a:r>
          <a:r>
            <a:rPr kumimoji="1" lang="ja-JP" altLang="en-US" sz="1400">
              <a:latin typeface="ＭＳ Ｐゴシック" panose="020B0600070205080204" pitchFamily="50" charset="-128"/>
              <a:ea typeface="ＭＳ Ｐゴシック" panose="020B0600070205080204" pitchFamily="50" charset="-128"/>
            </a:rPr>
            <a:t>百万円となっている。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社会保障経費については増加の一途をたどっており、類似団体平均を上回っているため、単独扶助事業の検証・見直しなどを進める。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812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57</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975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400">
              <a:latin typeface="ＭＳ Ｐゴシック" panose="020B0600070205080204" pitchFamily="50" charset="-128"/>
              <a:ea typeface="ＭＳ Ｐゴシック" panose="020B0600070205080204" pitchFamily="50" charset="-128"/>
            </a:rPr>
            <a:t>　農業集落排水施設事業が下水道事業に経営統合したことにより、繰出金が皆減（△</a:t>
          </a:r>
          <a:r>
            <a:rPr kumimoji="1" lang="en-US" altLang="ja-JP" sz="1400">
              <a:latin typeface="ＭＳ Ｐゴシック" panose="020B0600070205080204" pitchFamily="50" charset="-128"/>
              <a:ea typeface="ＭＳ Ｐゴシック" panose="020B0600070205080204" pitchFamily="50" charset="-128"/>
            </a:rPr>
            <a:t>539</a:t>
          </a:r>
          <a:r>
            <a:rPr kumimoji="1" lang="ja-JP" altLang="en-US" sz="1400">
              <a:latin typeface="ＭＳ Ｐゴシック" panose="020B0600070205080204" pitchFamily="50" charset="-128"/>
              <a:ea typeface="ＭＳ Ｐゴシック" panose="020B0600070205080204" pitchFamily="50" charset="-128"/>
            </a:rPr>
            <a:t>百万円）となり、経常収支比率における繰出金等の比率は前年度比</a:t>
          </a:r>
          <a:r>
            <a:rPr kumimoji="1" lang="en-US" altLang="ja-JP" sz="1400">
              <a:latin typeface="ＭＳ Ｐゴシック" panose="020B0600070205080204" pitchFamily="50" charset="-128"/>
              <a:ea typeface="ＭＳ Ｐゴシック" panose="020B0600070205080204" pitchFamily="50" charset="-128"/>
            </a:rPr>
            <a:t>2.1</a:t>
          </a:r>
          <a:r>
            <a:rPr kumimoji="1" lang="ja-JP" altLang="en-US" sz="1400">
              <a:latin typeface="ＭＳ Ｐゴシック" panose="020B0600070205080204" pitchFamily="50" charset="-128"/>
              <a:ea typeface="ＭＳ Ｐゴシック" panose="020B0600070205080204" pitchFamily="50" charset="-128"/>
            </a:rPr>
            <a:t>ポイント減の</a:t>
          </a:r>
          <a:r>
            <a:rPr kumimoji="1" lang="en-US" altLang="ja-JP" sz="1400">
              <a:latin typeface="ＭＳ Ｐゴシック" panose="020B0600070205080204" pitchFamily="50" charset="-128"/>
              <a:ea typeface="ＭＳ Ｐゴシック" panose="020B0600070205080204" pitchFamily="50" charset="-128"/>
            </a:rPr>
            <a:t>10.9</a:t>
          </a:r>
          <a:r>
            <a:rPr kumimoji="1" lang="ja-JP" altLang="en-US" sz="1400">
              <a:latin typeface="ＭＳ Ｐゴシック" panose="020B0600070205080204" pitchFamily="50" charset="-128"/>
              <a:ea typeface="ＭＳ Ｐゴシック" panose="020B0600070205080204" pitchFamily="50" charset="-128"/>
            </a:rPr>
            <a:t>％となった。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国民健康保険や介護保険に係る繰出金についても、需要が伸びることが想定されるため、一層厳しい財政規律が求められる。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101600</xdr:rowOff>
    </xdr:from>
    <xdr:to>
      <xdr:col>82</xdr:col>
      <xdr:colOff>107950</xdr:colOff>
      <xdr:row>58</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028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25400</xdr:rowOff>
    </xdr:from>
    <xdr:to>
      <xdr:col>78</xdr:col>
      <xdr:colOff>69850</xdr:colOff>
      <xdr:row>58</xdr:row>
      <xdr:rowOff>63500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152400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07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152400</xdr:rowOff>
    </xdr:from>
    <xdr:to>
      <xdr:col>69</xdr:col>
      <xdr:colOff>92075</xdr:colOff>
      <xdr:row>58</xdr:row>
      <xdr:rowOff>152400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9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50800</xdr:rowOff>
    </xdr:from>
    <xdr:to>
      <xdr:col>82</xdr:col>
      <xdr:colOff>158750</xdr:colOff>
      <xdr:row>56</xdr:row>
      <xdr:rowOff>152400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67327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60977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400">
              <a:latin typeface="ＭＳ Ｐゴシック" panose="020B0600070205080204" pitchFamily="50" charset="-128"/>
              <a:ea typeface="ＭＳ Ｐゴシック" panose="020B0600070205080204" pitchFamily="50" charset="-128"/>
            </a:rPr>
            <a:t>　令和５年度から学校給食費を公会計化したことにより、学校給食会への支出が皆増（</a:t>
          </a:r>
          <a:r>
            <a:rPr kumimoji="1" lang="en-US" altLang="ja-JP" sz="1400">
              <a:latin typeface="ＭＳ Ｐゴシック" panose="020B0600070205080204" pitchFamily="50" charset="-128"/>
              <a:ea typeface="ＭＳ Ｐゴシック" panose="020B0600070205080204" pitchFamily="50" charset="-128"/>
            </a:rPr>
            <a:t>+311</a:t>
          </a:r>
          <a:r>
            <a:rPr kumimoji="1" lang="ja-JP" altLang="en-US" sz="1400">
              <a:latin typeface="ＭＳ Ｐゴシック" panose="020B0600070205080204" pitchFamily="50" charset="-128"/>
              <a:ea typeface="ＭＳ Ｐゴシック" panose="020B0600070205080204" pitchFamily="50" charset="-128"/>
            </a:rPr>
            <a:t>百万円）となったこと、農業集落排水施設事業が下水道事業に経営統合したことにより、負担金が増額（</a:t>
          </a:r>
          <a:r>
            <a:rPr kumimoji="1" lang="en-US" altLang="ja-JP" sz="1400">
              <a:latin typeface="ＭＳ Ｐゴシック" panose="020B0600070205080204" pitchFamily="50" charset="-128"/>
              <a:ea typeface="ＭＳ Ｐゴシック" panose="020B0600070205080204" pitchFamily="50" charset="-128"/>
            </a:rPr>
            <a:t>+415</a:t>
          </a:r>
          <a:r>
            <a:rPr kumimoji="1" lang="ja-JP" altLang="en-US" sz="1400">
              <a:latin typeface="ＭＳ Ｐゴシック" panose="020B0600070205080204" pitchFamily="50" charset="-128"/>
              <a:ea typeface="ＭＳ Ｐゴシック" panose="020B0600070205080204" pitchFamily="50" charset="-128"/>
            </a:rPr>
            <a:t>百万円）したため前年度比</a:t>
          </a:r>
          <a:r>
            <a:rPr kumimoji="1" lang="en-US" altLang="ja-JP" sz="1400">
              <a:latin typeface="ＭＳ Ｐゴシック" panose="020B0600070205080204" pitchFamily="50" charset="-128"/>
              <a:ea typeface="ＭＳ Ｐゴシック" panose="020B0600070205080204" pitchFamily="50" charset="-128"/>
            </a:rPr>
            <a:t>+790</a:t>
          </a:r>
          <a:r>
            <a:rPr kumimoji="1" lang="ja-JP" altLang="en-US" sz="1400">
              <a:latin typeface="ＭＳ Ｐゴシック" panose="020B0600070205080204" pitchFamily="50" charset="-128"/>
              <a:ea typeface="ＭＳ Ｐゴシック" panose="020B0600070205080204" pitchFamily="50" charset="-128"/>
            </a:rPr>
            <a:t>百万円となった。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今後も企業会計の経営健全化による負担金の軽減等に努める必要がある。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106426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677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159004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58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400">
              <a:latin typeface="ＭＳ Ｐゴシック" panose="020B0600070205080204" pitchFamily="50" charset="-128"/>
              <a:ea typeface="ＭＳ Ｐゴシック" panose="020B0600070205080204" pitchFamily="50" charset="-128"/>
            </a:rPr>
            <a:t>　令和５年度の公債費については、小中学校の大規模改修、災害復旧事業など令和２年度以前に発行した地方債の元金償還が開始となったことから増加したが、過去に実施した繰上償還により</a:t>
          </a:r>
          <a:r>
            <a:rPr kumimoji="1" lang="en-US" altLang="ja-JP" sz="1400">
              <a:latin typeface="ＭＳ Ｐゴシック" panose="020B0600070205080204" pitchFamily="50" charset="-128"/>
              <a:ea typeface="ＭＳ Ｐゴシック" panose="020B0600070205080204" pitchFamily="50" charset="-128"/>
            </a:rPr>
            <a:t>106</a:t>
          </a:r>
          <a:r>
            <a:rPr kumimoji="1" lang="ja-JP" altLang="en-US" sz="1400">
              <a:latin typeface="ＭＳ Ｐゴシック" panose="020B0600070205080204" pitchFamily="50" charset="-128"/>
              <a:ea typeface="ＭＳ Ｐゴシック" panose="020B0600070205080204" pitchFamily="50" charset="-128"/>
            </a:rPr>
            <a:t>百万円の増加に留めることができた。</a:t>
          </a:r>
        </a:p>
        <a:p>
          <a:r>
            <a:rPr kumimoji="1" lang="ja-JP" altLang="en-US" sz="1400">
              <a:latin typeface="ＭＳ Ｐゴシック" panose="020B0600070205080204" pitchFamily="50" charset="-128"/>
              <a:ea typeface="ＭＳ Ｐゴシック" panose="020B0600070205080204" pitchFamily="50" charset="-128"/>
            </a:rPr>
            <a:t>　本市は類似団体平均と比べて高い水準であり、交付税算入率の高い地方債の有効活用、繰上償還などを引き続き実施し更なる改善に努めたい。</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113285</xdr:rowOff>
    </xdr:from>
    <xdr:to>
      <xdr:col>24</xdr:col>
      <xdr:colOff>25400</xdr:colOff>
      <xdr:row>78</xdr:row>
      <xdr:rowOff>122428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4863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113285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477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113285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77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113285</xdr:rowOff>
    </xdr:from>
    <xdr:to>
      <xdr:col>11</xdr:col>
      <xdr:colOff>9525</xdr:colOff>
      <xdr:row>78</xdr:row>
      <xdr:rowOff>159004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863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105681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71628</xdr:rowOff>
    </xdr:from>
    <xdr:to>
      <xdr:col>24</xdr:col>
      <xdr:colOff>76200</xdr:colOff>
      <xdr:row>79</xdr:row>
      <xdr:rowOff>1778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43705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62485</xdr:rowOff>
    </xdr:from>
    <xdr:to>
      <xdr:col>20</xdr:col>
      <xdr:colOff>38100</xdr:colOff>
      <xdr:row>78</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148862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62485</xdr:rowOff>
    </xdr:from>
    <xdr:to>
      <xdr:col>11</xdr:col>
      <xdr:colOff>60325</xdr:colOff>
      <xdr:row>78</xdr:row>
      <xdr:rowOff>164085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148862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108204</xdr:rowOff>
    </xdr:from>
    <xdr:to>
      <xdr:col>6</xdr:col>
      <xdr:colOff>171450</xdr:colOff>
      <xdr:row>79</xdr:row>
      <xdr:rowOff>38354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23131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400">
              <a:latin typeface="ＭＳ Ｐゴシック" panose="020B0600070205080204" pitchFamily="50" charset="-128"/>
              <a:ea typeface="ＭＳ Ｐゴシック" panose="020B0600070205080204" pitchFamily="50" charset="-128"/>
            </a:rPr>
            <a:t>　前年度より繰出金や物件費、維持補修費は減少したものの、人件費及び補助費等が増加しており経常収支比率は悪化している。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近年、最低賃金等の上昇が著しいことから様々な経常経費にも大きな影響があるため、自主財源の確保及び公共施設マネジメントの推進など更なる経費の削減を進めていく。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18415</xdr:rowOff>
    </xdr:from>
    <xdr:to>
      <xdr:col>82</xdr:col>
      <xdr:colOff>107950</xdr:colOff>
      <xdr:row>75</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771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149860</xdr:rowOff>
    </xdr:from>
    <xdr:to>
      <xdr:col>78</xdr:col>
      <xdr:colOff>69850</xdr:colOff>
      <xdr:row>75</xdr:row>
      <xdr:rowOff>18415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66571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149860</xdr:rowOff>
    </xdr:from>
    <xdr:to>
      <xdr:col>73</xdr:col>
      <xdr:colOff>180975</xdr:colOff>
      <xdr:row>74</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66571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155575</xdr:rowOff>
    </xdr:from>
    <xdr:to>
      <xdr:col>69</xdr:col>
      <xdr:colOff>92075</xdr:colOff>
      <xdr:row>75</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8428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99713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139716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xdr:rowOff>
    </xdr:from>
    <xdr:to>
      <xdr:col>82</xdr:col>
      <xdr:colOff>158750</xdr:colOff>
      <xdr:row>75</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24147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139065</xdr:rowOff>
    </xdr:from>
    <xdr:to>
      <xdr:col>78</xdr:col>
      <xdr:colOff>120650</xdr:colOff>
      <xdr:row>75</xdr:row>
      <xdr:rowOff>69215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79392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99060</xdr:rowOff>
    </xdr:from>
    <xdr:to>
      <xdr:col>74</xdr:col>
      <xdr:colOff>31750</xdr:colOff>
      <xdr:row>74</xdr:row>
      <xdr:rowOff>29210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39387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104775</xdr:rowOff>
    </xdr:from>
    <xdr:to>
      <xdr:col>69</xdr:col>
      <xdr:colOff>142875</xdr:colOff>
      <xdr:row>75</xdr:row>
      <xdr:rowOff>34925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45102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50152</xdr:rowOff>
    </xdr:from>
    <xdr:to>
      <xdr:col>29</xdr:col>
      <xdr:colOff>127000</xdr:colOff>
      <xdr:row>12</xdr:row>
      <xdr:rowOff>155994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55177"/>
          <a:ext cx="647700" cy="10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155994</xdr:rowOff>
    </xdr:from>
    <xdr:to>
      <xdr:col>26</xdr:col>
      <xdr:colOff>50800</xdr:colOff>
      <xdr:row>13</xdr:row>
      <xdr:rowOff>54191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61019"/>
          <a:ext cx="698500" cy="6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54191</xdr:rowOff>
    </xdr:from>
    <xdr:to>
      <xdr:col>22</xdr:col>
      <xdr:colOff>114300</xdr:colOff>
      <xdr:row>13</xdr:row>
      <xdr:rowOff>65202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30666"/>
          <a:ext cx="698500" cy="1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65202</xdr:rowOff>
    </xdr:from>
    <xdr:to>
      <xdr:col>18</xdr:col>
      <xdr:colOff>177800</xdr:colOff>
      <xdr:row>13</xdr:row>
      <xdr:rowOff>97492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41677"/>
          <a:ext cx="698500" cy="32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2724</xdr:rowOff>
    </xdr:from>
    <xdr:to>
      <xdr:col>19</xdr:col>
      <xdr:colOff>38100</xdr:colOff>
      <xdr:row>15</xdr:row>
      <xdr:rowOff>104324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89101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0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47892</xdr:rowOff>
    </xdr:from>
    <xdr:to>
      <xdr:col>15</xdr:col>
      <xdr:colOff>101600</xdr:colOff>
      <xdr:row>15</xdr:row>
      <xdr:rowOff>149492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134269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170802</xdr:rowOff>
    </xdr:from>
    <xdr:to>
      <xdr:col>29</xdr:col>
      <xdr:colOff>177800</xdr:colOff>
      <xdr:row>12</xdr:row>
      <xdr:rowOff>100952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04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15879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4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105194</xdr:rowOff>
    </xdr:from>
    <xdr:to>
      <xdr:col>26</xdr:col>
      <xdr:colOff>101600</xdr:colOff>
      <xdr:row>13</xdr:row>
      <xdr:rowOff>35344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10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45521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79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3391</xdr:rowOff>
    </xdr:from>
    <xdr:to>
      <xdr:col>22</xdr:col>
      <xdr:colOff>165100</xdr:colOff>
      <xdr:row>13</xdr:row>
      <xdr:rowOff>104991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7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115168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4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14402</xdr:rowOff>
    </xdr:from>
    <xdr:to>
      <xdr:col>19</xdr:col>
      <xdr:colOff>38100</xdr:colOff>
      <xdr:row>13</xdr:row>
      <xdr:rowOff>116002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9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126179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5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46692</xdr:rowOff>
    </xdr:from>
    <xdr:to>
      <xdr:col>15</xdr:col>
      <xdr:colOff>101600</xdr:colOff>
      <xdr:row>13</xdr:row>
      <xdr:rowOff>148292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23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158469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9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189473</xdr:rowOff>
    </xdr:from>
    <xdr:to>
      <xdr:col>29</xdr:col>
      <xdr:colOff>127000</xdr:colOff>
      <xdr:row>34</xdr:row>
      <xdr:rowOff>198127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56923"/>
          <a:ext cx="6477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137450</xdr:rowOff>
    </xdr:from>
    <xdr:to>
      <xdr:col>26</xdr:col>
      <xdr:colOff>50800</xdr:colOff>
      <xdr:row>34</xdr:row>
      <xdr:rowOff>198127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04900"/>
          <a:ext cx="698500" cy="60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137450</xdr:rowOff>
    </xdr:from>
    <xdr:to>
      <xdr:col>22</xdr:col>
      <xdr:colOff>114300</xdr:colOff>
      <xdr:row>34</xdr:row>
      <xdr:rowOff>293715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04900"/>
          <a:ext cx="698500" cy="156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193294</xdr:rowOff>
    </xdr:from>
    <xdr:to>
      <xdr:col>18</xdr:col>
      <xdr:colOff>177800</xdr:colOff>
      <xdr:row>34</xdr:row>
      <xdr:rowOff>293715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460744"/>
          <a:ext cx="698500" cy="100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139488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4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134133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4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138673</xdr:rowOff>
    </xdr:from>
    <xdr:to>
      <xdr:col>29</xdr:col>
      <xdr:colOff>177800</xdr:colOff>
      <xdr:row>34</xdr:row>
      <xdr:rowOff>240273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0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326650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5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147327</xdr:rowOff>
    </xdr:from>
    <xdr:to>
      <xdr:col>26</xdr:col>
      <xdr:colOff>101600</xdr:colOff>
      <xdr:row>34</xdr:row>
      <xdr:rowOff>248927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14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259104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83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86650</xdr:rowOff>
    </xdr:from>
    <xdr:to>
      <xdr:col>22</xdr:col>
      <xdr:colOff>165100</xdr:colOff>
      <xdr:row>34</xdr:row>
      <xdr:rowOff>188250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54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198427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242915</xdr:rowOff>
    </xdr:from>
    <xdr:to>
      <xdr:col>19</xdr:col>
      <xdr:colOff>38100</xdr:colOff>
      <xdr:row>35</xdr:row>
      <xdr:rowOff>1615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1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11792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7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142494</xdr:rowOff>
    </xdr:from>
    <xdr:to>
      <xdr:col>15</xdr:col>
      <xdr:colOff>101600</xdr:colOff>
      <xdr:row>34</xdr:row>
      <xdr:rowOff>244094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09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254271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7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75,385
74,100
552.54
51,195,146
49,938,835
900,267
24,785,130
44,993,947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54737</xdr:rowOff>
    </xdr:from>
    <xdr:to>
      <xdr:col>24</xdr:col>
      <xdr:colOff>63500</xdr:colOff>
      <xdr:row>32</xdr:row>
      <xdr:rowOff>130594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41137"/>
          <a:ext cx="8382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130594</xdr:rowOff>
    </xdr:from>
    <xdr:to>
      <xdr:col>19</xdr:col>
      <xdr:colOff>177800</xdr:colOff>
      <xdr:row>33</xdr:row>
      <xdr:rowOff>51346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16994"/>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13322</xdr:rowOff>
    </xdr:from>
    <xdr:to>
      <xdr:col>15</xdr:col>
      <xdr:colOff>50800</xdr:colOff>
      <xdr:row>33</xdr:row>
      <xdr:rowOff>51346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671172"/>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13322</xdr:rowOff>
    </xdr:from>
    <xdr:to>
      <xdr:col>10</xdr:col>
      <xdr:colOff>114300</xdr:colOff>
      <xdr:row>34</xdr:row>
      <xdr:rowOff>21399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71172"/>
          <a:ext cx="8890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158805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141298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3937</xdr:rowOff>
    </xdr:from>
    <xdr:to>
      <xdr:col>24</xdr:col>
      <xdr:colOff>114300</xdr:colOff>
      <xdr:row>32</xdr:row>
      <xdr:rowOff>105537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26814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4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79794</xdr:rowOff>
    </xdr:from>
    <xdr:to>
      <xdr:col>20</xdr:col>
      <xdr:colOff>38100</xdr:colOff>
      <xdr:row>33</xdr:row>
      <xdr:rowOff>9944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6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26471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4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546</xdr:rowOff>
    </xdr:from>
    <xdr:to>
      <xdr:col>15</xdr:col>
      <xdr:colOff>101600</xdr:colOff>
      <xdr:row>33</xdr:row>
      <xdr:rowOff>102146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5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118673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133972</xdr:rowOff>
    </xdr:from>
    <xdr:to>
      <xdr:col>10</xdr:col>
      <xdr:colOff>165100</xdr:colOff>
      <xdr:row>33</xdr:row>
      <xdr:rowOff>64122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2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80649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9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142049</xdr:rowOff>
    </xdr:from>
    <xdr:to>
      <xdr:col>6</xdr:col>
      <xdr:colOff>38100</xdr:colOff>
      <xdr:row>34</xdr:row>
      <xdr:rowOff>72199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88726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7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136837</xdr:rowOff>
    </xdr:from>
    <xdr:to>
      <xdr:col>24</xdr:col>
      <xdr:colOff>63500</xdr:colOff>
      <xdr:row>56</xdr:row>
      <xdr:rowOff>141442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38037"/>
          <a:ext cx="8382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136837</xdr:rowOff>
    </xdr:from>
    <xdr:to>
      <xdr:col>19</xdr:col>
      <xdr:colOff>177800</xdr:colOff>
      <xdr:row>57</xdr:row>
      <xdr:rowOff>23114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38037"/>
          <a:ext cx="889000" cy="5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136053</xdr:rowOff>
    </xdr:from>
    <xdr:to>
      <xdr:col>15</xdr:col>
      <xdr:colOff>50800</xdr:colOff>
      <xdr:row>57</xdr:row>
      <xdr:rowOff>23114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37253"/>
          <a:ext cx="889000" cy="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136053</xdr:rowOff>
    </xdr:from>
    <xdr:to>
      <xdr:col>10</xdr:col>
      <xdr:colOff>114300</xdr:colOff>
      <xdr:row>57</xdr:row>
      <xdr:rowOff>12457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37253"/>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111586</xdr:rowOff>
    </xdr:from>
    <xdr:to>
      <xdr:col>10</xdr:col>
      <xdr:colOff>165100</xdr:colOff>
      <xdr:row>57</xdr:row>
      <xdr:rowOff>41736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32863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143220</xdr:rowOff>
    </xdr:from>
    <xdr:to>
      <xdr:col>6</xdr:col>
      <xdr:colOff>38100</xdr:colOff>
      <xdr:row>57</xdr:row>
      <xdr:rowOff>73370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64497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90642</xdr:rowOff>
    </xdr:from>
    <xdr:to>
      <xdr:col>24</xdr:col>
      <xdr:colOff>114300</xdr:colOff>
      <xdr:row>57</xdr:row>
      <xdr:rowOff>20792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113519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4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86037</xdr:rowOff>
    </xdr:from>
    <xdr:to>
      <xdr:col>20</xdr:col>
      <xdr:colOff>38100</xdr:colOff>
      <xdr:row>57</xdr:row>
      <xdr:rowOff>16187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143764</xdr:rowOff>
    </xdr:from>
    <xdr:to>
      <xdr:col>15</xdr:col>
      <xdr:colOff>101600</xdr:colOff>
      <xdr:row>57</xdr:row>
      <xdr:rowOff>73914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65041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3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85253</xdr:rowOff>
    </xdr:from>
    <xdr:to>
      <xdr:col>10</xdr:col>
      <xdr:colOff>165100</xdr:colOff>
      <xdr:row>57</xdr:row>
      <xdr:rowOff>15403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31930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133107</xdr:rowOff>
    </xdr:from>
    <xdr:to>
      <xdr:col>6</xdr:col>
      <xdr:colOff>38100</xdr:colOff>
      <xdr:row>57</xdr:row>
      <xdr:rowOff>63257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79784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114920</xdr:rowOff>
    </xdr:from>
    <xdr:to>
      <xdr:col>24</xdr:col>
      <xdr:colOff>63500</xdr:colOff>
      <xdr:row>77</xdr:row>
      <xdr:rowOff>119720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16570"/>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62570</xdr:rowOff>
    </xdr:from>
    <xdr:to>
      <xdr:col>19</xdr:col>
      <xdr:colOff>177800</xdr:colOff>
      <xdr:row>77</xdr:row>
      <xdr:rowOff>119720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642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62570</xdr:rowOff>
    </xdr:from>
    <xdr:to>
      <xdr:col>15</xdr:col>
      <xdr:colOff>50800</xdr:colOff>
      <xdr:row>77</xdr:row>
      <xdr:rowOff>121366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64220"/>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121366</xdr:rowOff>
    </xdr:from>
    <xdr:to>
      <xdr:col>10</xdr:col>
      <xdr:colOff>114300</xdr:colOff>
      <xdr:row>77</xdr:row>
      <xdr:rowOff>152411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23016"/>
          <a:ext cx="889000" cy="3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64120</xdr:rowOff>
    </xdr:from>
    <xdr:to>
      <xdr:col>24</xdr:col>
      <xdr:colOff>114300</xdr:colOff>
      <xdr:row>77</xdr:row>
      <xdr:rowOff>165720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42547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68920</xdr:rowOff>
    </xdr:from>
    <xdr:to>
      <xdr:col>20</xdr:col>
      <xdr:colOff>38100</xdr:colOff>
      <xdr:row>77</xdr:row>
      <xdr:rowOff>170520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161647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6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11770</xdr:rowOff>
    </xdr:from>
    <xdr:to>
      <xdr:col>15</xdr:col>
      <xdr:colOff>101600</xdr:colOff>
      <xdr:row>77</xdr:row>
      <xdr:rowOff>113370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104497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0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70566</xdr:rowOff>
    </xdr:from>
    <xdr:to>
      <xdr:col>10</xdr:col>
      <xdr:colOff>165100</xdr:colOff>
      <xdr:row>78</xdr:row>
      <xdr:rowOff>716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163293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101611</xdr:rowOff>
    </xdr:from>
    <xdr:to>
      <xdr:col>6</xdr:col>
      <xdr:colOff>38100</xdr:colOff>
      <xdr:row>78</xdr:row>
      <xdr:rowOff>31761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22888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9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167718</xdr:rowOff>
    </xdr:from>
    <xdr:to>
      <xdr:col>24</xdr:col>
      <xdr:colOff>63500</xdr:colOff>
      <xdr:row>94</xdr:row>
      <xdr:rowOff>41487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12568"/>
          <a:ext cx="83820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89951</xdr:rowOff>
    </xdr:from>
    <xdr:to>
      <xdr:col>19</xdr:col>
      <xdr:colOff>177800</xdr:colOff>
      <xdr:row>94</xdr:row>
      <xdr:rowOff>41487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034801"/>
          <a:ext cx="889000" cy="12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89951</xdr:rowOff>
    </xdr:from>
    <xdr:to>
      <xdr:col>15</xdr:col>
      <xdr:colOff>50800</xdr:colOff>
      <xdr:row>96</xdr:row>
      <xdr:rowOff>3640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34801"/>
          <a:ext cx="889000" cy="42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147458</xdr:rowOff>
    </xdr:from>
    <xdr:to>
      <xdr:col>10</xdr:col>
      <xdr:colOff>114300</xdr:colOff>
      <xdr:row>96</xdr:row>
      <xdr:rowOff>3640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435208"/>
          <a:ext cx="889000" cy="2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151164</xdr:rowOff>
    </xdr:from>
    <xdr:to>
      <xdr:col>10</xdr:col>
      <xdr:colOff>165100</xdr:colOff>
      <xdr:row>96</xdr:row>
      <xdr:rowOff>81314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72441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5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21963</xdr:rowOff>
    </xdr:from>
    <xdr:to>
      <xdr:col>6</xdr:col>
      <xdr:colOff>38100</xdr:colOff>
      <xdr:row>96</xdr:row>
      <xdr:rowOff>123563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8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114690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57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116918</xdr:rowOff>
    </xdr:from>
    <xdr:to>
      <xdr:col>24</xdr:col>
      <xdr:colOff>114300</xdr:colOff>
      <xdr:row>94</xdr:row>
      <xdr:rowOff>47068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139795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1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162137</xdr:rowOff>
    </xdr:from>
    <xdr:to>
      <xdr:col>20</xdr:col>
      <xdr:colOff>38100</xdr:colOff>
      <xdr:row>94</xdr:row>
      <xdr:rowOff>92287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0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108814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8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39151</xdr:rowOff>
    </xdr:from>
    <xdr:to>
      <xdr:col>15</xdr:col>
      <xdr:colOff>101600</xdr:colOff>
      <xdr:row>93</xdr:row>
      <xdr:rowOff>140751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98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157278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5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124290</xdr:rowOff>
    </xdr:from>
    <xdr:to>
      <xdr:col>10</xdr:col>
      <xdr:colOff>165100</xdr:colOff>
      <xdr:row>96</xdr:row>
      <xdr:rowOff>54440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70967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8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96658</xdr:rowOff>
    </xdr:from>
    <xdr:to>
      <xdr:col>6</xdr:col>
      <xdr:colOff>38100</xdr:colOff>
      <xdr:row>96</xdr:row>
      <xdr:rowOff>26808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8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43335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5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113552</xdr:rowOff>
    </xdr:from>
    <xdr:to>
      <xdr:col>55</xdr:col>
      <xdr:colOff>0</xdr:colOff>
      <xdr:row>36</xdr:row>
      <xdr:rowOff>71806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114302"/>
          <a:ext cx="838200" cy="12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71806</xdr:rowOff>
    </xdr:from>
    <xdr:to>
      <xdr:col>50</xdr:col>
      <xdr:colOff>114300</xdr:colOff>
      <xdr:row>36</xdr:row>
      <xdr:rowOff>115773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244006"/>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59331</xdr:rowOff>
    </xdr:from>
    <xdr:to>
      <xdr:col>45</xdr:col>
      <xdr:colOff>177800</xdr:colOff>
      <xdr:row>36</xdr:row>
      <xdr:rowOff>115773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202831"/>
          <a:ext cx="889000" cy="108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59331</xdr:rowOff>
    </xdr:from>
    <xdr:to>
      <xdr:col>41</xdr:col>
      <xdr:colOff>50800</xdr:colOff>
      <xdr:row>37</xdr:row>
      <xdr:rowOff>114282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202831"/>
          <a:ext cx="889000" cy="125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109879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25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44587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62752</xdr:rowOff>
    </xdr:from>
    <xdr:to>
      <xdr:col>55</xdr:col>
      <xdr:colOff>50800</xdr:colOff>
      <xdr:row>35</xdr:row>
      <xdr:rowOff>164352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0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85629</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91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21006</xdr:rowOff>
    </xdr:from>
    <xdr:to>
      <xdr:col>50</xdr:col>
      <xdr:colOff>165100</xdr:colOff>
      <xdr:row>36</xdr:row>
      <xdr:rowOff>122606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1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139133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596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64973</xdr:rowOff>
    </xdr:from>
    <xdr:to>
      <xdr:col>46</xdr:col>
      <xdr:colOff>38100</xdr:colOff>
      <xdr:row>36</xdr:row>
      <xdr:rowOff>166573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2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11650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01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8531</xdr:rowOff>
    </xdr:from>
    <xdr:to>
      <xdr:col>41</xdr:col>
      <xdr:colOff>101600</xdr:colOff>
      <xdr:row>30</xdr:row>
      <xdr:rowOff>110131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1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126658</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49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63482</xdr:rowOff>
    </xdr:from>
    <xdr:to>
      <xdr:col>36</xdr:col>
      <xdr:colOff>165100</xdr:colOff>
      <xdr:row>37</xdr:row>
      <xdr:rowOff>165081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071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10159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18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83976</xdr:rowOff>
    </xdr:from>
    <xdr:to>
      <xdr:col>55</xdr:col>
      <xdr:colOff>0</xdr:colOff>
      <xdr:row>54</xdr:row>
      <xdr:rowOff>104452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8999376"/>
          <a:ext cx="838200" cy="36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104452</xdr:rowOff>
    </xdr:from>
    <xdr:to>
      <xdr:col>50</xdr:col>
      <xdr:colOff>114300</xdr:colOff>
      <xdr:row>55</xdr:row>
      <xdr:rowOff>168362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362752"/>
          <a:ext cx="889000" cy="23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147386</xdr:rowOff>
    </xdr:from>
    <xdr:to>
      <xdr:col>45</xdr:col>
      <xdr:colOff>177800</xdr:colOff>
      <xdr:row>55</xdr:row>
      <xdr:rowOff>168362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405686"/>
          <a:ext cx="889000" cy="19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147386</xdr:rowOff>
    </xdr:from>
    <xdr:to>
      <xdr:col>41</xdr:col>
      <xdr:colOff>50800</xdr:colOff>
      <xdr:row>55</xdr:row>
      <xdr:rowOff>51776</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405686"/>
          <a:ext cx="889000" cy="7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139747</xdr:rowOff>
    </xdr:from>
    <xdr:to>
      <xdr:col>41</xdr:col>
      <xdr:colOff>101600</xdr:colOff>
      <xdr:row>55</xdr:row>
      <xdr:rowOff>69897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61024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9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141522</xdr:rowOff>
    </xdr:from>
    <xdr:to>
      <xdr:col>36</xdr:col>
      <xdr:colOff>165100</xdr:colOff>
      <xdr:row>55</xdr:row>
      <xdr:rowOff>71672</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88199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33176</xdr:rowOff>
    </xdr:from>
    <xdr:to>
      <xdr:col>55</xdr:col>
      <xdr:colOff>50800</xdr:colOff>
      <xdr:row>52</xdr:row>
      <xdr:rowOff>134776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89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56053</xdr:rowOff>
    </xdr:from>
    <xdr:ext cx="599010"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880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53652</xdr:rowOff>
    </xdr:from>
    <xdr:to>
      <xdr:col>50</xdr:col>
      <xdr:colOff>165100</xdr:colOff>
      <xdr:row>54</xdr:row>
      <xdr:rowOff>155252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3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329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08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117562</xdr:rowOff>
    </xdr:from>
    <xdr:to>
      <xdr:col>46</xdr:col>
      <xdr:colOff>38100</xdr:colOff>
      <xdr:row>56</xdr:row>
      <xdr:rowOff>47712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5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64239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32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96586</xdr:rowOff>
    </xdr:from>
    <xdr:to>
      <xdr:col>41</xdr:col>
      <xdr:colOff>101600</xdr:colOff>
      <xdr:row>55</xdr:row>
      <xdr:rowOff>26736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35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43263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976</xdr:rowOff>
    </xdr:from>
    <xdr:to>
      <xdr:col>36</xdr:col>
      <xdr:colOff>165100</xdr:colOff>
      <xdr:row>55</xdr:row>
      <xdr:rowOff>102576</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4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93703</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5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110344</xdr:rowOff>
    </xdr:from>
    <xdr:to>
      <xdr:col>55</xdr:col>
      <xdr:colOff>0</xdr:colOff>
      <xdr:row>78</xdr:row>
      <xdr:rowOff>5911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140544"/>
          <a:ext cx="838200" cy="2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5911</xdr:rowOff>
    </xdr:from>
    <xdr:to>
      <xdr:col>50</xdr:col>
      <xdr:colOff>114300</xdr:colOff>
      <xdr:row>78</xdr:row>
      <xdr:rowOff>144711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379011"/>
          <a:ext cx="889000" cy="13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103487</xdr:rowOff>
    </xdr:from>
    <xdr:to>
      <xdr:col>45</xdr:col>
      <xdr:colOff>177800</xdr:colOff>
      <xdr:row>78</xdr:row>
      <xdr:rowOff>144711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305137"/>
          <a:ext cx="889000" cy="2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103487</xdr:rowOff>
    </xdr:from>
    <xdr:to>
      <xdr:col>41</xdr:col>
      <xdr:colOff>50800</xdr:colOff>
      <xdr:row>77</xdr:row>
      <xdr:rowOff>106172</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305137"/>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59544</xdr:rowOff>
    </xdr:from>
    <xdr:to>
      <xdr:col>55</xdr:col>
      <xdr:colOff>50800</xdr:colOff>
      <xdr:row>76</xdr:row>
      <xdr:rowOff>161144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0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82421</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29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126561</xdr:rowOff>
    </xdr:from>
    <xdr:to>
      <xdr:col>50</xdr:col>
      <xdr:colOff>165100</xdr:colOff>
      <xdr:row>78</xdr:row>
      <xdr:rowOff>56711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3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47838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34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93911</xdr:rowOff>
    </xdr:from>
    <xdr:to>
      <xdr:col>46</xdr:col>
      <xdr:colOff>38100</xdr:colOff>
      <xdr:row>79</xdr:row>
      <xdr:rowOff>24061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4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15188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5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52687</xdr:rowOff>
    </xdr:from>
    <xdr:to>
      <xdr:col>41</xdr:col>
      <xdr:colOff>101600</xdr:colOff>
      <xdr:row>77</xdr:row>
      <xdr:rowOff>154287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25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145414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3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55372</xdr:rowOff>
    </xdr:from>
    <xdr:to>
      <xdr:col>36</xdr:col>
      <xdr:colOff>165100</xdr:colOff>
      <xdr:row>77</xdr:row>
      <xdr:rowOff>156972</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2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148099</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34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42075</xdr:rowOff>
    </xdr:from>
    <xdr:to>
      <xdr:col>55</xdr:col>
      <xdr:colOff>0</xdr:colOff>
      <xdr:row>95</xdr:row>
      <xdr:rowOff>8407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5986925"/>
          <a:ext cx="838200" cy="30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8407</xdr:rowOff>
    </xdr:from>
    <xdr:to>
      <xdr:col>50</xdr:col>
      <xdr:colOff>114300</xdr:colOff>
      <xdr:row>95</xdr:row>
      <xdr:rowOff>144805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296157"/>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76975</xdr:rowOff>
    </xdr:from>
    <xdr:to>
      <xdr:col>45</xdr:col>
      <xdr:colOff>177800</xdr:colOff>
      <xdr:row>95</xdr:row>
      <xdr:rowOff>144805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364725"/>
          <a:ext cx="889000" cy="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76975</xdr:rowOff>
    </xdr:from>
    <xdr:to>
      <xdr:col>41</xdr:col>
      <xdr:colOff>50800</xdr:colOff>
      <xdr:row>96</xdr:row>
      <xdr:rowOff>79539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364725"/>
          <a:ext cx="889000" cy="17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161886</xdr:rowOff>
    </xdr:from>
    <xdr:to>
      <xdr:col>41</xdr:col>
      <xdr:colOff>101600</xdr:colOff>
      <xdr:row>96</xdr:row>
      <xdr:rowOff>92036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83163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168263</xdr:rowOff>
    </xdr:from>
    <xdr:to>
      <xdr:col>36</xdr:col>
      <xdr:colOff>165100</xdr:colOff>
      <xdr:row>96</xdr:row>
      <xdr:rowOff>98413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114940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162725</xdr:rowOff>
    </xdr:from>
    <xdr:to>
      <xdr:col>55</xdr:col>
      <xdr:colOff>50800</xdr:colOff>
      <xdr:row>93</xdr:row>
      <xdr:rowOff>92875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59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14152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7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129057</xdr:rowOff>
    </xdr:from>
    <xdr:to>
      <xdr:col>50</xdr:col>
      <xdr:colOff>165100</xdr:colOff>
      <xdr:row>95</xdr:row>
      <xdr:rowOff>59207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2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75734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02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94005</xdr:rowOff>
    </xdr:from>
    <xdr:to>
      <xdr:col>46</xdr:col>
      <xdr:colOff>38100</xdr:colOff>
      <xdr:row>96</xdr:row>
      <xdr:rowOff>24155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3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40682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15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26175</xdr:rowOff>
    </xdr:from>
    <xdr:to>
      <xdr:col>41</xdr:col>
      <xdr:colOff>101600</xdr:colOff>
      <xdr:row>95</xdr:row>
      <xdr:rowOff>127775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3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144302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08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28739</xdr:rowOff>
    </xdr:from>
    <xdr:to>
      <xdr:col>36</xdr:col>
      <xdr:colOff>165100</xdr:colOff>
      <xdr:row>96</xdr:row>
      <xdr:rowOff>130339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4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121466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58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69291</xdr:rowOff>
    </xdr:from>
    <xdr:to>
      <xdr:col>85</xdr:col>
      <xdr:colOff>127000</xdr:colOff>
      <xdr:row>38</xdr:row>
      <xdr:rowOff>111330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412941"/>
          <a:ext cx="838200" cy="21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111330</xdr:rowOff>
    </xdr:from>
    <xdr:to>
      <xdr:col>81</xdr:col>
      <xdr:colOff>50800</xdr:colOff>
      <xdr:row>38</xdr:row>
      <xdr:rowOff>124498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26430"/>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54775</xdr:rowOff>
    </xdr:from>
    <xdr:to>
      <xdr:col>76</xdr:col>
      <xdr:colOff>114300</xdr:colOff>
      <xdr:row>38</xdr:row>
      <xdr:rowOff>124498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398425"/>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99306</xdr:rowOff>
    </xdr:from>
    <xdr:to>
      <xdr:col>71</xdr:col>
      <xdr:colOff>177800</xdr:colOff>
      <xdr:row>37</xdr:row>
      <xdr:rowOff>54775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100056"/>
          <a:ext cx="889000" cy="29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82248</xdr:rowOff>
    </xdr:from>
    <xdr:to>
      <xdr:col>72</xdr:col>
      <xdr:colOff>38100</xdr:colOff>
      <xdr:row>38</xdr:row>
      <xdr:rowOff>12398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3525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1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82979</xdr:rowOff>
    </xdr:from>
    <xdr:to>
      <xdr:col>67</xdr:col>
      <xdr:colOff>101600</xdr:colOff>
      <xdr:row>38</xdr:row>
      <xdr:rowOff>13129</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4256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51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18491</xdr:rowOff>
    </xdr:from>
    <xdr:to>
      <xdr:col>85</xdr:col>
      <xdr:colOff>177800</xdr:colOff>
      <xdr:row>37</xdr:row>
      <xdr:rowOff>120091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41368</xdr:rowOff>
    </xdr:from>
    <xdr:ext cx="534377"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2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60530</xdr:rowOff>
    </xdr:from>
    <xdr:to>
      <xdr:col>81</xdr:col>
      <xdr:colOff>101600</xdr:colOff>
      <xdr:row>38</xdr:row>
      <xdr:rowOff>162130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153257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6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73698</xdr:rowOff>
    </xdr:from>
    <xdr:to>
      <xdr:col>76</xdr:col>
      <xdr:colOff>165100</xdr:colOff>
      <xdr:row>39</xdr:row>
      <xdr:rowOff>3848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166425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8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3975</xdr:rowOff>
    </xdr:from>
    <xdr:to>
      <xdr:col>72</xdr:col>
      <xdr:colOff>38100</xdr:colOff>
      <xdr:row>37</xdr:row>
      <xdr:rowOff>105575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3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122102</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36111" y="612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48506</xdr:rowOff>
    </xdr:from>
    <xdr:to>
      <xdr:col>67</xdr:col>
      <xdr:colOff>101600</xdr:colOff>
      <xdr:row>35</xdr:row>
      <xdr:rowOff>150106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166633</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47111" y="58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48292</xdr:rowOff>
    </xdr:from>
    <xdr:to>
      <xdr:col>85</xdr:col>
      <xdr:colOff>127000</xdr:colOff>
      <xdr:row>72</xdr:row>
      <xdr:rowOff>58417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392692"/>
          <a:ext cx="8382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58417</xdr:rowOff>
    </xdr:from>
    <xdr:to>
      <xdr:col>81</xdr:col>
      <xdr:colOff>50800</xdr:colOff>
      <xdr:row>72</xdr:row>
      <xdr:rowOff>67789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402817"/>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67789</xdr:rowOff>
    </xdr:from>
    <xdr:to>
      <xdr:col>76</xdr:col>
      <xdr:colOff>114300</xdr:colOff>
      <xdr:row>72</xdr:row>
      <xdr:rowOff>104953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412189"/>
          <a:ext cx="889000" cy="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72443</xdr:rowOff>
    </xdr:from>
    <xdr:to>
      <xdr:col>71</xdr:col>
      <xdr:colOff>177800</xdr:colOff>
      <xdr:row>72</xdr:row>
      <xdr:rowOff>104953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416843"/>
          <a:ext cx="889000" cy="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9674</xdr:rowOff>
    </xdr:from>
    <xdr:to>
      <xdr:col>72</xdr:col>
      <xdr:colOff>38100</xdr:colOff>
      <xdr:row>74</xdr:row>
      <xdr:rowOff>111274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102401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14572</xdr:rowOff>
    </xdr:from>
    <xdr:to>
      <xdr:col>67</xdr:col>
      <xdr:colOff>101600</xdr:colOff>
      <xdr:row>74</xdr:row>
      <xdr:rowOff>116172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107299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168942</xdr:rowOff>
    </xdr:from>
    <xdr:to>
      <xdr:col>85</xdr:col>
      <xdr:colOff>177800</xdr:colOff>
      <xdr:row>72</xdr:row>
      <xdr:rowOff>99092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34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20369</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1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7617</xdr:rowOff>
    </xdr:from>
    <xdr:to>
      <xdr:col>81</xdr:col>
      <xdr:colOff>101600</xdr:colOff>
      <xdr:row>72</xdr:row>
      <xdr:rowOff>109217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3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125744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12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16989</xdr:rowOff>
    </xdr:from>
    <xdr:to>
      <xdr:col>76</xdr:col>
      <xdr:colOff>165100</xdr:colOff>
      <xdr:row>72</xdr:row>
      <xdr:rowOff>118589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3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135116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1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54153</xdr:rowOff>
    </xdr:from>
    <xdr:to>
      <xdr:col>72</xdr:col>
      <xdr:colOff>38100</xdr:colOff>
      <xdr:row>72</xdr:row>
      <xdr:rowOff>155753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39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830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1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21643</xdr:rowOff>
    </xdr:from>
    <xdr:to>
      <xdr:col>67</xdr:col>
      <xdr:colOff>101600</xdr:colOff>
      <xdr:row>72</xdr:row>
      <xdr:rowOff>123243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3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139770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1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157018</xdr:rowOff>
    </xdr:from>
    <xdr:to>
      <xdr:col>85</xdr:col>
      <xdr:colOff>127000</xdr:colOff>
      <xdr:row>98</xdr:row>
      <xdr:rowOff>29259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87668"/>
          <a:ext cx="838200" cy="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105026</xdr:rowOff>
    </xdr:from>
    <xdr:to>
      <xdr:col>81</xdr:col>
      <xdr:colOff>50800</xdr:colOff>
      <xdr:row>98</xdr:row>
      <xdr:rowOff>29259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735676"/>
          <a:ext cx="889000" cy="9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105026</xdr:rowOff>
    </xdr:from>
    <xdr:to>
      <xdr:col>76</xdr:col>
      <xdr:colOff>114300</xdr:colOff>
      <xdr:row>97</xdr:row>
      <xdr:rowOff>128316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35676"/>
          <a:ext cx="889000" cy="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128316</xdr:rowOff>
    </xdr:from>
    <xdr:to>
      <xdr:col>71</xdr:col>
      <xdr:colOff>177800</xdr:colOff>
      <xdr:row>97</xdr:row>
      <xdr:rowOff>146906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58966"/>
          <a:ext cx="889000" cy="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36923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48682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106218</xdr:rowOff>
    </xdr:from>
    <xdr:to>
      <xdr:col>85</xdr:col>
      <xdr:colOff>177800</xdr:colOff>
      <xdr:row>98</xdr:row>
      <xdr:rowOff>36368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3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84645</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149909</xdr:rowOff>
    </xdr:from>
    <xdr:to>
      <xdr:col>81</xdr:col>
      <xdr:colOff>101600</xdr:colOff>
      <xdr:row>98</xdr:row>
      <xdr:rowOff>80059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71186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7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54226</xdr:rowOff>
    </xdr:from>
    <xdr:to>
      <xdr:col>76</xdr:col>
      <xdr:colOff>165100</xdr:colOff>
      <xdr:row>97</xdr:row>
      <xdr:rowOff>155826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8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146953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7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77516</xdr:rowOff>
    </xdr:from>
    <xdr:to>
      <xdr:col>72</xdr:col>
      <xdr:colOff>38100</xdr:colOff>
      <xdr:row>98</xdr:row>
      <xdr:rowOff>7666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24193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48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96106</xdr:rowOff>
    </xdr:from>
    <xdr:to>
      <xdr:col>67</xdr:col>
      <xdr:colOff>101600</xdr:colOff>
      <xdr:row>98</xdr:row>
      <xdr:rowOff>26256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2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42783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5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155611</xdr:rowOff>
    </xdr:from>
    <xdr:to>
      <xdr:col>116</xdr:col>
      <xdr:colOff>63500</xdr:colOff>
      <xdr:row>37</xdr:row>
      <xdr:rowOff>170469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499261"/>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170469</xdr:rowOff>
    </xdr:from>
    <xdr:to>
      <xdr:col>111</xdr:col>
      <xdr:colOff>177800</xdr:colOff>
      <xdr:row>38</xdr:row>
      <xdr:rowOff>163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51411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169601</xdr:rowOff>
    </xdr:from>
    <xdr:to>
      <xdr:col>107</xdr:col>
      <xdr:colOff>50800</xdr:colOff>
      <xdr:row>38</xdr:row>
      <xdr:rowOff>163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51325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167223</xdr:rowOff>
    </xdr:from>
    <xdr:to>
      <xdr:col>102</xdr:col>
      <xdr:colOff>114300</xdr:colOff>
      <xdr:row>37</xdr:row>
      <xdr:rowOff>169601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510873"/>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104811</xdr:rowOff>
    </xdr:from>
    <xdr:to>
      <xdr:col>116</xdr:col>
      <xdr:colOff>114300</xdr:colOff>
      <xdr:row>38</xdr:row>
      <xdr:rowOff>34961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83238</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119669</xdr:rowOff>
    </xdr:from>
    <xdr:to>
      <xdr:col>112</xdr:col>
      <xdr:colOff>38100</xdr:colOff>
      <xdr:row>38</xdr:row>
      <xdr:rowOff>49819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40946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55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120812</xdr:rowOff>
    </xdr:from>
    <xdr:to>
      <xdr:col>107</xdr:col>
      <xdr:colOff>101600</xdr:colOff>
      <xdr:row>38</xdr:row>
      <xdr:rowOff>50963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64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42090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5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118801</xdr:rowOff>
    </xdr:from>
    <xdr:to>
      <xdr:col>102</xdr:col>
      <xdr:colOff>165100</xdr:colOff>
      <xdr:row>38</xdr:row>
      <xdr:rowOff>48951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40078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55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116424</xdr:rowOff>
    </xdr:from>
    <xdr:to>
      <xdr:col>98</xdr:col>
      <xdr:colOff>38100</xdr:colOff>
      <xdr:row>38</xdr:row>
      <xdr:rowOff>46574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6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63101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42011</xdr:rowOff>
    </xdr:from>
    <xdr:to>
      <xdr:col>116</xdr:col>
      <xdr:colOff>63500</xdr:colOff>
      <xdr:row>59</xdr:row>
      <xdr:rowOff>43383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756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43383</xdr:rowOff>
    </xdr:from>
    <xdr:to>
      <xdr:col>111</xdr:col>
      <xdr:colOff>177800</xdr:colOff>
      <xdr:row>59</xdr:row>
      <xdr:rowOff>43421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89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43421</xdr:rowOff>
    </xdr:from>
    <xdr:to>
      <xdr:col>107</xdr:col>
      <xdr:colOff>50800</xdr:colOff>
      <xdr:row>59</xdr:row>
      <xdr:rowOff>44297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5897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43802</xdr:rowOff>
    </xdr:from>
    <xdr:to>
      <xdr:col>102</xdr:col>
      <xdr:colOff>114300</xdr:colOff>
      <xdr:row>59</xdr:row>
      <xdr:rowOff>44297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9352"/>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162661</xdr:rowOff>
    </xdr:from>
    <xdr:to>
      <xdr:col>116</xdr:col>
      <xdr:colOff>114300</xdr:colOff>
      <xdr:row>59</xdr:row>
      <xdr:rowOff>92811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77588</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1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164033</xdr:rowOff>
    </xdr:from>
    <xdr:to>
      <xdr:col>112</xdr:col>
      <xdr:colOff>38100</xdr:colOff>
      <xdr:row>59</xdr:row>
      <xdr:rowOff>94183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85310</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164071</xdr:rowOff>
    </xdr:from>
    <xdr:to>
      <xdr:col>107</xdr:col>
      <xdr:colOff>101600</xdr:colOff>
      <xdr:row>59</xdr:row>
      <xdr:rowOff>94221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85348</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00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164947</xdr:rowOff>
    </xdr:from>
    <xdr:to>
      <xdr:col>102</xdr:col>
      <xdr:colOff>165100</xdr:colOff>
      <xdr:row>59</xdr:row>
      <xdr:rowOff>95097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86224</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164452</xdr:rowOff>
    </xdr:from>
    <xdr:to>
      <xdr:col>98</xdr:col>
      <xdr:colOff>38100</xdr:colOff>
      <xdr:row>59</xdr:row>
      <xdr:rowOff>94602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85729</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01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168938</xdr:rowOff>
    </xdr:from>
    <xdr:to>
      <xdr:col>116</xdr:col>
      <xdr:colOff>63500</xdr:colOff>
      <xdr:row>75</xdr:row>
      <xdr:rowOff>161440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856238"/>
          <a:ext cx="838200" cy="16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141780</xdr:rowOff>
    </xdr:from>
    <xdr:to>
      <xdr:col>111</xdr:col>
      <xdr:colOff>177800</xdr:colOff>
      <xdr:row>74</xdr:row>
      <xdr:rowOff>168938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829080"/>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141780</xdr:rowOff>
    </xdr:from>
    <xdr:to>
      <xdr:col>107</xdr:col>
      <xdr:colOff>50800</xdr:colOff>
      <xdr:row>74</xdr:row>
      <xdr:rowOff>167292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29080"/>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167292</xdr:rowOff>
    </xdr:from>
    <xdr:to>
      <xdr:col>102</xdr:col>
      <xdr:colOff>114300</xdr:colOff>
      <xdr:row>75</xdr:row>
      <xdr:rowOff>24485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854592"/>
          <a:ext cx="889000" cy="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84968</xdr:rowOff>
    </xdr:from>
    <xdr:to>
      <xdr:col>102</xdr:col>
      <xdr:colOff>165100</xdr:colOff>
      <xdr:row>76</xdr:row>
      <xdr:rowOff>15118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6245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121818</xdr:rowOff>
    </xdr:from>
    <xdr:to>
      <xdr:col>98</xdr:col>
      <xdr:colOff>38100</xdr:colOff>
      <xdr:row>75</xdr:row>
      <xdr:rowOff>51968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68495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110640</xdr:rowOff>
    </xdr:from>
    <xdr:to>
      <xdr:col>116</xdr:col>
      <xdr:colOff>114300</xdr:colOff>
      <xdr:row>76</xdr:row>
      <xdr:rowOff>40790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133517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2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118138</xdr:rowOff>
    </xdr:from>
    <xdr:to>
      <xdr:col>112</xdr:col>
      <xdr:colOff>38100</xdr:colOff>
      <xdr:row>75</xdr:row>
      <xdr:rowOff>48288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64815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8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90980</xdr:rowOff>
    </xdr:from>
    <xdr:to>
      <xdr:col>107</xdr:col>
      <xdr:colOff>101600</xdr:colOff>
      <xdr:row>75</xdr:row>
      <xdr:rowOff>21130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37657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116492</xdr:rowOff>
    </xdr:from>
    <xdr:to>
      <xdr:col>102</xdr:col>
      <xdr:colOff>165100</xdr:colOff>
      <xdr:row>75</xdr:row>
      <xdr:rowOff>46642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63169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5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145135</xdr:rowOff>
    </xdr:from>
    <xdr:to>
      <xdr:col>98</xdr:col>
      <xdr:colOff>38100</xdr:colOff>
      <xdr:row>75</xdr:row>
      <xdr:rowOff>75285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66412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9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36000" tIns="36000" rIns="36000" bIns="36000" rtlCol="0" anchor="t"/>
        <a:lstStyle/>
        <a:p>
          <a:r>
            <a:rPr kumimoji="1" lang="ja-JP" altLang="en-US" sz="1800">
              <a:latin typeface="ＭＳ Ｐゴシック" panose="020B0600070205080204" pitchFamily="50" charset="-128"/>
              <a:ea typeface="ＭＳ Ｐゴシック" panose="020B0600070205080204" pitchFamily="50" charset="-128"/>
            </a:rPr>
            <a:t>　性質別区分では物件費、繰出金が主な減少項目である。物件費では新型コロナウイルスワクチン接種に要する経費の減、繰出金は農業集落排水施設事業が下水道事業に経営統合したことにより皆減となったことが要因である。</a:t>
          </a:r>
          <a:endParaRPr kumimoji="1" lang="en-US" altLang="ja-JP" sz="1800">
            <a:latin typeface="ＭＳ Ｐゴシック" panose="020B0600070205080204" pitchFamily="50" charset="-128"/>
            <a:ea typeface="ＭＳ Ｐゴシック" panose="020B0600070205080204" pitchFamily="50" charset="-128"/>
          </a:endParaRPr>
        </a:p>
        <a:p>
          <a:r>
            <a:rPr kumimoji="1" lang="ja-JP" altLang="en-US" sz="1800">
              <a:latin typeface="ＭＳ Ｐゴシック" panose="020B0600070205080204" pitchFamily="50" charset="-128"/>
              <a:ea typeface="ＭＳ Ｐゴシック" panose="020B0600070205080204" pitchFamily="50" charset="-128"/>
            </a:rPr>
            <a:t>　一方、令和５年度においては普通建設事業費及び災害復旧費が大幅に増加している。これは</a:t>
          </a:r>
          <a:r>
            <a:rPr kumimoji="1" lang="en-US" altLang="ja-JP" sz="1800">
              <a:latin typeface="ＭＳ Ｐゴシック" panose="020B0600070205080204" pitchFamily="50" charset="-128"/>
              <a:ea typeface="ＭＳ Ｐゴシック" panose="020B0600070205080204" pitchFamily="50" charset="-128"/>
            </a:rPr>
            <a:t>PFI</a:t>
          </a:r>
          <a:r>
            <a:rPr kumimoji="1" lang="ja-JP" altLang="en-US" sz="1800">
              <a:latin typeface="ＭＳ Ｐゴシック" panose="020B0600070205080204" pitchFamily="50" charset="-128"/>
              <a:ea typeface="ＭＳ Ｐゴシック" panose="020B0600070205080204" pitchFamily="50" charset="-128"/>
            </a:rPr>
            <a:t>方式を採用した市営住宅「つつじが丘・向野団地建替事業」や公民館の大規模改修、三和荘の整備、中・北部通信指令センターの整備など大型の投資的事業が集中したことによるものである。こうした大型の投資的事業は、地方債を財源に執行するためこれらの元金償還が開始となる数年度には公債費が膨らむことが見込まれる。</a:t>
          </a:r>
          <a:endParaRPr kumimoji="1" lang="en-US" altLang="ja-JP" sz="1800">
            <a:latin typeface="ＭＳ Ｐゴシック" panose="020B0600070205080204" pitchFamily="50" charset="-128"/>
            <a:ea typeface="ＭＳ Ｐゴシック" panose="020B0600070205080204" pitchFamily="50" charset="-128"/>
          </a:endParaRPr>
        </a:p>
        <a:p>
          <a:r>
            <a:rPr kumimoji="1" lang="ja-JP" altLang="en-US" sz="1800">
              <a:latin typeface="ＭＳ Ｐゴシック" panose="020B0600070205080204" pitchFamily="50" charset="-128"/>
              <a:ea typeface="ＭＳ Ｐゴシック" panose="020B0600070205080204" pitchFamily="50" charset="-128"/>
            </a:rPr>
            <a:t>　加えて人件費の増加も大きく、これは人事院勧告に基づく給与改定等によるものであり、今後は業務のあり方を含めた抜本的な人員管理が求められる。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75,385
74,100
552.54
51,195,146
49,938,835
900,267
24,785,130
44,993,947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79349</xdr:rowOff>
    </xdr:from>
    <xdr:to>
      <xdr:col>24</xdr:col>
      <xdr:colOff>63500</xdr:colOff>
      <xdr:row>34</xdr:row>
      <xdr:rowOff>35916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37199"/>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35916</xdr:rowOff>
    </xdr:from>
    <xdr:to>
      <xdr:col>19</xdr:col>
      <xdr:colOff>177800</xdr:colOff>
      <xdr:row>34</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65216"/>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82093</xdr:rowOff>
    </xdr:from>
    <xdr:to>
      <xdr:col>15</xdr:col>
      <xdr:colOff>50800</xdr:colOff>
      <xdr:row>34</xdr:row>
      <xdr:rowOff>84836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1139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73406</xdr:rowOff>
    </xdr:from>
    <xdr:to>
      <xdr:col>10</xdr:col>
      <xdr:colOff>114300</xdr:colOff>
      <xdr:row>34</xdr:row>
      <xdr:rowOff>82093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0270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28549</xdr:rowOff>
    </xdr:from>
    <xdr:to>
      <xdr:col>24</xdr:col>
      <xdr:colOff>114300</xdr:colOff>
      <xdr:row>33</xdr:row>
      <xdr:rowOff>130149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51426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3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156566</xdr:rowOff>
    </xdr:from>
    <xdr:to>
      <xdr:col>20</xdr:col>
      <xdr:colOff>38100</xdr:colOff>
      <xdr:row>34</xdr:row>
      <xdr:rowOff>86716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103243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34036</xdr:rowOff>
    </xdr:from>
    <xdr:to>
      <xdr:col>15</xdr:col>
      <xdr:colOff>101600</xdr:colOff>
      <xdr:row>34</xdr:row>
      <xdr:rowOff>135636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152163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31293</xdr:rowOff>
    </xdr:from>
    <xdr:to>
      <xdr:col>10</xdr:col>
      <xdr:colOff>165100</xdr:colOff>
      <xdr:row>34</xdr:row>
      <xdr:rowOff>132893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149420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22606</xdr:rowOff>
    </xdr:from>
    <xdr:to>
      <xdr:col>6</xdr:col>
      <xdr:colOff>38100</xdr:colOff>
      <xdr:row>34</xdr:row>
      <xdr:rowOff>124206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140733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110393</xdr:rowOff>
    </xdr:from>
    <xdr:to>
      <xdr:col>24</xdr:col>
      <xdr:colOff>63500</xdr:colOff>
      <xdr:row>56</xdr:row>
      <xdr:rowOff>154271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11593"/>
          <a:ext cx="838200" cy="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143888</xdr:rowOff>
    </xdr:from>
    <xdr:to>
      <xdr:col>19</xdr:col>
      <xdr:colOff>177800</xdr:colOff>
      <xdr:row>56</xdr:row>
      <xdr:rowOff>154271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745088"/>
          <a:ext cx="889000" cy="1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20403</xdr:rowOff>
    </xdr:from>
    <xdr:to>
      <xdr:col>15</xdr:col>
      <xdr:colOff>50800</xdr:colOff>
      <xdr:row>56</xdr:row>
      <xdr:rowOff>143888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278703"/>
          <a:ext cx="889000" cy="4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20403</xdr:rowOff>
    </xdr:from>
    <xdr:to>
      <xdr:col>10</xdr:col>
      <xdr:colOff>114300</xdr:colOff>
      <xdr:row>56</xdr:row>
      <xdr:rowOff>163017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278703"/>
          <a:ext cx="889000" cy="48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59593</xdr:rowOff>
    </xdr:from>
    <xdr:to>
      <xdr:col>24</xdr:col>
      <xdr:colOff>114300</xdr:colOff>
      <xdr:row>56</xdr:row>
      <xdr:rowOff>161193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82470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1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103471</xdr:rowOff>
    </xdr:from>
    <xdr:to>
      <xdr:col>20</xdr:col>
      <xdr:colOff>38100</xdr:colOff>
      <xdr:row>57</xdr:row>
      <xdr:rowOff>33621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0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24748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7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93088</xdr:rowOff>
    </xdr:from>
    <xdr:to>
      <xdr:col>15</xdr:col>
      <xdr:colOff>101600</xdr:colOff>
      <xdr:row>57</xdr:row>
      <xdr:rowOff>23238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39765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6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141053</xdr:rowOff>
    </xdr:from>
    <xdr:to>
      <xdr:col>10</xdr:col>
      <xdr:colOff>165100</xdr:colOff>
      <xdr:row>54</xdr:row>
      <xdr:rowOff>71203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2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87730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00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112217</xdr:rowOff>
    </xdr:from>
    <xdr:to>
      <xdr:col>6</xdr:col>
      <xdr:colOff>38100</xdr:colOff>
      <xdr:row>57</xdr:row>
      <xdr:rowOff>42367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58894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123393</xdr:rowOff>
    </xdr:from>
    <xdr:to>
      <xdr:col>24</xdr:col>
      <xdr:colOff>63500</xdr:colOff>
      <xdr:row>74</xdr:row>
      <xdr:rowOff>54530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39243"/>
          <a:ext cx="838200" cy="10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151446</xdr:rowOff>
    </xdr:from>
    <xdr:to>
      <xdr:col>19</xdr:col>
      <xdr:colOff>177800</xdr:colOff>
      <xdr:row>74</xdr:row>
      <xdr:rowOff>54530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667296"/>
          <a:ext cx="889000" cy="7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151446</xdr:rowOff>
    </xdr:from>
    <xdr:to>
      <xdr:col>15</xdr:col>
      <xdr:colOff>50800</xdr:colOff>
      <xdr:row>75</xdr:row>
      <xdr:rowOff>107043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67296"/>
          <a:ext cx="889000" cy="29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93240</xdr:rowOff>
    </xdr:from>
    <xdr:to>
      <xdr:col>10</xdr:col>
      <xdr:colOff>114300</xdr:colOff>
      <xdr:row>75</xdr:row>
      <xdr:rowOff>107043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51990"/>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50007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8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108115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3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72593</xdr:rowOff>
    </xdr:from>
    <xdr:to>
      <xdr:col>24</xdr:col>
      <xdr:colOff>114300</xdr:colOff>
      <xdr:row>74</xdr:row>
      <xdr:rowOff>2743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95470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3730</xdr:rowOff>
    </xdr:from>
    <xdr:to>
      <xdr:col>20</xdr:col>
      <xdr:colOff>38100</xdr:colOff>
      <xdr:row>74</xdr:row>
      <xdr:rowOff>105330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121857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6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100646</xdr:rowOff>
    </xdr:from>
    <xdr:to>
      <xdr:col>15</xdr:col>
      <xdr:colOff>101600</xdr:colOff>
      <xdr:row>74</xdr:row>
      <xdr:rowOff>30796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47323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9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56243</xdr:rowOff>
    </xdr:from>
    <xdr:to>
      <xdr:col>10</xdr:col>
      <xdr:colOff>165100</xdr:colOff>
      <xdr:row>75</xdr:row>
      <xdr:rowOff>157843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1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2920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9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42440</xdr:rowOff>
    </xdr:from>
    <xdr:to>
      <xdr:col>6</xdr:col>
      <xdr:colOff>38100</xdr:colOff>
      <xdr:row>75</xdr:row>
      <xdr:rowOff>144040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160567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7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20199</xdr:rowOff>
    </xdr:from>
    <xdr:to>
      <xdr:col>24</xdr:col>
      <xdr:colOff>63500</xdr:colOff>
      <xdr:row>94</xdr:row>
      <xdr:rowOff>44945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136499"/>
          <a:ext cx="8382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20199</xdr:rowOff>
    </xdr:from>
    <xdr:to>
      <xdr:col>19</xdr:col>
      <xdr:colOff>177800</xdr:colOff>
      <xdr:row>94</xdr:row>
      <xdr:rowOff>69596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136499"/>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69596</xdr:rowOff>
    </xdr:from>
    <xdr:to>
      <xdr:col>15</xdr:col>
      <xdr:colOff>50800</xdr:colOff>
      <xdr:row>95</xdr:row>
      <xdr:rowOff>65881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185896"/>
          <a:ext cx="889000" cy="16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65881</xdr:rowOff>
    </xdr:from>
    <xdr:to>
      <xdr:col>10</xdr:col>
      <xdr:colOff>114300</xdr:colOff>
      <xdr:row>95</xdr:row>
      <xdr:rowOff>157911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53631"/>
          <a:ext cx="889000" cy="9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165595</xdr:rowOff>
    </xdr:from>
    <xdr:to>
      <xdr:col>24</xdr:col>
      <xdr:colOff>114300</xdr:colOff>
      <xdr:row>94</xdr:row>
      <xdr:rowOff>95745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17022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9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140849</xdr:rowOff>
    </xdr:from>
    <xdr:to>
      <xdr:col>20</xdr:col>
      <xdr:colOff>38100</xdr:colOff>
      <xdr:row>94</xdr:row>
      <xdr:rowOff>70999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0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87526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8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18796</xdr:rowOff>
    </xdr:from>
    <xdr:to>
      <xdr:col>15</xdr:col>
      <xdr:colOff>101600</xdr:colOff>
      <xdr:row>94</xdr:row>
      <xdr:rowOff>120396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13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136923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91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15081</xdr:rowOff>
    </xdr:from>
    <xdr:to>
      <xdr:col>10</xdr:col>
      <xdr:colOff>165100</xdr:colOff>
      <xdr:row>95</xdr:row>
      <xdr:rowOff>116681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0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133208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7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107111</xdr:rowOff>
    </xdr:from>
    <xdr:to>
      <xdr:col>6</xdr:col>
      <xdr:colOff>38100</xdr:colOff>
      <xdr:row>96</xdr:row>
      <xdr:rowOff>37261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53788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114829</xdr:rowOff>
    </xdr:from>
    <xdr:to>
      <xdr:col>55</xdr:col>
      <xdr:colOff>0</xdr:colOff>
      <xdr:row>38</xdr:row>
      <xdr:rowOff>114920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2992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114920</xdr:rowOff>
    </xdr:from>
    <xdr:to>
      <xdr:col>50</xdr:col>
      <xdr:colOff>114300</xdr:colOff>
      <xdr:row>38</xdr:row>
      <xdr:rowOff>114920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3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114920</xdr:rowOff>
    </xdr:from>
    <xdr:to>
      <xdr:col>45</xdr:col>
      <xdr:colOff>177800</xdr:colOff>
      <xdr:row>38</xdr:row>
      <xdr:rowOff>116291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3002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115560</xdr:rowOff>
    </xdr:from>
    <xdr:to>
      <xdr:col>41</xdr:col>
      <xdr:colOff>50800</xdr:colOff>
      <xdr:row>38</xdr:row>
      <xdr:rowOff>116291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3066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5232</xdr:rowOff>
    </xdr:from>
    <xdr:to>
      <xdr:col>41</xdr:col>
      <xdr:colOff>101600</xdr:colOff>
      <xdr:row>38</xdr:row>
      <xdr:rowOff>106832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123359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24069</xdr:rowOff>
    </xdr:from>
    <xdr:to>
      <xdr:col>36</xdr:col>
      <xdr:colOff>165100</xdr:colOff>
      <xdr:row>38</xdr:row>
      <xdr:rowOff>125669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142196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1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64029</xdr:rowOff>
    </xdr:from>
    <xdr:to>
      <xdr:col>55</xdr:col>
      <xdr:colOff>50800</xdr:colOff>
      <xdr:row>38</xdr:row>
      <xdr:rowOff>165629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7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150406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9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64120</xdr:rowOff>
    </xdr:from>
    <xdr:to>
      <xdr:col>50</xdr:col>
      <xdr:colOff>165100</xdr:colOff>
      <xdr:row>38</xdr:row>
      <xdr:rowOff>165720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156847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7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64120</xdr:rowOff>
    </xdr:from>
    <xdr:to>
      <xdr:col>46</xdr:col>
      <xdr:colOff>38100</xdr:colOff>
      <xdr:row>38</xdr:row>
      <xdr:rowOff>165720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156847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7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65491</xdr:rowOff>
    </xdr:from>
    <xdr:to>
      <xdr:col>41</xdr:col>
      <xdr:colOff>101600</xdr:colOff>
      <xdr:row>38</xdr:row>
      <xdr:rowOff>167091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8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158218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7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64760</xdr:rowOff>
    </xdr:from>
    <xdr:to>
      <xdr:col>36</xdr:col>
      <xdr:colOff>165100</xdr:colOff>
      <xdr:row>38</xdr:row>
      <xdr:rowOff>166360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7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157487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72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74499</xdr:rowOff>
    </xdr:from>
    <xdr:to>
      <xdr:col>55</xdr:col>
      <xdr:colOff>0</xdr:colOff>
      <xdr:row>58</xdr:row>
      <xdr:rowOff>17679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847149"/>
          <a:ext cx="838200" cy="1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74499</xdr:rowOff>
    </xdr:from>
    <xdr:to>
      <xdr:col>50</xdr:col>
      <xdr:colOff>114300</xdr:colOff>
      <xdr:row>57</xdr:row>
      <xdr:rowOff>91059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847149"/>
          <a:ext cx="889000" cy="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77292</xdr:rowOff>
    </xdr:from>
    <xdr:to>
      <xdr:col>45</xdr:col>
      <xdr:colOff>177800</xdr:colOff>
      <xdr:row>57</xdr:row>
      <xdr:rowOff>91059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849942"/>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77292</xdr:rowOff>
    </xdr:from>
    <xdr:to>
      <xdr:col>41</xdr:col>
      <xdr:colOff>50800</xdr:colOff>
      <xdr:row>57</xdr:row>
      <xdr:rowOff>103289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49942"/>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28587</xdr:rowOff>
    </xdr:from>
    <xdr:to>
      <xdr:col>41</xdr:col>
      <xdr:colOff>101600</xdr:colOff>
      <xdr:row>57</xdr:row>
      <xdr:rowOff>130187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121314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40374</xdr:rowOff>
    </xdr:from>
    <xdr:to>
      <xdr:col>36</xdr:col>
      <xdr:colOff>165100</xdr:colOff>
      <xdr:row>57</xdr:row>
      <xdr:rowOff>141974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158501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138329</xdr:rowOff>
    </xdr:from>
    <xdr:to>
      <xdr:col>55</xdr:col>
      <xdr:colOff>50800</xdr:colOff>
      <xdr:row>58</xdr:row>
      <xdr:rowOff>68479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161206</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23699</xdr:rowOff>
    </xdr:from>
    <xdr:to>
      <xdr:col>50</xdr:col>
      <xdr:colOff>165100</xdr:colOff>
      <xdr:row>57</xdr:row>
      <xdr:rowOff>125299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9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141826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57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40259</xdr:rowOff>
    </xdr:from>
    <xdr:to>
      <xdr:col>46</xdr:col>
      <xdr:colOff>38100</xdr:colOff>
      <xdr:row>57</xdr:row>
      <xdr:rowOff>141859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158386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5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26492</xdr:rowOff>
    </xdr:from>
    <xdr:to>
      <xdr:col>41</xdr:col>
      <xdr:colOff>101600</xdr:colOff>
      <xdr:row>57</xdr:row>
      <xdr:rowOff>128092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7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144619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5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52489</xdr:rowOff>
    </xdr:from>
    <xdr:to>
      <xdr:col>36</xdr:col>
      <xdr:colOff>165100</xdr:colOff>
      <xdr:row>57</xdr:row>
      <xdr:rowOff>154089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145216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9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66929</xdr:rowOff>
    </xdr:from>
    <xdr:to>
      <xdr:col>55</xdr:col>
      <xdr:colOff>0</xdr:colOff>
      <xdr:row>77</xdr:row>
      <xdr:rowOff>84322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68579"/>
          <a:ext cx="8382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67729</xdr:rowOff>
    </xdr:from>
    <xdr:to>
      <xdr:col>50</xdr:col>
      <xdr:colOff>114300</xdr:colOff>
      <xdr:row>77</xdr:row>
      <xdr:rowOff>84322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69379"/>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67729</xdr:rowOff>
    </xdr:from>
    <xdr:to>
      <xdr:col>45</xdr:col>
      <xdr:colOff>177800</xdr:colOff>
      <xdr:row>78</xdr:row>
      <xdr:rowOff>17018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69379"/>
          <a:ext cx="889000" cy="1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17018</xdr:rowOff>
    </xdr:from>
    <xdr:to>
      <xdr:col>41</xdr:col>
      <xdr:colOff>50800</xdr:colOff>
      <xdr:row>78</xdr:row>
      <xdr:rowOff>108896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90118"/>
          <a:ext cx="889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86747</xdr:rowOff>
    </xdr:from>
    <xdr:to>
      <xdr:col>41</xdr:col>
      <xdr:colOff>101600</xdr:colOff>
      <xdr:row>77</xdr:row>
      <xdr:rowOff>16897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33424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93663</xdr:rowOff>
    </xdr:from>
    <xdr:to>
      <xdr:col>36</xdr:col>
      <xdr:colOff>165100</xdr:colOff>
      <xdr:row>78</xdr:row>
      <xdr:rowOff>23813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40340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16129</xdr:rowOff>
    </xdr:from>
    <xdr:to>
      <xdr:col>55</xdr:col>
      <xdr:colOff>50800</xdr:colOff>
      <xdr:row>77</xdr:row>
      <xdr:rowOff>117729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1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39006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6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33522</xdr:rowOff>
    </xdr:from>
    <xdr:to>
      <xdr:col>50</xdr:col>
      <xdr:colOff>165100</xdr:colOff>
      <xdr:row>77</xdr:row>
      <xdr:rowOff>135122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126249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16929</xdr:rowOff>
    </xdr:from>
    <xdr:to>
      <xdr:col>46</xdr:col>
      <xdr:colOff>38100</xdr:colOff>
      <xdr:row>77</xdr:row>
      <xdr:rowOff>118529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135056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137668</xdr:rowOff>
    </xdr:from>
    <xdr:to>
      <xdr:col>41</xdr:col>
      <xdr:colOff>101600</xdr:colOff>
      <xdr:row>78</xdr:row>
      <xdr:rowOff>67818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58945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58096</xdr:rowOff>
    </xdr:from>
    <xdr:to>
      <xdr:col>36</xdr:col>
      <xdr:colOff>165100</xdr:colOff>
      <xdr:row>78</xdr:row>
      <xdr:rowOff>159696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150823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107843</xdr:rowOff>
    </xdr:from>
    <xdr:to>
      <xdr:col>55</xdr:col>
      <xdr:colOff>0</xdr:colOff>
      <xdr:row>96</xdr:row>
      <xdr:rowOff>29809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224143"/>
          <a:ext cx="838200" cy="26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29809</xdr:rowOff>
    </xdr:from>
    <xdr:to>
      <xdr:col>50</xdr:col>
      <xdr:colOff>114300</xdr:colOff>
      <xdr:row>96</xdr:row>
      <xdr:rowOff>57452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489009"/>
          <a:ext cx="889000" cy="2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57452</xdr:rowOff>
    </xdr:from>
    <xdr:to>
      <xdr:col>45</xdr:col>
      <xdr:colOff>177800</xdr:colOff>
      <xdr:row>96</xdr:row>
      <xdr:rowOff>102389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16652"/>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168112</xdr:rowOff>
    </xdr:from>
    <xdr:to>
      <xdr:col>41</xdr:col>
      <xdr:colOff>50800</xdr:colOff>
      <xdr:row>96</xdr:row>
      <xdr:rowOff>102389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455862"/>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52274</xdr:rowOff>
    </xdr:from>
    <xdr:to>
      <xdr:col>41</xdr:col>
      <xdr:colOff>101600</xdr:colOff>
      <xdr:row>96</xdr:row>
      <xdr:rowOff>153874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145001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100248</xdr:rowOff>
    </xdr:from>
    <xdr:to>
      <xdr:col>36</xdr:col>
      <xdr:colOff>165100</xdr:colOff>
      <xdr:row>97</xdr:row>
      <xdr:rowOff>30398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21525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57043</xdr:rowOff>
    </xdr:from>
    <xdr:to>
      <xdr:col>55</xdr:col>
      <xdr:colOff>50800</xdr:colOff>
      <xdr:row>94</xdr:row>
      <xdr:rowOff>158643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1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79920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02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150459</xdr:rowOff>
    </xdr:from>
    <xdr:to>
      <xdr:col>50</xdr:col>
      <xdr:colOff>165100</xdr:colOff>
      <xdr:row>96</xdr:row>
      <xdr:rowOff>80609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3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97136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6652</xdr:rowOff>
    </xdr:from>
    <xdr:to>
      <xdr:col>46</xdr:col>
      <xdr:colOff>38100</xdr:colOff>
      <xdr:row>96</xdr:row>
      <xdr:rowOff>108252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6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124779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24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51589</xdr:rowOff>
    </xdr:from>
    <xdr:to>
      <xdr:col>41</xdr:col>
      <xdr:colOff>101600</xdr:colOff>
      <xdr:row>96</xdr:row>
      <xdr:rowOff>153189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169716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2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117312</xdr:rowOff>
    </xdr:from>
    <xdr:to>
      <xdr:col>36</xdr:col>
      <xdr:colOff>165100</xdr:colOff>
      <xdr:row>96</xdr:row>
      <xdr:rowOff>47462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0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63989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18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118212</xdr:rowOff>
    </xdr:from>
    <xdr:to>
      <xdr:col>85</xdr:col>
      <xdr:colOff>127000</xdr:colOff>
      <xdr:row>33</xdr:row>
      <xdr:rowOff>167498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261712"/>
          <a:ext cx="838200" cy="56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167498</xdr:rowOff>
    </xdr:from>
    <xdr:to>
      <xdr:col>81</xdr:col>
      <xdr:colOff>50800</xdr:colOff>
      <xdr:row>36</xdr:row>
      <xdr:rowOff>77932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5825348"/>
          <a:ext cx="889000" cy="4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84470</xdr:rowOff>
    </xdr:from>
    <xdr:to>
      <xdr:col>76</xdr:col>
      <xdr:colOff>114300</xdr:colOff>
      <xdr:row>36</xdr:row>
      <xdr:rowOff>77932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742320"/>
          <a:ext cx="889000" cy="50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84470</xdr:rowOff>
    </xdr:from>
    <xdr:to>
      <xdr:col>71</xdr:col>
      <xdr:colOff>177800</xdr:colOff>
      <xdr:row>35</xdr:row>
      <xdr:rowOff>133619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742320"/>
          <a:ext cx="889000" cy="3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93152</xdr:rowOff>
    </xdr:from>
    <xdr:to>
      <xdr:col>72</xdr:col>
      <xdr:colOff>38100</xdr:colOff>
      <xdr:row>36</xdr:row>
      <xdr:rowOff>23302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14429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5873</xdr:rowOff>
    </xdr:from>
    <xdr:to>
      <xdr:col>67</xdr:col>
      <xdr:colOff>101600</xdr:colOff>
      <xdr:row>36</xdr:row>
      <xdr:rowOff>107473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98600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67412</xdr:rowOff>
    </xdr:from>
    <xdr:to>
      <xdr:col>85</xdr:col>
      <xdr:colOff>177800</xdr:colOff>
      <xdr:row>30</xdr:row>
      <xdr:rowOff>169012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21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20439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16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116698</xdr:rowOff>
    </xdr:from>
    <xdr:to>
      <xdr:col>81</xdr:col>
      <xdr:colOff>101600</xdr:colOff>
      <xdr:row>34</xdr:row>
      <xdr:rowOff>46848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7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63375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5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27132</xdr:rowOff>
    </xdr:from>
    <xdr:to>
      <xdr:col>76</xdr:col>
      <xdr:colOff>165100</xdr:colOff>
      <xdr:row>36</xdr:row>
      <xdr:rowOff>128732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145259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7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33670</xdr:rowOff>
    </xdr:from>
    <xdr:to>
      <xdr:col>72</xdr:col>
      <xdr:colOff>38100</xdr:colOff>
      <xdr:row>33</xdr:row>
      <xdr:rowOff>135270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6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151797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46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82819</xdr:rowOff>
    </xdr:from>
    <xdr:to>
      <xdr:col>67</xdr:col>
      <xdr:colOff>101600</xdr:colOff>
      <xdr:row>36</xdr:row>
      <xdr:rowOff>12969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29496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5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82626</xdr:rowOff>
    </xdr:from>
    <xdr:to>
      <xdr:col>85</xdr:col>
      <xdr:colOff>127000</xdr:colOff>
      <xdr:row>57</xdr:row>
      <xdr:rowOff>59157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83826"/>
          <a:ext cx="838200" cy="1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59157</xdr:rowOff>
    </xdr:from>
    <xdr:to>
      <xdr:col>81</xdr:col>
      <xdr:colOff>50800</xdr:colOff>
      <xdr:row>58</xdr:row>
      <xdr:rowOff>6591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31807"/>
          <a:ext cx="889000" cy="1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83541</xdr:rowOff>
    </xdr:from>
    <xdr:to>
      <xdr:col>76</xdr:col>
      <xdr:colOff>114300</xdr:colOff>
      <xdr:row>58</xdr:row>
      <xdr:rowOff>6591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684741"/>
          <a:ext cx="889000" cy="26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83541</xdr:rowOff>
    </xdr:from>
    <xdr:to>
      <xdr:col>71</xdr:col>
      <xdr:colOff>177800</xdr:colOff>
      <xdr:row>57</xdr:row>
      <xdr:rowOff>157924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684741"/>
          <a:ext cx="889000" cy="24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159576</xdr:rowOff>
    </xdr:from>
    <xdr:to>
      <xdr:col>72</xdr:col>
      <xdr:colOff>38100</xdr:colOff>
      <xdr:row>57</xdr:row>
      <xdr:rowOff>89726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80853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5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38329</xdr:rowOff>
    </xdr:from>
    <xdr:to>
      <xdr:col>67</xdr:col>
      <xdr:colOff>101600</xdr:colOff>
      <xdr:row>57</xdr:row>
      <xdr:rowOff>139929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31826</xdr:rowOff>
    </xdr:from>
    <xdr:to>
      <xdr:col>85</xdr:col>
      <xdr:colOff>177800</xdr:colOff>
      <xdr:row>56</xdr:row>
      <xdr:rowOff>133426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3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54703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8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8357</xdr:rowOff>
    </xdr:from>
    <xdr:to>
      <xdr:col>81</xdr:col>
      <xdr:colOff>101600</xdr:colOff>
      <xdr:row>57</xdr:row>
      <xdr:rowOff>109957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126484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5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127241</xdr:rowOff>
    </xdr:from>
    <xdr:to>
      <xdr:col>76</xdr:col>
      <xdr:colOff>165100</xdr:colOff>
      <xdr:row>58</xdr:row>
      <xdr:rowOff>57391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48518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32741</xdr:rowOff>
    </xdr:from>
    <xdr:to>
      <xdr:col>72</xdr:col>
      <xdr:colOff>38100</xdr:colOff>
      <xdr:row>56</xdr:row>
      <xdr:rowOff>134341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3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150868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107124</xdr:rowOff>
    </xdr:from>
    <xdr:to>
      <xdr:col>67</xdr:col>
      <xdr:colOff>101600</xdr:colOff>
      <xdr:row>58</xdr:row>
      <xdr:rowOff>37274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28401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69292</xdr:rowOff>
    </xdr:from>
    <xdr:to>
      <xdr:col>85</xdr:col>
      <xdr:colOff>127000</xdr:colOff>
      <xdr:row>78</xdr:row>
      <xdr:rowOff>111331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270942"/>
          <a:ext cx="838200" cy="21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111331</xdr:rowOff>
    </xdr:from>
    <xdr:to>
      <xdr:col>81</xdr:col>
      <xdr:colOff>50800</xdr:colOff>
      <xdr:row>78</xdr:row>
      <xdr:rowOff>124498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484431"/>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54775</xdr:rowOff>
    </xdr:from>
    <xdr:to>
      <xdr:col>76</xdr:col>
      <xdr:colOff>114300</xdr:colOff>
      <xdr:row>78</xdr:row>
      <xdr:rowOff>124498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256425"/>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99306</xdr:rowOff>
    </xdr:from>
    <xdr:to>
      <xdr:col>71</xdr:col>
      <xdr:colOff>177800</xdr:colOff>
      <xdr:row>77</xdr:row>
      <xdr:rowOff>54775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2958056"/>
          <a:ext cx="889000" cy="29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82248</xdr:rowOff>
    </xdr:from>
    <xdr:to>
      <xdr:col>72</xdr:col>
      <xdr:colOff>38100</xdr:colOff>
      <xdr:row>78</xdr:row>
      <xdr:rowOff>12398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3525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3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82979</xdr:rowOff>
    </xdr:from>
    <xdr:to>
      <xdr:col>67</xdr:col>
      <xdr:colOff>101600</xdr:colOff>
      <xdr:row>78</xdr:row>
      <xdr:rowOff>13129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4256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37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18492</xdr:rowOff>
    </xdr:from>
    <xdr:to>
      <xdr:col>85</xdr:col>
      <xdr:colOff>177800</xdr:colOff>
      <xdr:row>77</xdr:row>
      <xdr:rowOff>120092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41369</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0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60531</xdr:rowOff>
    </xdr:from>
    <xdr:to>
      <xdr:col>81</xdr:col>
      <xdr:colOff>101600</xdr:colOff>
      <xdr:row>78</xdr:row>
      <xdr:rowOff>162131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3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153258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2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73698</xdr:rowOff>
    </xdr:from>
    <xdr:to>
      <xdr:col>76</xdr:col>
      <xdr:colOff>165100</xdr:colOff>
      <xdr:row>79</xdr:row>
      <xdr:rowOff>3848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166425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3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3975</xdr:rowOff>
    </xdr:from>
    <xdr:to>
      <xdr:col>72</xdr:col>
      <xdr:colOff>38100</xdr:colOff>
      <xdr:row>77</xdr:row>
      <xdr:rowOff>105575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2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122102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98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48506</xdr:rowOff>
    </xdr:from>
    <xdr:to>
      <xdr:col>67</xdr:col>
      <xdr:colOff>101600</xdr:colOff>
      <xdr:row>75</xdr:row>
      <xdr:rowOff>150106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29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166633</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26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47966</xdr:rowOff>
    </xdr:from>
    <xdr:to>
      <xdr:col>85</xdr:col>
      <xdr:colOff>127000</xdr:colOff>
      <xdr:row>92</xdr:row>
      <xdr:rowOff>58122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821366"/>
          <a:ext cx="8382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58122</xdr:rowOff>
    </xdr:from>
    <xdr:to>
      <xdr:col>81</xdr:col>
      <xdr:colOff>50800</xdr:colOff>
      <xdr:row>92</xdr:row>
      <xdr:rowOff>66810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583152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66810</xdr:rowOff>
    </xdr:from>
    <xdr:to>
      <xdr:col>76</xdr:col>
      <xdr:colOff>114300</xdr:colOff>
      <xdr:row>92</xdr:row>
      <xdr:rowOff>103532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5840210"/>
          <a:ext cx="889000" cy="3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70907</xdr:rowOff>
    </xdr:from>
    <xdr:to>
      <xdr:col>71</xdr:col>
      <xdr:colOff>177800</xdr:colOff>
      <xdr:row>92</xdr:row>
      <xdr:rowOff>103532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5844307"/>
          <a:ext cx="8890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9609</xdr:rowOff>
    </xdr:from>
    <xdr:to>
      <xdr:col>72</xdr:col>
      <xdr:colOff>38100</xdr:colOff>
      <xdr:row>94</xdr:row>
      <xdr:rowOff>111209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102336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14491</xdr:rowOff>
    </xdr:from>
    <xdr:to>
      <xdr:col>67</xdr:col>
      <xdr:colOff>101600</xdr:colOff>
      <xdr:row>94</xdr:row>
      <xdr:rowOff>116091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107218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168616</xdr:rowOff>
    </xdr:from>
    <xdr:to>
      <xdr:col>85</xdr:col>
      <xdr:colOff>177800</xdr:colOff>
      <xdr:row>92</xdr:row>
      <xdr:rowOff>98766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7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20043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62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7322</xdr:rowOff>
    </xdr:from>
    <xdr:to>
      <xdr:col>81</xdr:col>
      <xdr:colOff>101600</xdr:colOff>
      <xdr:row>92</xdr:row>
      <xdr:rowOff>108922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7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125449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5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16010</xdr:rowOff>
    </xdr:from>
    <xdr:to>
      <xdr:col>76</xdr:col>
      <xdr:colOff>165100</xdr:colOff>
      <xdr:row>92</xdr:row>
      <xdr:rowOff>117610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78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134137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56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52732</xdr:rowOff>
    </xdr:from>
    <xdr:to>
      <xdr:col>72</xdr:col>
      <xdr:colOff>38100</xdr:colOff>
      <xdr:row>92</xdr:row>
      <xdr:rowOff>154332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8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170859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6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20107</xdr:rowOff>
    </xdr:from>
    <xdr:to>
      <xdr:col>67</xdr:col>
      <xdr:colOff>101600</xdr:colOff>
      <xdr:row>92</xdr:row>
      <xdr:rowOff>121707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7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138234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5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79436</xdr:rowOff>
    </xdr:from>
    <xdr:to>
      <xdr:col>102</xdr:col>
      <xdr:colOff>165100</xdr:colOff>
      <xdr:row>39</xdr:row>
      <xdr:rowOff>9586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26113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歳出総額は、</a:t>
          </a:r>
          <a:r>
            <a:rPr kumimoji="1" lang="en-US" altLang="ja-JP" sz="1400">
              <a:latin typeface="ＭＳ Ｐゴシック" panose="020B0600070205080204" pitchFamily="50" charset="-128"/>
              <a:ea typeface="ＭＳ Ｐゴシック" panose="020B0600070205080204" pitchFamily="50" charset="-128"/>
            </a:rPr>
            <a:t>49,939</a:t>
          </a:r>
          <a:r>
            <a:rPr kumimoji="1" lang="ja-JP" altLang="en-US" sz="1400">
              <a:latin typeface="ＭＳ Ｐゴシック" panose="020B0600070205080204" pitchFamily="50" charset="-128"/>
              <a:ea typeface="ＭＳ Ｐゴシック" panose="020B0600070205080204" pitchFamily="50" charset="-128"/>
            </a:rPr>
            <a:t>百万円で前年度比</a:t>
          </a:r>
          <a:r>
            <a:rPr kumimoji="1" lang="en-US" altLang="ja-JP" sz="1400">
              <a:latin typeface="ＭＳ Ｐゴシック" panose="020B0600070205080204" pitchFamily="50" charset="-128"/>
              <a:ea typeface="ＭＳ Ｐゴシック" panose="020B0600070205080204" pitchFamily="50" charset="-128"/>
            </a:rPr>
            <a:t>+4,111</a:t>
          </a:r>
          <a:r>
            <a:rPr kumimoji="1" lang="ja-JP" altLang="en-US" sz="1400">
              <a:latin typeface="ＭＳ Ｐゴシック" panose="020B0600070205080204" pitchFamily="50" charset="-128"/>
              <a:ea typeface="ＭＳ Ｐゴシック" panose="020B0600070205080204" pitchFamily="50" charset="-128"/>
            </a:rPr>
            <a:t>百万円（</a:t>
          </a:r>
          <a:r>
            <a:rPr kumimoji="1" lang="en-US" altLang="ja-JP" sz="1400">
              <a:latin typeface="ＭＳ Ｐゴシック" panose="020B0600070205080204" pitchFamily="50" charset="-128"/>
              <a:ea typeface="ＭＳ Ｐゴシック" panose="020B0600070205080204" pitchFamily="50" charset="-128"/>
            </a:rPr>
            <a:t>+9.0</a:t>
          </a:r>
          <a:r>
            <a:rPr kumimoji="1" lang="ja-JP" altLang="en-US" sz="1400">
              <a:latin typeface="ＭＳ Ｐゴシック" panose="020B0600070205080204" pitchFamily="50" charset="-128"/>
              <a:ea typeface="ＭＳ Ｐゴシック" panose="020B0600070205080204" pitchFamily="50" charset="-128"/>
            </a:rPr>
            <a:t>％）となった。目的別の主な増減要因は以下のとおりである。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農林水産業費（△</a:t>
          </a:r>
          <a:r>
            <a:rPr kumimoji="1" lang="en-US" altLang="ja-JP" sz="1400">
              <a:latin typeface="ＭＳ Ｐゴシック" panose="020B0600070205080204" pitchFamily="50" charset="-128"/>
              <a:ea typeface="ＭＳ Ｐゴシック" panose="020B0600070205080204" pitchFamily="50" charset="-128"/>
            </a:rPr>
            <a:t>697</a:t>
          </a:r>
          <a:r>
            <a:rPr kumimoji="1" lang="ja-JP" altLang="en-US" sz="1400">
              <a:latin typeface="ＭＳ Ｐゴシック" panose="020B0600070205080204" pitchFamily="50" charset="-128"/>
              <a:ea typeface="ＭＳ Ｐゴシック" panose="020B0600070205080204" pitchFamily="50" charset="-128"/>
            </a:rPr>
            <a:t>百万円・△</a:t>
          </a:r>
          <a:r>
            <a:rPr kumimoji="1" lang="en-US" altLang="ja-JP" sz="1400">
              <a:latin typeface="ＭＳ Ｐゴシック" panose="020B0600070205080204" pitchFamily="50" charset="-128"/>
              <a:ea typeface="ＭＳ Ｐゴシック" panose="020B0600070205080204" pitchFamily="50" charset="-128"/>
            </a:rPr>
            <a:t>37.2</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農業集落排水施設事業特別会計繰出金の皆減（△</a:t>
          </a:r>
          <a:r>
            <a:rPr kumimoji="1" lang="en-US" altLang="ja-JP" sz="1400">
              <a:latin typeface="ＭＳ Ｐゴシック" panose="020B0600070205080204" pitchFamily="50" charset="-128"/>
              <a:ea typeface="ＭＳ Ｐゴシック" panose="020B0600070205080204" pitchFamily="50" charset="-128"/>
            </a:rPr>
            <a:t>582</a:t>
          </a:r>
          <a:r>
            <a:rPr kumimoji="1" lang="ja-JP" altLang="en-US" sz="1400">
              <a:latin typeface="ＭＳ Ｐゴシック" panose="020B0600070205080204" pitchFamily="50" charset="-128"/>
              <a:ea typeface="ＭＳ Ｐゴシック" panose="020B0600070205080204" pitchFamily="50" charset="-128"/>
            </a:rPr>
            <a:t>百万円）、稚児野台地国道９号改良関連事業の減（△</a:t>
          </a:r>
          <a:r>
            <a:rPr kumimoji="1" lang="en-US" altLang="ja-JP" sz="1400">
              <a:latin typeface="ＭＳ Ｐゴシック" panose="020B0600070205080204" pitchFamily="50" charset="-128"/>
              <a:ea typeface="ＭＳ Ｐゴシック" panose="020B0600070205080204" pitchFamily="50" charset="-128"/>
            </a:rPr>
            <a:t>111</a:t>
          </a:r>
          <a:r>
            <a:rPr kumimoji="1" lang="ja-JP" altLang="en-US" sz="1400">
              <a:latin typeface="ＭＳ Ｐゴシック" panose="020B0600070205080204" pitchFamily="50" charset="-128"/>
              <a:ea typeface="ＭＳ Ｐゴシック" panose="020B0600070205080204" pitchFamily="50" charset="-128"/>
            </a:rPr>
            <a:t>百万円）などによる</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土木費（</a:t>
          </a:r>
          <a:r>
            <a:rPr kumimoji="1" lang="en-US" altLang="ja-JP" sz="1400">
              <a:latin typeface="ＭＳ Ｐゴシック" panose="020B0600070205080204" pitchFamily="50" charset="-128"/>
              <a:ea typeface="ＭＳ Ｐゴシック" panose="020B0600070205080204" pitchFamily="50" charset="-128"/>
            </a:rPr>
            <a:t>+1,184</a:t>
          </a:r>
          <a:r>
            <a:rPr kumimoji="1" lang="ja-JP" altLang="en-US" sz="1400">
              <a:latin typeface="ＭＳ Ｐゴシック" panose="020B0600070205080204" pitchFamily="50" charset="-128"/>
              <a:ea typeface="ＭＳ Ｐゴシック" panose="020B0600070205080204" pitchFamily="50" charset="-128"/>
            </a:rPr>
            <a:t>百万円・</a:t>
          </a:r>
          <a:r>
            <a:rPr kumimoji="1" lang="en-US" altLang="ja-JP" sz="1400">
              <a:latin typeface="ＭＳ Ｐゴシック" panose="020B0600070205080204" pitchFamily="50" charset="-128"/>
              <a:ea typeface="ＭＳ Ｐゴシック" panose="020B0600070205080204" pitchFamily="50" charset="-128"/>
            </a:rPr>
            <a:t>+27.9</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つつじが丘・向野団地建替事業の増（</a:t>
          </a:r>
          <a:r>
            <a:rPr kumimoji="1" lang="en-US" altLang="ja-JP" sz="1400">
              <a:latin typeface="ＭＳ Ｐゴシック" panose="020B0600070205080204" pitchFamily="50" charset="-128"/>
              <a:ea typeface="ＭＳ Ｐゴシック" panose="020B0600070205080204" pitchFamily="50" charset="-128"/>
            </a:rPr>
            <a:t>+979</a:t>
          </a:r>
          <a:r>
            <a:rPr kumimoji="1" lang="ja-JP" altLang="en-US" sz="1400">
              <a:latin typeface="ＭＳ Ｐゴシック" panose="020B0600070205080204" pitchFamily="50" charset="-128"/>
              <a:ea typeface="ＭＳ Ｐゴシック" panose="020B0600070205080204" pitchFamily="50" charset="-128"/>
            </a:rPr>
            <a:t>百万円）、下水道事業会計負担金の増（</a:t>
          </a:r>
          <a:r>
            <a:rPr kumimoji="1" lang="en-US" altLang="ja-JP" sz="1400">
              <a:latin typeface="ＭＳ Ｐゴシック" panose="020B0600070205080204" pitchFamily="50" charset="-128"/>
              <a:ea typeface="ＭＳ Ｐゴシック" panose="020B0600070205080204" pitchFamily="50" charset="-128"/>
            </a:rPr>
            <a:t>+574</a:t>
          </a:r>
          <a:r>
            <a:rPr kumimoji="1" lang="ja-JP" altLang="en-US" sz="1400">
              <a:latin typeface="ＭＳ Ｐゴシック" panose="020B0600070205080204" pitchFamily="50" charset="-128"/>
              <a:ea typeface="ＭＳ Ｐゴシック" panose="020B0600070205080204" pitchFamily="50" charset="-128"/>
            </a:rPr>
            <a:t>百万円）などによる</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消防費（</a:t>
          </a:r>
          <a:r>
            <a:rPr kumimoji="1" lang="en-US" altLang="ja-JP" sz="1400">
              <a:latin typeface="ＭＳ Ｐゴシック" panose="020B0600070205080204" pitchFamily="50" charset="-128"/>
              <a:ea typeface="ＭＳ Ｐゴシック" panose="020B0600070205080204" pitchFamily="50" charset="-128"/>
            </a:rPr>
            <a:t>+910</a:t>
          </a:r>
          <a:r>
            <a:rPr kumimoji="1" lang="ja-JP" altLang="en-US" sz="1400">
              <a:latin typeface="ＭＳ Ｐゴシック" panose="020B0600070205080204" pitchFamily="50" charset="-128"/>
              <a:ea typeface="ＭＳ Ｐゴシック" panose="020B0600070205080204" pitchFamily="50" charset="-128"/>
            </a:rPr>
            <a:t>百万円・</a:t>
          </a:r>
          <a:r>
            <a:rPr kumimoji="1" lang="en-US" altLang="ja-JP" sz="1400">
              <a:latin typeface="ＭＳ Ｐゴシック" panose="020B0600070205080204" pitchFamily="50" charset="-128"/>
              <a:ea typeface="ＭＳ Ｐゴシック" panose="020B0600070205080204" pitchFamily="50" charset="-128"/>
            </a:rPr>
            <a:t>+42.5</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消防救急デジタル無線更新事業の皆増（</a:t>
          </a:r>
          <a:r>
            <a:rPr kumimoji="1" lang="en-US" altLang="ja-JP" sz="1400">
              <a:latin typeface="ＭＳ Ｐゴシック" panose="020B0600070205080204" pitchFamily="50" charset="-128"/>
              <a:ea typeface="ＭＳ Ｐゴシック" panose="020B0600070205080204" pitchFamily="50" charset="-128"/>
            </a:rPr>
            <a:t>+435</a:t>
          </a:r>
          <a:r>
            <a:rPr kumimoji="1" lang="ja-JP" altLang="en-US" sz="1400">
              <a:latin typeface="ＭＳ Ｐゴシック" panose="020B0600070205080204" pitchFamily="50" charset="-128"/>
              <a:ea typeface="ＭＳ Ｐゴシック" panose="020B0600070205080204" pitchFamily="50" charset="-128"/>
            </a:rPr>
            <a:t>百万円）、中・北部地域共同指令センター整備事業の増（</a:t>
          </a:r>
          <a:r>
            <a:rPr kumimoji="1" lang="en-US" altLang="ja-JP" sz="1400">
              <a:latin typeface="ＭＳ Ｐゴシック" panose="020B0600070205080204" pitchFamily="50" charset="-128"/>
              <a:ea typeface="ＭＳ Ｐゴシック" panose="020B0600070205080204" pitchFamily="50" charset="-128"/>
            </a:rPr>
            <a:t>+294</a:t>
          </a:r>
          <a:r>
            <a:rPr kumimoji="1" lang="ja-JP" altLang="en-US" sz="1400">
              <a:latin typeface="ＭＳ Ｐゴシック" panose="020B0600070205080204" pitchFamily="50" charset="-128"/>
              <a:ea typeface="ＭＳ Ｐゴシック" panose="020B0600070205080204" pitchFamily="50" charset="-128"/>
            </a:rPr>
            <a:t>百万円）などによる</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教育費（</a:t>
          </a:r>
          <a:r>
            <a:rPr kumimoji="1" lang="en-US" altLang="ja-JP" sz="1400">
              <a:latin typeface="ＭＳ Ｐゴシック" panose="020B0600070205080204" pitchFamily="50" charset="-128"/>
              <a:ea typeface="ＭＳ Ｐゴシック" panose="020B0600070205080204" pitchFamily="50" charset="-128"/>
            </a:rPr>
            <a:t>+840</a:t>
          </a:r>
          <a:r>
            <a:rPr kumimoji="1" lang="ja-JP" altLang="en-US" sz="1400">
              <a:latin typeface="ＭＳ Ｐゴシック" panose="020B0600070205080204" pitchFamily="50" charset="-128"/>
              <a:ea typeface="ＭＳ Ｐゴシック" panose="020B0600070205080204" pitchFamily="50" charset="-128"/>
            </a:rPr>
            <a:t>百万円・</a:t>
          </a:r>
          <a:r>
            <a:rPr kumimoji="1" lang="en-US" altLang="ja-JP" sz="1400">
              <a:latin typeface="ＭＳ Ｐゴシック" panose="020B0600070205080204" pitchFamily="50" charset="-128"/>
              <a:ea typeface="ＭＳ Ｐゴシック" panose="020B0600070205080204" pitchFamily="50" charset="-128"/>
            </a:rPr>
            <a:t>+19.8</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地域公民館等長寿命化（大規模改修）事業の増（</a:t>
          </a:r>
          <a:r>
            <a:rPr kumimoji="1" lang="en-US" altLang="ja-JP" sz="1400">
              <a:latin typeface="ＭＳ Ｐゴシック" panose="020B0600070205080204" pitchFamily="50" charset="-128"/>
              <a:ea typeface="ＭＳ Ｐゴシック" panose="020B0600070205080204" pitchFamily="50" charset="-128"/>
            </a:rPr>
            <a:t>+413</a:t>
          </a:r>
          <a:r>
            <a:rPr kumimoji="1" lang="ja-JP" altLang="en-US" sz="1400">
              <a:latin typeface="ＭＳ Ｐゴシック" panose="020B0600070205080204" pitchFamily="50" charset="-128"/>
              <a:ea typeface="ＭＳ Ｐゴシック" panose="020B0600070205080204" pitchFamily="50" charset="-128"/>
            </a:rPr>
            <a:t>百万円）、学校給食管理運営事業の増（</a:t>
          </a:r>
          <a:r>
            <a:rPr kumimoji="1" lang="en-US" altLang="ja-JP" sz="1400">
              <a:latin typeface="ＭＳ Ｐゴシック" panose="020B0600070205080204" pitchFamily="50" charset="-128"/>
              <a:ea typeface="ＭＳ Ｐゴシック" panose="020B0600070205080204" pitchFamily="50" charset="-128"/>
            </a:rPr>
            <a:t>+335</a:t>
          </a:r>
          <a:r>
            <a:rPr kumimoji="1" lang="ja-JP" altLang="en-US" sz="1400">
              <a:latin typeface="ＭＳ Ｐゴシック" panose="020B0600070205080204" pitchFamily="50" charset="-128"/>
              <a:ea typeface="ＭＳ Ｐゴシック" panose="020B0600070205080204" pitchFamily="50" charset="-128"/>
            </a:rPr>
            <a:t>百万円）などによる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latin typeface="ＭＳ ゴシック" pitchFamily="49" charset="-128"/>
              <a:ea typeface="ＭＳ ゴシック" pitchFamily="49" charset="-128"/>
            </a:rPr>
            <a:t>　原油価格・物価高騰緊急対策に取り組みつつ、大型事業や災害復旧事業に係る投資的経費が増加したことで、歳入歳出ともに合併以後２番目の大型決算となった。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市税収入が増加したことに加え、国の経済対策による普通交付税の追加措置があったこと、合併算定替逓減対策基金や財政調整基金を活用した結果、歳入歳出差引額から翌年度へ繰越すべき財源を控除した実質収支は９００百万円の黒字となり、前年度決算に比べ２３７百万円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800">
              <a:latin typeface="ＭＳ ゴシック" pitchFamily="49" charset="-128"/>
              <a:ea typeface="ＭＳ ゴシック" pitchFamily="49" charset="-128"/>
            </a:rPr>
            <a:t>　全会計連結による実質赤字は発生していない。</a:t>
          </a:r>
          <a:endParaRPr kumimoji="1" lang="en-US" altLang="ja-JP" sz="1800">
            <a:latin typeface="ＭＳ ゴシック" pitchFamily="49" charset="-128"/>
            <a:ea typeface="ＭＳ ゴシック" pitchFamily="49" charset="-128"/>
          </a:endParaRPr>
        </a:p>
        <a:p>
          <a:r>
            <a:rPr kumimoji="1" lang="ja-JP" altLang="en-US" sz="1800">
              <a:latin typeface="ＭＳ ゴシック" pitchFamily="49" charset="-128"/>
              <a:ea typeface="ＭＳ ゴシック" pitchFamily="49" charset="-128"/>
            </a:rPr>
            <a:t>　また、一般会計等（普通会計）、公営企業会計のうち個別の会計においても実質赤字または資金不足は発生していない。</a:t>
          </a:r>
          <a:endParaRPr kumimoji="1" lang="en-US" altLang="ja-JP" sz="1800">
            <a:latin typeface="ＭＳ ゴシック" pitchFamily="49" charset="-128"/>
            <a:ea typeface="ＭＳ ゴシック" pitchFamily="49" charset="-128"/>
          </a:endParaRPr>
        </a:p>
        <a:p>
          <a:r>
            <a:rPr kumimoji="1" lang="ja-JP" altLang="en-US" sz="1800">
              <a:latin typeface="ＭＳ ゴシック" pitchFamily="49" charset="-128"/>
              <a:ea typeface="ＭＳ ゴシック" pitchFamily="49" charset="-128"/>
            </a:rPr>
            <a:t>　全会計の実質収支額及び剰余金の合計は</a:t>
          </a:r>
          <a:r>
            <a:rPr kumimoji="1" lang="en-US" altLang="ja-JP" sz="1800">
              <a:latin typeface="ＭＳ ゴシック" pitchFamily="49" charset="-128"/>
              <a:ea typeface="ＭＳ ゴシック" pitchFamily="49" charset="-128"/>
            </a:rPr>
            <a:t>11,740</a:t>
          </a:r>
          <a:r>
            <a:rPr kumimoji="1" lang="ja-JP" altLang="en-US" sz="1800">
              <a:latin typeface="ＭＳ ゴシック" pitchFamily="49" charset="-128"/>
              <a:ea typeface="ＭＳ ゴシック" pitchFamily="49" charset="-128"/>
            </a:rPr>
            <a:t>百万円と前年度と比べて△</a:t>
          </a:r>
          <a:r>
            <a:rPr kumimoji="1" lang="en-US" altLang="ja-JP" sz="1800">
              <a:latin typeface="ＭＳ ゴシック" pitchFamily="49" charset="-128"/>
              <a:ea typeface="ＭＳ ゴシック" pitchFamily="49" charset="-128"/>
            </a:rPr>
            <a:t>137</a:t>
          </a:r>
          <a:r>
            <a:rPr kumimoji="1" lang="ja-JP" altLang="en-US" sz="1800">
              <a:latin typeface="ＭＳ ゴシック" pitchFamily="49" charset="-128"/>
              <a:ea typeface="ＭＳ ゴシック" pitchFamily="49" charset="-128"/>
            </a:rPr>
            <a:t>百万円とほぼ横ばいの状況である。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令和５年度の元利償還金については、小中学校の大規模改修、災害復旧事業など令和２年度以前に発行した地方債の元金償還が開始となったことから増加したが、過去に実施した繰上償還により</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百万円の増加に留めることができた。</a:t>
          </a:r>
        </a:p>
        <a:p>
          <a:r>
            <a:rPr kumimoji="1" lang="ja-JP" altLang="en-US" sz="1400">
              <a:latin typeface="ＭＳ ゴシック" pitchFamily="49" charset="-128"/>
              <a:ea typeface="ＭＳ ゴシック" pitchFamily="49" charset="-128"/>
            </a:rPr>
            <a:t>　結果として前年度より</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ポイント上昇したが、単年度ベースでは</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ポイント改善している。</a:t>
          </a:r>
        </a:p>
        <a:p>
          <a:r>
            <a:rPr kumimoji="1" lang="ja-JP" altLang="en-US" sz="1400">
              <a:latin typeface="ＭＳ ゴシック" pitchFamily="49" charset="-128"/>
              <a:ea typeface="ＭＳ ゴシック" pitchFamily="49" charset="-128"/>
            </a:rPr>
            <a:t>　本市は類似団体平均と比べて高い水準であり、交付税算入率の高い地方債の有効活用、繰上償還などを引き続き実施し更なる改善に努めたい。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一般会計等の市債残高については、</a:t>
          </a:r>
          <a:r>
            <a:rPr kumimoji="1" lang="en-US" altLang="ja-JP" sz="1400">
              <a:latin typeface="ＭＳ ゴシック" pitchFamily="49" charset="-128"/>
              <a:ea typeface="ＭＳ ゴシック" pitchFamily="49" charset="-128"/>
            </a:rPr>
            <a:t>498</a:t>
          </a:r>
          <a:r>
            <a:rPr kumimoji="1" lang="ja-JP" altLang="en-US" sz="1400">
              <a:latin typeface="ＭＳ ゴシック" pitchFamily="49" charset="-128"/>
              <a:ea typeface="ＭＳ ゴシック" pitchFamily="49" charset="-128"/>
            </a:rPr>
            <a:t>百万円の繰上償還を実施したことなどにより前年度比</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百万円減となった。加えて農業集落排水施設事業の法適用への移行などもあり、将来負担額全体で</a:t>
          </a:r>
          <a:r>
            <a:rPr kumimoji="1" lang="en-US" altLang="ja-JP" sz="1400">
              <a:latin typeface="ＭＳ ゴシック" pitchFamily="49" charset="-128"/>
              <a:ea typeface="ＭＳ ゴシック" pitchFamily="49" charset="-128"/>
            </a:rPr>
            <a:t>1,656</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しかし、依然として類似団体、全国平均を上回っている状況は続いており、更なる改善が必要である。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京都府福知山市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百万円を取り崩し各種事業の財源としたため、残高も大きく減少している。内訳として財政調整基金、減債基金併せて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百万円、特定目的基金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百万円取り崩しており、特定目的基金の減少が著しい状況である。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基金全体の減少が続いており、事業そのもののあり方を含めて見直しを行い、将来の財政需要に備えるため適正な基金残高の確保に努めたい。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安心・安全で快適に暮らせる生活基盤、防災基盤の整備や子どもから高齢者まで健やかに暮らせるまちづくり、地域の特色を活かしたにぎわいのあるまちづくりなどの各種事業の推進に活用する。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特定目的基金は、ふるさと納税基金や公共施設等総合管理基金への積立が増加した一方で、地域振興基金や過疎地域持続的発展基金を積極的に活用したことで、令和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5,466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中期財政見通しでは、基金全体の残高は令和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も減少するものと見込んでおり、基金の使途の明確化や活用事業の厳選を進め、市域の均衡ある発展や少子高齢化、人口減少による様々な行政課題、地域課題に対応するため、適正な基金残高の確保に努め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財政調整基金は、令和５年度において燃料費高騰対策等の財源とするため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百万円を取り崩した一方、歳計剰余金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568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百万円を積み立てており、年度末残高は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財政調整基金の残高は、福知山市持続可能な財政運営の基本方針において、令和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財政調整基金、減債基金の合計残高）を見込んでおり、災害や感染症対応においては、機動的かつ国府の支援を補完できるだけの財政的体力があることが重要であることから、必要な財政対策基金の残高を確保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市債繰上償還の財源とするために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百万円取り崩した一方、普通交付税再算定において「臨時財政対策債償還基金費」が設けられ、追加交付を受けるなどしたことにより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百万円を積み立てており、年度末残高は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減債基金の残高は、福知山市持続可能な財政運営の基本方針において、令和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百万円（財政調整基金、減債基金の合計残高）を見込んでおり、今後も適正な基金残高の確保に努めるとともに、基金を活用し繰上償還を行うなど公債費の縮減に活用したい。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51195146</v>
      </c>
      <c r="BO4" s="449"/>
      <c r="BP4" s="449"/>
      <c r="BQ4" s="449"/>
      <c r="BR4" s="449"/>
      <c r="BS4" s="449"/>
      <c r="BT4" s="449"/>
      <c r="BU4" s="450"/>
      <c r="BV4" s="448">
        <v>47570655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3.6</v>
      </c>
      <c r="CU4" s="589"/>
      <c r="CV4" s="589"/>
      <c r="CW4" s="589"/>
      <c r="CX4" s="589"/>
      <c r="CY4" s="589"/>
      <c r="CZ4" s="589"/>
      <c r="DA4" s="590"/>
      <c r="DB4" s="588">
        <v>4.7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49938835</v>
      </c>
      <c r="BO5" s="420"/>
      <c r="BP5" s="420"/>
      <c r="BQ5" s="420"/>
      <c r="BR5" s="420"/>
      <c r="BS5" s="420"/>
      <c r="BT5" s="420"/>
      <c r="BU5" s="421"/>
      <c r="BV5" s="419">
        <v>45827537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93.7</v>
      </c>
      <c r="CU5" s="417"/>
      <c r="CV5" s="417"/>
      <c r="CW5" s="417"/>
      <c r="CX5" s="417"/>
      <c r="CY5" s="417"/>
      <c r="CZ5" s="417"/>
      <c r="DA5" s="418"/>
      <c r="DB5" s="416">
        <v>92.8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1256311</v>
      </c>
      <c r="BO6" s="420"/>
      <c r="BP6" s="420"/>
      <c r="BQ6" s="420"/>
      <c r="BR6" s="420"/>
      <c r="BS6" s="420"/>
      <c r="BT6" s="420"/>
      <c r="BU6" s="421"/>
      <c r="BV6" s="419">
        <v>1743118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94.4</v>
      </c>
      <c r="CU6" s="563"/>
      <c r="CV6" s="563"/>
      <c r="CW6" s="563"/>
      <c r="CX6" s="563"/>
      <c r="CY6" s="563"/>
      <c r="CZ6" s="563"/>
      <c r="DA6" s="564"/>
      <c r="DB6" s="562">
        <v>94.3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356044</v>
      </c>
      <c r="BO7" s="420"/>
      <c r="BP7" s="420"/>
      <c r="BQ7" s="420"/>
      <c r="BR7" s="420"/>
      <c r="BS7" s="420"/>
      <c r="BT7" s="420"/>
      <c r="BU7" s="421"/>
      <c r="BV7" s="419">
        <v>606303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24785130</v>
      </c>
      <c r="CU7" s="420"/>
      <c r="CV7" s="420"/>
      <c r="CW7" s="420"/>
      <c r="CX7" s="420"/>
      <c r="CY7" s="420"/>
      <c r="CZ7" s="420"/>
      <c r="DA7" s="421"/>
      <c r="DB7" s="419">
        <v>24416312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900267</v>
      </c>
      <c r="BO8" s="420"/>
      <c r="BP8" s="420"/>
      <c r="BQ8" s="420"/>
      <c r="BR8" s="420"/>
      <c r="BS8" s="420"/>
      <c r="BT8" s="420"/>
      <c r="BU8" s="421"/>
      <c r="BV8" s="419">
        <v>1136815</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0.51</v>
      </c>
      <c r="CU8" s="523"/>
      <c r="CV8" s="523"/>
      <c r="CW8" s="523"/>
      <c r="CX8" s="523"/>
      <c r="CY8" s="523"/>
      <c r="CZ8" s="523"/>
      <c r="DA8" s="524"/>
      <c r="DB8" s="522">
        <v>0.52</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77306</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-236548</v>
      </c>
      <c r="BO9" s="420"/>
      <c r="BP9" s="420"/>
      <c r="BQ9" s="420"/>
      <c r="BR9" s="420"/>
      <c r="BS9" s="420"/>
      <c r="BT9" s="420"/>
      <c r="BU9" s="421"/>
      <c r="BV9" s="419">
        <v>132708</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18</v>
      </c>
      <c r="CU9" s="417"/>
      <c r="CV9" s="417"/>
      <c r="CW9" s="417"/>
      <c r="CX9" s="417"/>
      <c r="CY9" s="417"/>
      <c r="CZ9" s="417"/>
      <c r="DA9" s="418"/>
      <c r="DB9" s="416">
        <v>18.8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78935</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5974</v>
      </c>
      <c r="BO10" s="420"/>
      <c r="BP10" s="420"/>
      <c r="BQ10" s="420"/>
      <c r="BR10" s="420"/>
      <c r="BS10" s="420"/>
      <c r="BT10" s="420"/>
      <c r="BU10" s="421"/>
      <c r="BV10" s="419">
        <v>4928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498038</v>
      </c>
      <c r="BO11" s="420"/>
      <c r="BP11" s="420"/>
      <c r="BQ11" s="420"/>
      <c r="BR11" s="420"/>
      <c r="BS11" s="420"/>
      <c r="BT11" s="420"/>
      <c r="BU11" s="421"/>
      <c r="BV11" s="419">
        <v>609990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75385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480000</v>
      </c>
      <c r="BO12" s="420"/>
      <c r="BP12" s="420"/>
      <c r="BQ12" s="420"/>
      <c r="BR12" s="420"/>
      <c r="BS12" s="420"/>
      <c r="BT12" s="420"/>
      <c r="BU12" s="421"/>
      <c r="BV12" s="419">
        <v>420000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74100</v>
      </c>
      <c r="S13" s="507"/>
      <c r="T13" s="507"/>
      <c r="U13" s="507"/>
      <c r="V13" s="508"/>
      <c r="W13" s="509" t="s">
        <v>131</v>
      </c>
      <c r="X13" s="405"/>
      <c r="Y13" s="405"/>
      <c r="Z13" s="405"/>
      <c r="AA13" s="405"/>
      <c r="AB13" s="406"/>
      <c r="AC13" s="372">
        <v>1659</v>
      </c>
      <c r="AD13" s="373"/>
      <c r="AE13" s="373"/>
      <c r="AF13" s="373"/>
      <c r="AG13" s="374"/>
      <c r="AH13" s="372">
        <v>2100</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-212536</v>
      </c>
      <c r="BO13" s="420"/>
      <c r="BP13" s="420"/>
      <c r="BQ13" s="420"/>
      <c r="BR13" s="420"/>
      <c r="BS13" s="420"/>
      <c r="BT13" s="420"/>
      <c r="BU13" s="421"/>
      <c r="BV13" s="419">
        <v>327626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9.8000000000000007</v>
      </c>
      <c r="CU13" s="417"/>
      <c r="CV13" s="417"/>
      <c r="CW13" s="417"/>
      <c r="CX13" s="417"/>
      <c r="CY13" s="417"/>
      <c r="CZ13" s="417"/>
      <c r="DA13" s="418"/>
      <c r="DB13" s="416">
        <v>9.6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76075</v>
      </c>
      <c r="S14" s="507"/>
      <c r="T14" s="507"/>
      <c r="U14" s="507"/>
      <c r="V14" s="508"/>
      <c r="W14" s="510"/>
      <c r="X14" s="408"/>
      <c r="Y14" s="408"/>
      <c r="Z14" s="408"/>
      <c r="AA14" s="408"/>
      <c r="AB14" s="409"/>
      <c r="AC14" s="499">
        <v>4.5999999999999996</v>
      </c>
      <c r="AD14" s="500"/>
      <c r="AE14" s="500"/>
      <c r="AF14" s="500"/>
      <c r="AG14" s="501"/>
      <c r="AH14" s="499">
        <v>5.6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28.2</v>
      </c>
      <c r="CU14" s="517"/>
      <c r="CV14" s="517"/>
      <c r="CW14" s="517"/>
      <c r="CX14" s="517"/>
      <c r="CY14" s="517"/>
      <c r="CZ14" s="517"/>
      <c r="DA14" s="518"/>
      <c r="DB14" s="516">
        <v>33.799999999999997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74929</v>
      </c>
      <c r="S15" s="507"/>
      <c r="T15" s="507"/>
      <c r="U15" s="507"/>
      <c r="V15" s="508"/>
      <c r="W15" s="509" t="s">
        <v>137</v>
      </c>
      <c r="X15" s="405"/>
      <c r="Y15" s="405"/>
      <c r="Z15" s="405"/>
      <c r="AA15" s="405"/>
      <c r="AB15" s="406"/>
      <c r="AC15" s="372">
        <v>10734</v>
      </c>
      <c r="AD15" s="373"/>
      <c r="AE15" s="373"/>
      <c r="AF15" s="373"/>
      <c r="AG15" s="374"/>
      <c r="AH15" s="372">
        <v>10927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11200118</v>
      </c>
      <c r="BO15" s="449"/>
      <c r="BP15" s="449"/>
      <c r="BQ15" s="449"/>
      <c r="BR15" s="449"/>
      <c r="BS15" s="449"/>
      <c r="BT15" s="449"/>
      <c r="BU15" s="450"/>
      <c r="BV15" s="448">
        <v>10862214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29.5</v>
      </c>
      <c r="AD16" s="500"/>
      <c r="AE16" s="500"/>
      <c r="AF16" s="500"/>
      <c r="AG16" s="501"/>
      <c r="AH16" s="499">
        <v>29.1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21662233</v>
      </c>
      <c r="BO16" s="420"/>
      <c r="BP16" s="420"/>
      <c r="BQ16" s="420"/>
      <c r="BR16" s="420"/>
      <c r="BS16" s="420"/>
      <c r="BT16" s="420"/>
      <c r="BU16" s="421"/>
      <c r="BV16" s="419">
        <v>21100972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24052</v>
      </c>
      <c r="AD17" s="373"/>
      <c r="AE17" s="373"/>
      <c r="AF17" s="373"/>
      <c r="AG17" s="374"/>
      <c r="AH17" s="372">
        <v>24532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14140316</v>
      </c>
      <c r="BO17" s="420"/>
      <c r="BP17" s="420"/>
      <c r="BQ17" s="420"/>
      <c r="BR17" s="420"/>
      <c r="BS17" s="420"/>
      <c r="BT17" s="420"/>
      <c r="BU17" s="421"/>
      <c r="BV17" s="419">
        <v>13719925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552.54</v>
      </c>
      <c r="M18" s="472"/>
      <c r="N18" s="472"/>
      <c r="O18" s="472"/>
      <c r="P18" s="472"/>
      <c r="Q18" s="472"/>
      <c r="R18" s="473"/>
      <c r="S18" s="473"/>
      <c r="T18" s="473"/>
      <c r="U18" s="473"/>
      <c r="V18" s="474"/>
      <c r="W18" s="490"/>
      <c r="X18" s="491"/>
      <c r="Y18" s="491"/>
      <c r="Z18" s="491"/>
      <c r="AA18" s="491"/>
      <c r="AB18" s="515"/>
      <c r="AC18" s="389">
        <v>66</v>
      </c>
      <c r="AD18" s="390"/>
      <c r="AE18" s="390"/>
      <c r="AF18" s="390"/>
      <c r="AG18" s="475"/>
      <c r="AH18" s="389">
        <v>65.3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24437514</v>
      </c>
      <c r="BO18" s="420"/>
      <c r="BP18" s="420"/>
      <c r="BQ18" s="420"/>
      <c r="BR18" s="420"/>
      <c r="BS18" s="420"/>
      <c r="BT18" s="420"/>
      <c r="BU18" s="421"/>
      <c r="BV18" s="419">
        <v>24004346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140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31588435</v>
      </c>
      <c r="BO19" s="420"/>
      <c r="BP19" s="420"/>
      <c r="BQ19" s="420"/>
      <c r="BR19" s="420"/>
      <c r="BS19" s="420"/>
      <c r="BT19" s="420"/>
      <c r="BU19" s="421"/>
      <c r="BV19" s="419">
        <v>30372225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33632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44993947</v>
      </c>
      <c r="BO22" s="449"/>
      <c r="BP22" s="449"/>
      <c r="BQ22" s="449"/>
      <c r="BR22" s="449"/>
      <c r="BS22" s="449"/>
      <c r="BT22" s="449"/>
      <c r="BU22" s="450"/>
      <c r="BV22" s="448">
        <v>45001399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33449861</v>
      </c>
      <c r="BO23" s="420"/>
      <c r="BP23" s="420"/>
      <c r="BQ23" s="420"/>
      <c r="BR23" s="420"/>
      <c r="BS23" s="420"/>
      <c r="BT23" s="420"/>
      <c r="BU23" s="421"/>
      <c r="BV23" s="419">
        <v>32372718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8415</v>
      </c>
      <c r="R24" s="373"/>
      <c r="S24" s="373"/>
      <c r="T24" s="373"/>
      <c r="U24" s="373"/>
      <c r="V24" s="374"/>
      <c r="W24" s="462"/>
      <c r="X24" s="399"/>
      <c r="Y24" s="400"/>
      <c r="Z24" s="375" t="s">
        <v>162</v>
      </c>
      <c r="AA24" s="376"/>
      <c r="AB24" s="376"/>
      <c r="AC24" s="376"/>
      <c r="AD24" s="376"/>
      <c r="AE24" s="376"/>
      <c r="AF24" s="376"/>
      <c r="AG24" s="377"/>
      <c r="AH24" s="372">
        <v>674</v>
      </c>
      <c r="AI24" s="373"/>
      <c r="AJ24" s="373"/>
      <c r="AK24" s="373"/>
      <c r="AL24" s="374"/>
      <c r="AM24" s="372">
        <v>2162866</v>
      </c>
      <c r="AN24" s="373"/>
      <c r="AO24" s="373"/>
      <c r="AP24" s="373"/>
      <c r="AQ24" s="373"/>
      <c r="AR24" s="374"/>
      <c r="AS24" s="372">
        <v>3209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30564966</v>
      </c>
      <c r="BO24" s="420"/>
      <c r="BP24" s="420"/>
      <c r="BQ24" s="420"/>
      <c r="BR24" s="420"/>
      <c r="BS24" s="420"/>
      <c r="BT24" s="420"/>
      <c r="BU24" s="421"/>
      <c r="BV24" s="419">
        <v>29339058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7220</v>
      </c>
      <c r="R25" s="373"/>
      <c r="S25" s="373"/>
      <c r="T25" s="373"/>
      <c r="U25" s="373"/>
      <c r="V25" s="374"/>
      <c r="W25" s="462"/>
      <c r="X25" s="399"/>
      <c r="Y25" s="400"/>
      <c r="Z25" s="375" t="s">
        <v>165</v>
      </c>
      <c r="AA25" s="376"/>
      <c r="AB25" s="376"/>
      <c r="AC25" s="376"/>
      <c r="AD25" s="376"/>
      <c r="AE25" s="376"/>
      <c r="AF25" s="376"/>
      <c r="AG25" s="377"/>
      <c r="AH25" s="372">
        <v>128</v>
      </c>
      <c r="AI25" s="373"/>
      <c r="AJ25" s="373"/>
      <c r="AK25" s="373"/>
      <c r="AL25" s="374"/>
      <c r="AM25" s="372">
        <v>385280</v>
      </c>
      <c r="AN25" s="373"/>
      <c r="AO25" s="373"/>
      <c r="AP25" s="373"/>
      <c r="AQ25" s="373"/>
      <c r="AR25" s="374"/>
      <c r="AS25" s="372">
        <v>3010</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5841895</v>
      </c>
      <c r="BO25" s="449"/>
      <c r="BP25" s="449"/>
      <c r="BQ25" s="449"/>
      <c r="BR25" s="449"/>
      <c r="BS25" s="449"/>
      <c r="BT25" s="449"/>
      <c r="BU25" s="450"/>
      <c r="BV25" s="448">
        <v>7342809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6508</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4950</v>
      </c>
      <c r="R27" s="373"/>
      <c r="S27" s="373"/>
      <c r="T27" s="373"/>
      <c r="U27" s="373"/>
      <c r="V27" s="374"/>
      <c r="W27" s="462"/>
      <c r="X27" s="399"/>
      <c r="Y27" s="400"/>
      <c r="Z27" s="375" t="s">
        <v>171</v>
      </c>
      <c r="AA27" s="376"/>
      <c r="AB27" s="376"/>
      <c r="AC27" s="376"/>
      <c r="AD27" s="376"/>
      <c r="AE27" s="376"/>
      <c r="AF27" s="376"/>
      <c r="AG27" s="377"/>
      <c r="AH27" s="372">
        <v>16</v>
      </c>
      <c r="AI27" s="373"/>
      <c r="AJ27" s="373"/>
      <c r="AK27" s="373"/>
      <c r="AL27" s="374"/>
      <c r="AM27" s="372">
        <v>51168</v>
      </c>
      <c r="AN27" s="373"/>
      <c r="AO27" s="373"/>
      <c r="AP27" s="373"/>
      <c r="AQ27" s="373"/>
      <c r="AR27" s="374"/>
      <c r="AS27" s="372">
        <v>3198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4400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3477836</v>
      </c>
      <c r="BO28" s="449"/>
      <c r="BP28" s="449"/>
      <c r="BQ28" s="449"/>
      <c r="BR28" s="449"/>
      <c r="BS28" s="449"/>
      <c r="BT28" s="449"/>
      <c r="BU28" s="450"/>
      <c r="BV28" s="448">
        <v>3383455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24</v>
      </c>
      <c r="M29" s="373"/>
      <c r="N29" s="373"/>
      <c r="O29" s="373"/>
      <c r="P29" s="374"/>
      <c r="Q29" s="372">
        <v>4100</v>
      </c>
      <c r="R29" s="373"/>
      <c r="S29" s="373"/>
      <c r="T29" s="373"/>
      <c r="U29" s="373"/>
      <c r="V29" s="374"/>
      <c r="W29" s="463"/>
      <c r="X29" s="464"/>
      <c r="Y29" s="465"/>
      <c r="Z29" s="375" t="s">
        <v>177</v>
      </c>
      <c r="AA29" s="376"/>
      <c r="AB29" s="376"/>
      <c r="AC29" s="376"/>
      <c r="AD29" s="376"/>
      <c r="AE29" s="376"/>
      <c r="AF29" s="376"/>
      <c r="AG29" s="377"/>
      <c r="AH29" s="372">
        <v>690</v>
      </c>
      <c r="AI29" s="373"/>
      <c r="AJ29" s="373"/>
      <c r="AK29" s="373"/>
      <c r="AL29" s="374"/>
      <c r="AM29" s="372">
        <v>2214034</v>
      </c>
      <c r="AN29" s="373"/>
      <c r="AO29" s="373"/>
      <c r="AP29" s="373"/>
      <c r="AQ29" s="373"/>
      <c r="AR29" s="374"/>
      <c r="AS29" s="372">
        <v>3209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1016770</v>
      </c>
      <c r="BO29" s="420"/>
      <c r="BP29" s="420"/>
      <c r="BQ29" s="420"/>
      <c r="BR29" s="420"/>
      <c r="BS29" s="420"/>
      <c r="BT29" s="420"/>
      <c r="BU29" s="421"/>
      <c r="BV29" s="419">
        <v>1286512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5466143</v>
      </c>
      <c r="BO30" s="454"/>
      <c r="BP30" s="454"/>
      <c r="BQ30" s="454"/>
      <c r="BR30" s="454"/>
      <c r="BS30" s="454"/>
      <c r="BT30" s="454"/>
      <c r="BU30" s="455"/>
      <c r="BV30" s="453">
        <v>6170204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病院事業会計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IF('各会計、関係団体の財政状況及び健全化判断比率'!B36="","",'各会計、関係団体の財政状況及び健全化判断比率'!B36)</f>
        <v>と畜場費特別会計</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京都府自治会館管理組合（一般会計）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福知山市スポーツ協会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休日急患診療所費特別会計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国民健康保険診療所費特別会計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IF('各会計、関係団体の財政状況及び健全化判断比率'!B34="","",'各会計、関係団体の財政状況及び健全化判断比率'!B34)</f>
        <v>水道事業会計</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IF('各会計、関係団体の財政状況及び健全化判断比率'!B37="","",'各会計、関係団体の財政状況及び健全化判断比率'!B37)</f>
        <v>石原土地区画整理事業特別会計</v>
      </c>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京都府住宅新築資金等貸付事業管理組合（一般会計）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福知山市都市緑化協会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介護保険事業特別会計（保険事業勘定）</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IF('各会計、関係団体の財政状況及び健全化判断比率'!B35="","",'各会計、関係団体の財政状況及び健全化判断比率'!B35)</f>
        <v>下水道事業会計</v>
      </c>
      <c r="AP36" s="368"/>
      <c r="AQ36" s="368"/>
      <c r="AR36" s="368"/>
      <c r="AS36" s="368"/>
      <c r="AT36" s="368"/>
      <c r="AU36" s="368"/>
      <c r="AV36" s="368"/>
      <c r="AW36" s="368"/>
      <c r="AX36" s="368"/>
      <c r="AY36" s="368"/>
      <c r="AZ36" s="368"/>
      <c r="BA36" s="368"/>
      <c r="BB36" s="368"/>
      <c r="BC36" s="368"/>
      <c r="BD36" s="181"/>
      <c r="BE36" s="367">
        <f t="shared" si="1"/>
        <v>13</v>
      </c>
      <c r="BF36" s="367"/>
      <c r="BG36" s="368" t="str">
        <f>IF('各会計、関係団体の財政状況及び健全化判断比率'!B38="","",'各会計、関係団体の財政状況及び健全化判断比率'!B38)</f>
        <v>宅地造成事業特別会計</v>
      </c>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京都府住宅新築資金等貸付事業管理組合（特別会計）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福知山市文化協会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介護保険事業特別会計（サービス事業勘定）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17</v>
      </c>
      <c r="BX37" s="367"/>
      <c r="BY37" s="368" t="str">
        <f>IF('各会計、関係団体の財政状況及び健全化判断比率'!B71="","",'各会計、関係団体の財政状況及び健全化判断比率'!B71)</f>
        <v>京都府後期高齢者医療広域連合（一般会計）</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福知山まちづくり</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後期高齢者医療事業特別会計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18</v>
      </c>
      <c r="BX38" s="367"/>
      <c r="BY38" s="368" t="str">
        <f>IF('各会計、関係団体の財政状況及び健全化判断比率'!B72="","",'各会計、関係団体の財政状況及び健全化判断比率'!B72)</f>
        <v>京都府後期高齢者医療広域連合（後期高齢者医療特別会計）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福知山上下水道サービスセンター</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19</v>
      </c>
      <c r="BX39" s="367"/>
      <c r="BY39" s="368" t="str">
        <f>IF('各会計、関係団体の財政状況及び健全化判断比率'!B73="","",'各会計、関係団体の財政状況及び健全化判断比率'!B73)</f>
        <v>京都地方税機構（一般会計）</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大江観光</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26</v>
      </c>
      <c r="CP40" s="367"/>
      <c r="CQ40" s="368" t="str">
        <f>IF('各会計、関係団体の財政状況及び健全化判断比率'!BS13="","",'各会計、関係団体の財政状況及び健全化判断比率'!BS13)</f>
        <v>やくの農業振興団</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27</v>
      </c>
      <c r="CP41" s="367"/>
      <c r="CQ41" s="368" t="str">
        <f>IF('各会計、関係団体の財政状況及び健全化判断比率'!BS14="","",'各会計、関係団体の財政状況及び健全化判断比率'!BS14)</f>
        <v>公立大学法人福知山公立大学</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28</v>
      </c>
      <c r="CP42" s="367"/>
      <c r="CQ42" s="368" t="str">
        <f>IF('各会計、関係団体の財政状況及び健全化判断比率'!BS15="","",'各会計、関係団体の財政状況及び健全化判断比率'!BS15)</f>
        <v>福知山地域振興社</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Gzt29hhpJgLtS1IJVqLTkGS74M9rQyYnUEBAqYQpVpyHliB5jY5I7BVRJgstwWCoJK4bG/0e+AHCbnMh5a8a7Q==" saltValue="wmMA9R6hCGXO6ll/c26Az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12123702</v>
      </c>
      <c r="S5" s="677"/>
      <c r="T5" s="677"/>
      <c r="U5" s="677"/>
      <c r="V5" s="677"/>
      <c r="W5" s="677"/>
      <c r="X5" s="677"/>
      <c r="Y5" s="702"/>
      <c r="Z5" s="715">
        <v>23.7</v>
      </c>
      <c r="AA5" s="715"/>
      <c r="AB5" s="715"/>
      <c r="AC5" s="715"/>
      <c r="AD5" s="716">
        <v>11869807</v>
      </c>
      <c r="AE5" s="716"/>
      <c r="AF5" s="716"/>
      <c r="AG5" s="716"/>
      <c r="AH5" s="716"/>
      <c r="AI5" s="716"/>
      <c r="AJ5" s="716"/>
      <c r="AK5" s="716"/>
      <c r="AL5" s="703">
        <v>45.9</v>
      </c>
      <c r="AM5" s="685"/>
      <c r="AN5" s="685"/>
      <c r="AO5" s="704"/>
      <c r="AP5" s="679" t="s">
        <v>216</v>
      </c>
      <c r="AQ5" s="680"/>
      <c r="AR5" s="680"/>
      <c r="AS5" s="680"/>
      <c r="AT5" s="680"/>
      <c r="AU5" s="680"/>
      <c r="AV5" s="680"/>
      <c r="AW5" s="680"/>
      <c r="AX5" s="680"/>
      <c r="AY5" s="680"/>
      <c r="AZ5" s="680"/>
      <c r="BA5" s="680"/>
      <c r="BB5" s="680"/>
      <c r="BC5" s="680"/>
      <c r="BD5" s="680"/>
      <c r="BE5" s="680"/>
      <c r="BF5" s="681"/>
      <c r="BG5" s="621">
        <v>11861220</v>
      </c>
      <c r="BH5" s="622"/>
      <c r="BI5" s="622"/>
      <c r="BJ5" s="622"/>
      <c r="BK5" s="622"/>
      <c r="BL5" s="622"/>
      <c r="BM5" s="622"/>
      <c r="BN5" s="623"/>
      <c r="BO5" s="659">
        <v>97.8</v>
      </c>
      <c r="BP5" s="659"/>
      <c r="BQ5" s="659"/>
      <c r="BR5" s="659"/>
      <c r="BS5" s="660">
        <v>719310</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493618</v>
      </c>
      <c r="S6" s="622"/>
      <c r="T6" s="622"/>
      <c r="U6" s="622"/>
      <c r="V6" s="622"/>
      <c r="W6" s="622"/>
      <c r="X6" s="622"/>
      <c r="Y6" s="623"/>
      <c r="Z6" s="659">
        <v>1</v>
      </c>
      <c r="AA6" s="659"/>
      <c r="AB6" s="659"/>
      <c r="AC6" s="659"/>
      <c r="AD6" s="660">
        <v>493618</v>
      </c>
      <c r="AE6" s="660"/>
      <c r="AF6" s="660"/>
      <c r="AG6" s="660"/>
      <c r="AH6" s="660"/>
      <c r="AI6" s="660"/>
      <c r="AJ6" s="660"/>
      <c r="AK6" s="660"/>
      <c r="AL6" s="624">
        <v>1.9</v>
      </c>
      <c r="AM6" s="625"/>
      <c r="AN6" s="625"/>
      <c r="AO6" s="661"/>
      <c r="AP6" s="618" t="s">
        <v>221</v>
      </c>
      <c r="AQ6" s="619"/>
      <c r="AR6" s="619"/>
      <c r="AS6" s="619"/>
      <c r="AT6" s="619"/>
      <c r="AU6" s="619"/>
      <c r="AV6" s="619"/>
      <c r="AW6" s="619"/>
      <c r="AX6" s="619"/>
      <c r="AY6" s="619"/>
      <c r="AZ6" s="619"/>
      <c r="BA6" s="619"/>
      <c r="BB6" s="619"/>
      <c r="BC6" s="619"/>
      <c r="BD6" s="619"/>
      <c r="BE6" s="619"/>
      <c r="BF6" s="620"/>
      <c r="BG6" s="621">
        <v>11861220</v>
      </c>
      <c r="BH6" s="622"/>
      <c r="BI6" s="622"/>
      <c r="BJ6" s="622"/>
      <c r="BK6" s="622"/>
      <c r="BL6" s="622"/>
      <c r="BM6" s="622"/>
      <c r="BN6" s="623"/>
      <c r="BO6" s="659">
        <v>97.8</v>
      </c>
      <c r="BP6" s="659"/>
      <c r="BQ6" s="659"/>
      <c r="BR6" s="659"/>
      <c r="BS6" s="660">
        <v>719310</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302049</v>
      </c>
      <c r="CS6" s="622"/>
      <c r="CT6" s="622"/>
      <c r="CU6" s="622"/>
      <c r="CV6" s="622"/>
      <c r="CW6" s="622"/>
      <c r="CX6" s="622"/>
      <c r="CY6" s="623"/>
      <c r="CZ6" s="703">
        <v>0.6</v>
      </c>
      <c r="DA6" s="685"/>
      <c r="DB6" s="685"/>
      <c r="DC6" s="705"/>
      <c r="DD6" s="627">
        <v>26950</v>
      </c>
      <c r="DE6" s="622"/>
      <c r="DF6" s="622"/>
      <c r="DG6" s="622"/>
      <c r="DH6" s="622"/>
      <c r="DI6" s="622"/>
      <c r="DJ6" s="622"/>
      <c r="DK6" s="622"/>
      <c r="DL6" s="622"/>
      <c r="DM6" s="622"/>
      <c r="DN6" s="622"/>
      <c r="DO6" s="622"/>
      <c r="DP6" s="623"/>
      <c r="DQ6" s="627">
        <v>281234</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3719</v>
      </c>
      <c r="S7" s="622"/>
      <c r="T7" s="622"/>
      <c r="U7" s="622"/>
      <c r="V7" s="622"/>
      <c r="W7" s="622"/>
      <c r="X7" s="622"/>
      <c r="Y7" s="623"/>
      <c r="Z7" s="659">
        <v>0</v>
      </c>
      <c r="AA7" s="659"/>
      <c r="AB7" s="659"/>
      <c r="AC7" s="659"/>
      <c r="AD7" s="660">
        <v>3719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5183745</v>
      </c>
      <c r="BH7" s="622"/>
      <c r="BI7" s="622"/>
      <c r="BJ7" s="622"/>
      <c r="BK7" s="622"/>
      <c r="BL7" s="622"/>
      <c r="BM7" s="622"/>
      <c r="BN7" s="623"/>
      <c r="BO7" s="659">
        <v>42.8</v>
      </c>
      <c r="BP7" s="659"/>
      <c r="BQ7" s="659"/>
      <c r="BR7" s="659"/>
      <c r="BS7" s="660">
        <v>336383</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6137061</v>
      </c>
      <c r="CS7" s="622"/>
      <c r="CT7" s="622"/>
      <c r="CU7" s="622"/>
      <c r="CV7" s="622"/>
      <c r="CW7" s="622"/>
      <c r="CX7" s="622"/>
      <c r="CY7" s="623"/>
      <c r="CZ7" s="659">
        <v>12.3</v>
      </c>
      <c r="DA7" s="659"/>
      <c r="DB7" s="659"/>
      <c r="DC7" s="659"/>
      <c r="DD7" s="627">
        <v>873844</v>
      </c>
      <c r="DE7" s="622"/>
      <c r="DF7" s="622"/>
      <c r="DG7" s="622"/>
      <c r="DH7" s="622"/>
      <c r="DI7" s="622"/>
      <c r="DJ7" s="622"/>
      <c r="DK7" s="622"/>
      <c r="DL7" s="622"/>
      <c r="DM7" s="622"/>
      <c r="DN7" s="622"/>
      <c r="DO7" s="622"/>
      <c r="DP7" s="623"/>
      <c r="DQ7" s="627">
        <v>4051219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91426</v>
      </c>
      <c r="S8" s="622"/>
      <c r="T8" s="622"/>
      <c r="U8" s="622"/>
      <c r="V8" s="622"/>
      <c r="W8" s="622"/>
      <c r="X8" s="622"/>
      <c r="Y8" s="623"/>
      <c r="Z8" s="659">
        <v>0.2</v>
      </c>
      <c r="AA8" s="659"/>
      <c r="AB8" s="659"/>
      <c r="AC8" s="659"/>
      <c r="AD8" s="660">
        <v>91426</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141180</v>
      </c>
      <c r="BH8" s="622"/>
      <c r="BI8" s="622"/>
      <c r="BJ8" s="622"/>
      <c r="BK8" s="622"/>
      <c r="BL8" s="622"/>
      <c r="BM8" s="622"/>
      <c r="BN8" s="623"/>
      <c r="BO8" s="659">
        <v>1.2</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16000316</v>
      </c>
      <c r="CS8" s="622"/>
      <c r="CT8" s="622"/>
      <c r="CU8" s="622"/>
      <c r="CV8" s="622"/>
      <c r="CW8" s="622"/>
      <c r="CX8" s="622"/>
      <c r="CY8" s="623"/>
      <c r="CZ8" s="659">
        <v>32</v>
      </c>
      <c r="DA8" s="659"/>
      <c r="DB8" s="659"/>
      <c r="DC8" s="659"/>
      <c r="DD8" s="627">
        <v>387162</v>
      </c>
      <c r="DE8" s="622"/>
      <c r="DF8" s="622"/>
      <c r="DG8" s="622"/>
      <c r="DH8" s="622"/>
      <c r="DI8" s="622"/>
      <c r="DJ8" s="622"/>
      <c r="DK8" s="622"/>
      <c r="DL8" s="622"/>
      <c r="DM8" s="622"/>
      <c r="DN8" s="622"/>
      <c r="DO8" s="622"/>
      <c r="DP8" s="623"/>
      <c r="DQ8" s="627">
        <v>8504622</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93236</v>
      </c>
      <c r="S9" s="622"/>
      <c r="T9" s="622"/>
      <c r="U9" s="622"/>
      <c r="V9" s="622"/>
      <c r="W9" s="622"/>
      <c r="X9" s="622"/>
      <c r="Y9" s="623"/>
      <c r="Z9" s="659">
        <v>0.2</v>
      </c>
      <c r="AA9" s="659"/>
      <c r="AB9" s="659"/>
      <c r="AC9" s="659"/>
      <c r="AD9" s="660">
        <v>93236</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3719048</v>
      </c>
      <c r="BH9" s="622"/>
      <c r="BI9" s="622"/>
      <c r="BJ9" s="622"/>
      <c r="BK9" s="622"/>
      <c r="BL9" s="622"/>
      <c r="BM9" s="622"/>
      <c r="BN9" s="623"/>
      <c r="BO9" s="659">
        <v>30.7</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4898099</v>
      </c>
      <c r="CS9" s="622"/>
      <c r="CT9" s="622"/>
      <c r="CU9" s="622"/>
      <c r="CV9" s="622"/>
      <c r="CW9" s="622"/>
      <c r="CX9" s="622"/>
      <c r="CY9" s="623"/>
      <c r="CZ9" s="659">
        <v>9.8000000000000007</v>
      </c>
      <c r="DA9" s="659"/>
      <c r="DB9" s="659"/>
      <c r="DC9" s="659"/>
      <c r="DD9" s="627">
        <v>843995</v>
      </c>
      <c r="DE9" s="622"/>
      <c r="DF9" s="622"/>
      <c r="DG9" s="622"/>
      <c r="DH9" s="622"/>
      <c r="DI9" s="622"/>
      <c r="DJ9" s="622"/>
      <c r="DK9" s="622"/>
      <c r="DL9" s="622"/>
      <c r="DM9" s="622"/>
      <c r="DN9" s="622"/>
      <c r="DO9" s="622"/>
      <c r="DP9" s="623"/>
      <c r="DQ9" s="627">
        <v>3330034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358500</v>
      </c>
      <c r="BH10" s="622"/>
      <c r="BI10" s="622"/>
      <c r="BJ10" s="622"/>
      <c r="BK10" s="622"/>
      <c r="BL10" s="622"/>
      <c r="BM10" s="622"/>
      <c r="BN10" s="623"/>
      <c r="BO10" s="659">
        <v>3</v>
      </c>
      <c r="BP10" s="659"/>
      <c r="BQ10" s="659"/>
      <c r="BR10" s="659"/>
      <c r="BS10" s="660">
        <v>59965</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20481</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17213</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1909345</v>
      </c>
      <c r="S11" s="622"/>
      <c r="T11" s="622"/>
      <c r="U11" s="622"/>
      <c r="V11" s="622"/>
      <c r="W11" s="622"/>
      <c r="X11" s="622"/>
      <c r="Y11" s="623"/>
      <c r="Z11" s="624">
        <v>3.7</v>
      </c>
      <c r="AA11" s="625"/>
      <c r="AB11" s="625"/>
      <c r="AC11" s="626"/>
      <c r="AD11" s="627">
        <v>1909345</v>
      </c>
      <c r="AE11" s="622"/>
      <c r="AF11" s="622"/>
      <c r="AG11" s="622"/>
      <c r="AH11" s="622"/>
      <c r="AI11" s="622"/>
      <c r="AJ11" s="622"/>
      <c r="AK11" s="623"/>
      <c r="AL11" s="624">
        <v>7.4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965017</v>
      </c>
      <c r="BH11" s="622"/>
      <c r="BI11" s="622"/>
      <c r="BJ11" s="622"/>
      <c r="BK11" s="622"/>
      <c r="BL11" s="622"/>
      <c r="BM11" s="622"/>
      <c r="BN11" s="623"/>
      <c r="BO11" s="659">
        <v>8</v>
      </c>
      <c r="BP11" s="659"/>
      <c r="BQ11" s="659"/>
      <c r="BR11" s="659"/>
      <c r="BS11" s="660">
        <v>276418</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1176607</v>
      </c>
      <c r="CS11" s="622"/>
      <c r="CT11" s="622"/>
      <c r="CU11" s="622"/>
      <c r="CV11" s="622"/>
      <c r="CW11" s="622"/>
      <c r="CX11" s="622"/>
      <c r="CY11" s="623"/>
      <c r="CZ11" s="659">
        <v>2.4</v>
      </c>
      <c r="DA11" s="659"/>
      <c r="DB11" s="659"/>
      <c r="DC11" s="659"/>
      <c r="DD11" s="627">
        <v>242884</v>
      </c>
      <c r="DE11" s="622"/>
      <c r="DF11" s="622"/>
      <c r="DG11" s="622"/>
      <c r="DH11" s="622"/>
      <c r="DI11" s="622"/>
      <c r="DJ11" s="622"/>
      <c r="DK11" s="622"/>
      <c r="DL11" s="622"/>
      <c r="DM11" s="622"/>
      <c r="DN11" s="622"/>
      <c r="DO11" s="622"/>
      <c r="DP11" s="623"/>
      <c r="DQ11" s="627">
        <v>505211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6536</v>
      </c>
      <c r="S12" s="622"/>
      <c r="T12" s="622"/>
      <c r="U12" s="622"/>
      <c r="V12" s="622"/>
      <c r="W12" s="622"/>
      <c r="X12" s="622"/>
      <c r="Y12" s="623"/>
      <c r="Z12" s="659">
        <v>0</v>
      </c>
      <c r="AA12" s="659"/>
      <c r="AB12" s="659"/>
      <c r="AC12" s="659"/>
      <c r="AD12" s="660">
        <v>6536</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5757106</v>
      </c>
      <c r="BH12" s="622"/>
      <c r="BI12" s="622"/>
      <c r="BJ12" s="622"/>
      <c r="BK12" s="622"/>
      <c r="BL12" s="622"/>
      <c r="BM12" s="622"/>
      <c r="BN12" s="623"/>
      <c r="BO12" s="659">
        <v>47.5</v>
      </c>
      <c r="BP12" s="659"/>
      <c r="BQ12" s="659"/>
      <c r="BR12" s="659"/>
      <c r="BS12" s="660">
        <v>382927</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1267987</v>
      </c>
      <c r="CS12" s="622"/>
      <c r="CT12" s="622"/>
      <c r="CU12" s="622"/>
      <c r="CV12" s="622"/>
      <c r="CW12" s="622"/>
      <c r="CX12" s="622"/>
      <c r="CY12" s="623"/>
      <c r="CZ12" s="659">
        <v>2.5</v>
      </c>
      <c r="DA12" s="659"/>
      <c r="DB12" s="659"/>
      <c r="DC12" s="659"/>
      <c r="DD12" s="627">
        <v>199932</v>
      </c>
      <c r="DE12" s="622"/>
      <c r="DF12" s="622"/>
      <c r="DG12" s="622"/>
      <c r="DH12" s="622"/>
      <c r="DI12" s="622"/>
      <c r="DJ12" s="622"/>
      <c r="DK12" s="622"/>
      <c r="DL12" s="622"/>
      <c r="DM12" s="622"/>
      <c r="DN12" s="622"/>
      <c r="DO12" s="622"/>
      <c r="DP12" s="623"/>
      <c r="DQ12" s="627">
        <v>821674</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5731117</v>
      </c>
      <c r="BH13" s="622"/>
      <c r="BI13" s="622"/>
      <c r="BJ13" s="622"/>
      <c r="BK13" s="622"/>
      <c r="BL13" s="622"/>
      <c r="BM13" s="622"/>
      <c r="BN13" s="623"/>
      <c r="BO13" s="659">
        <v>47.3</v>
      </c>
      <c r="BP13" s="659"/>
      <c r="BQ13" s="659"/>
      <c r="BR13" s="659"/>
      <c r="BS13" s="660">
        <v>382927</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5424009</v>
      </c>
      <c r="CS13" s="622"/>
      <c r="CT13" s="622"/>
      <c r="CU13" s="622"/>
      <c r="CV13" s="622"/>
      <c r="CW13" s="622"/>
      <c r="CX13" s="622"/>
      <c r="CY13" s="623"/>
      <c r="CZ13" s="659">
        <v>10.9</v>
      </c>
      <c r="DA13" s="659"/>
      <c r="DB13" s="659"/>
      <c r="DC13" s="659"/>
      <c r="DD13" s="627">
        <v>2920061</v>
      </c>
      <c r="DE13" s="622"/>
      <c r="DF13" s="622"/>
      <c r="DG13" s="622"/>
      <c r="DH13" s="622"/>
      <c r="DI13" s="622"/>
      <c r="DJ13" s="622"/>
      <c r="DK13" s="622"/>
      <c r="DL13" s="622"/>
      <c r="DM13" s="622"/>
      <c r="DN13" s="622"/>
      <c r="DO13" s="622"/>
      <c r="DP13" s="623"/>
      <c r="DQ13" s="627">
        <v>2586017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4465</v>
      </c>
      <c r="S14" s="622"/>
      <c r="T14" s="622"/>
      <c r="U14" s="622"/>
      <c r="V14" s="622"/>
      <c r="W14" s="622"/>
      <c r="X14" s="622"/>
      <c r="Y14" s="623"/>
      <c r="Z14" s="659">
        <v>0</v>
      </c>
      <c r="AA14" s="659"/>
      <c r="AB14" s="659"/>
      <c r="AC14" s="659"/>
      <c r="AD14" s="660">
        <v>4465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313875</v>
      </c>
      <c r="BH14" s="622"/>
      <c r="BI14" s="622"/>
      <c r="BJ14" s="622"/>
      <c r="BK14" s="622"/>
      <c r="BL14" s="622"/>
      <c r="BM14" s="622"/>
      <c r="BN14" s="623"/>
      <c r="BO14" s="659">
        <v>2.6</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3050795</v>
      </c>
      <c r="CS14" s="622"/>
      <c r="CT14" s="622"/>
      <c r="CU14" s="622"/>
      <c r="CV14" s="622"/>
      <c r="CW14" s="622"/>
      <c r="CX14" s="622"/>
      <c r="CY14" s="623"/>
      <c r="CZ14" s="659">
        <v>6.1</v>
      </c>
      <c r="DA14" s="659"/>
      <c r="DB14" s="659"/>
      <c r="DC14" s="659"/>
      <c r="DD14" s="627">
        <v>1649585</v>
      </c>
      <c r="DE14" s="622"/>
      <c r="DF14" s="622"/>
      <c r="DG14" s="622"/>
      <c r="DH14" s="622"/>
      <c r="DI14" s="622"/>
      <c r="DJ14" s="622"/>
      <c r="DK14" s="622"/>
      <c r="DL14" s="622"/>
      <c r="DM14" s="622"/>
      <c r="DN14" s="622"/>
      <c r="DO14" s="622"/>
      <c r="DP14" s="623"/>
      <c r="DQ14" s="627">
        <v>1383994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606494</v>
      </c>
      <c r="BH15" s="622"/>
      <c r="BI15" s="622"/>
      <c r="BJ15" s="622"/>
      <c r="BK15" s="622"/>
      <c r="BL15" s="622"/>
      <c r="BM15" s="622"/>
      <c r="BN15" s="623"/>
      <c r="BO15" s="659">
        <v>5</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5088059</v>
      </c>
      <c r="CS15" s="622"/>
      <c r="CT15" s="622"/>
      <c r="CU15" s="622"/>
      <c r="CV15" s="622"/>
      <c r="CW15" s="622"/>
      <c r="CX15" s="622"/>
      <c r="CY15" s="623"/>
      <c r="CZ15" s="659">
        <v>10.199999999999999</v>
      </c>
      <c r="DA15" s="659"/>
      <c r="DB15" s="659"/>
      <c r="DC15" s="659"/>
      <c r="DD15" s="627">
        <v>1269951</v>
      </c>
      <c r="DE15" s="622"/>
      <c r="DF15" s="622"/>
      <c r="DG15" s="622"/>
      <c r="DH15" s="622"/>
      <c r="DI15" s="622"/>
      <c r="DJ15" s="622"/>
      <c r="DK15" s="622"/>
      <c r="DL15" s="622"/>
      <c r="DM15" s="622"/>
      <c r="DN15" s="622"/>
      <c r="DO15" s="622"/>
      <c r="DP15" s="623"/>
      <c r="DQ15" s="627">
        <v>3067454</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81111</v>
      </c>
      <c r="S16" s="622"/>
      <c r="T16" s="622"/>
      <c r="U16" s="622"/>
      <c r="V16" s="622"/>
      <c r="W16" s="622"/>
      <c r="X16" s="622"/>
      <c r="Y16" s="623"/>
      <c r="Z16" s="659">
        <v>0.2</v>
      </c>
      <c r="AA16" s="659"/>
      <c r="AB16" s="659"/>
      <c r="AC16" s="659"/>
      <c r="AD16" s="660">
        <v>81111</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797561</v>
      </c>
      <c r="CS16" s="622"/>
      <c r="CT16" s="622"/>
      <c r="CU16" s="622"/>
      <c r="CV16" s="622"/>
      <c r="CW16" s="622"/>
      <c r="CX16" s="622"/>
      <c r="CY16" s="623"/>
      <c r="CZ16" s="659">
        <v>1.6</v>
      </c>
      <c r="DA16" s="659"/>
      <c r="DB16" s="659"/>
      <c r="DC16" s="659"/>
      <c r="DD16" s="627" t="s">
        <v>122</v>
      </c>
      <c r="DE16" s="622"/>
      <c r="DF16" s="622"/>
      <c r="DG16" s="622"/>
      <c r="DH16" s="622"/>
      <c r="DI16" s="622"/>
      <c r="DJ16" s="622"/>
      <c r="DK16" s="622"/>
      <c r="DL16" s="622"/>
      <c r="DM16" s="622"/>
      <c r="DN16" s="622"/>
      <c r="DO16" s="622"/>
      <c r="DP16" s="623"/>
      <c r="DQ16" s="627">
        <v>182473</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245236</v>
      </c>
      <c r="S17" s="622"/>
      <c r="T17" s="622"/>
      <c r="U17" s="622"/>
      <c r="V17" s="622"/>
      <c r="W17" s="622"/>
      <c r="X17" s="622"/>
      <c r="Y17" s="623"/>
      <c r="Z17" s="659">
        <v>0.5</v>
      </c>
      <c r="AA17" s="659"/>
      <c r="AB17" s="659"/>
      <c r="AC17" s="659"/>
      <c r="AD17" s="660">
        <v>245236</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5775811</v>
      </c>
      <c r="CS17" s="622"/>
      <c r="CT17" s="622"/>
      <c r="CU17" s="622"/>
      <c r="CV17" s="622"/>
      <c r="CW17" s="622"/>
      <c r="CX17" s="622"/>
      <c r="CY17" s="623"/>
      <c r="CZ17" s="659">
        <v>11.6</v>
      </c>
      <c r="DA17" s="659"/>
      <c r="DB17" s="659"/>
      <c r="DC17" s="659"/>
      <c r="DD17" s="627" t="s">
        <v>122</v>
      </c>
      <c r="DE17" s="622"/>
      <c r="DF17" s="622"/>
      <c r="DG17" s="622"/>
      <c r="DH17" s="622"/>
      <c r="DI17" s="622"/>
      <c r="DJ17" s="622"/>
      <c r="DK17" s="622"/>
      <c r="DL17" s="622"/>
      <c r="DM17" s="622"/>
      <c r="DN17" s="622"/>
      <c r="DO17" s="622"/>
      <c r="DP17" s="623"/>
      <c r="DQ17" s="627">
        <v>5684291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90730</v>
      </c>
      <c r="S18" s="622"/>
      <c r="T18" s="622"/>
      <c r="U18" s="622"/>
      <c r="V18" s="622"/>
      <c r="W18" s="622"/>
      <c r="X18" s="622"/>
      <c r="Y18" s="623"/>
      <c r="Z18" s="659">
        <v>0.2</v>
      </c>
      <c r="AA18" s="659"/>
      <c r="AB18" s="659"/>
      <c r="AC18" s="659"/>
      <c r="AD18" s="660">
        <v>90730</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89027</v>
      </c>
      <c r="S19" s="622"/>
      <c r="T19" s="622"/>
      <c r="U19" s="622"/>
      <c r="V19" s="622"/>
      <c r="W19" s="622"/>
      <c r="X19" s="622"/>
      <c r="Y19" s="623"/>
      <c r="Z19" s="659">
        <v>0.2</v>
      </c>
      <c r="AA19" s="659"/>
      <c r="AB19" s="659"/>
      <c r="AC19" s="659"/>
      <c r="AD19" s="660">
        <v>89027</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262482</v>
      </c>
      <c r="BH19" s="622"/>
      <c r="BI19" s="622"/>
      <c r="BJ19" s="622"/>
      <c r="BK19" s="622"/>
      <c r="BL19" s="622"/>
      <c r="BM19" s="622"/>
      <c r="BN19" s="623"/>
      <c r="BO19" s="659">
        <v>2.2000000000000002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1703</v>
      </c>
      <c r="S20" s="622"/>
      <c r="T20" s="622"/>
      <c r="U20" s="622"/>
      <c r="V20" s="622"/>
      <c r="W20" s="622"/>
      <c r="X20" s="622"/>
      <c r="Y20" s="623"/>
      <c r="Z20" s="659">
        <v>0</v>
      </c>
      <c r="AA20" s="659"/>
      <c r="AB20" s="659"/>
      <c r="AC20" s="659"/>
      <c r="AD20" s="660">
        <v>1703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262482</v>
      </c>
      <c r="BH20" s="622"/>
      <c r="BI20" s="622"/>
      <c r="BJ20" s="622"/>
      <c r="BK20" s="622"/>
      <c r="BL20" s="622"/>
      <c r="BM20" s="622"/>
      <c r="BN20" s="623"/>
      <c r="BO20" s="659">
        <v>2.2000000000000002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49938835</v>
      </c>
      <c r="CS20" s="622"/>
      <c r="CT20" s="622"/>
      <c r="CU20" s="622"/>
      <c r="CV20" s="622"/>
      <c r="CW20" s="622"/>
      <c r="CX20" s="622"/>
      <c r="CY20" s="623"/>
      <c r="CZ20" s="659">
        <v>100</v>
      </c>
      <c r="DA20" s="659"/>
      <c r="DB20" s="659"/>
      <c r="DC20" s="659"/>
      <c r="DD20" s="627">
        <v>8414364</v>
      </c>
      <c r="DE20" s="622"/>
      <c r="DF20" s="622"/>
      <c r="DG20" s="622"/>
      <c r="DH20" s="622"/>
      <c r="DI20" s="622"/>
      <c r="DJ20" s="622"/>
      <c r="DK20" s="622"/>
      <c r="DL20" s="622"/>
      <c r="DM20" s="622"/>
      <c r="DN20" s="622"/>
      <c r="DO20" s="622"/>
      <c r="DP20" s="623"/>
      <c r="DQ20" s="627">
        <v>30415436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12121076</v>
      </c>
      <c r="S21" s="622"/>
      <c r="T21" s="622"/>
      <c r="U21" s="622"/>
      <c r="V21" s="622"/>
      <c r="W21" s="622"/>
      <c r="X21" s="622"/>
      <c r="Y21" s="623"/>
      <c r="Z21" s="659">
        <v>23.7</v>
      </c>
      <c r="AA21" s="659"/>
      <c r="AB21" s="659"/>
      <c r="AC21" s="659"/>
      <c r="AD21" s="660">
        <v>10462115</v>
      </c>
      <c r="AE21" s="660"/>
      <c r="AF21" s="660"/>
      <c r="AG21" s="660"/>
      <c r="AH21" s="660"/>
      <c r="AI21" s="660"/>
      <c r="AJ21" s="660"/>
      <c r="AK21" s="660"/>
      <c r="AL21" s="624">
        <v>40.4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8587</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10462115</v>
      </c>
      <c r="S22" s="622"/>
      <c r="T22" s="622"/>
      <c r="U22" s="622"/>
      <c r="V22" s="622"/>
      <c r="W22" s="622"/>
      <c r="X22" s="622"/>
      <c r="Y22" s="623"/>
      <c r="Z22" s="659">
        <v>20.399999999999999</v>
      </c>
      <c r="AA22" s="659"/>
      <c r="AB22" s="659"/>
      <c r="AC22" s="659"/>
      <c r="AD22" s="660">
        <v>10462115</v>
      </c>
      <c r="AE22" s="660"/>
      <c r="AF22" s="660"/>
      <c r="AG22" s="660"/>
      <c r="AH22" s="660"/>
      <c r="AI22" s="660"/>
      <c r="AJ22" s="660"/>
      <c r="AK22" s="660"/>
      <c r="AL22" s="624">
        <v>40.4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1658961</v>
      </c>
      <c r="S23" s="622"/>
      <c r="T23" s="622"/>
      <c r="U23" s="622"/>
      <c r="V23" s="622"/>
      <c r="W23" s="622"/>
      <c r="X23" s="622"/>
      <c r="Y23" s="623"/>
      <c r="Z23" s="659">
        <v>3.2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253895</v>
      </c>
      <c r="BH23" s="622"/>
      <c r="BI23" s="622"/>
      <c r="BJ23" s="622"/>
      <c r="BK23" s="622"/>
      <c r="BL23" s="622"/>
      <c r="BM23" s="622"/>
      <c r="BN23" s="623"/>
      <c r="BO23" s="659">
        <v>2.1</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23301293</v>
      </c>
      <c r="CS24" s="677"/>
      <c r="CT24" s="677"/>
      <c r="CU24" s="677"/>
      <c r="CV24" s="677"/>
      <c r="CW24" s="677"/>
      <c r="CX24" s="677"/>
      <c r="CY24" s="702"/>
      <c r="CZ24" s="703">
        <v>46.7</v>
      </c>
      <c r="DA24" s="685"/>
      <c r="DB24" s="685"/>
      <c r="DC24" s="705"/>
      <c r="DD24" s="701">
        <v>16303389</v>
      </c>
      <c r="DE24" s="677"/>
      <c r="DF24" s="677"/>
      <c r="DG24" s="677"/>
      <c r="DH24" s="677"/>
      <c r="DI24" s="677"/>
      <c r="DJ24" s="677"/>
      <c r="DK24" s="702"/>
      <c r="DL24" s="701">
        <v>14312208</v>
      </c>
      <c r="DM24" s="677"/>
      <c r="DN24" s="677"/>
      <c r="DO24" s="677"/>
      <c r="DP24" s="677"/>
      <c r="DQ24" s="677"/>
      <c r="DR24" s="677"/>
      <c r="DS24" s="677"/>
      <c r="DT24" s="677"/>
      <c r="DU24" s="677"/>
      <c r="DV24" s="702"/>
      <c r="DW24" s="703">
        <v>54.9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27264200</v>
      </c>
      <c r="S25" s="622"/>
      <c r="T25" s="622"/>
      <c r="U25" s="622"/>
      <c r="V25" s="622"/>
      <c r="W25" s="622"/>
      <c r="X25" s="622"/>
      <c r="Y25" s="623"/>
      <c r="Z25" s="659">
        <v>53.3</v>
      </c>
      <c r="AA25" s="659"/>
      <c r="AB25" s="659"/>
      <c r="AC25" s="659"/>
      <c r="AD25" s="660">
        <v>25351344</v>
      </c>
      <c r="AE25" s="660"/>
      <c r="AF25" s="660"/>
      <c r="AG25" s="660"/>
      <c r="AH25" s="660"/>
      <c r="AI25" s="660"/>
      <c r="AJ25" s="660"/>
      <c r="AK25" s="660"/>
      <c r="AL25" s="624">
        <v>97.9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7723953</v>
      </c>
      <c r="CS25" s="634"/>
      <c r="CT25" s="634"/>
      <c r="CU25" s="634"/>
      <c r="CV25" s="634"/>
      <c r="CW25" s="634"/>
      <c r="CX25" s="634"/>
      <c r="CY25" s="635"/>
      <c r="CZ25" s="624">
        <v>15.5</v>
      </c>
      <c r="DA25" s="636"/>
      <c r="DB25" s="636"/>
      <c r="DC25" s="637"/>
      <c r="DD25" s="627">
        <v>6908774</v>
      </c>
      <c r="DE25" s="634"/>
      <c r="DF25" s="634"/>
      <c r="DG25" s="634"/>
      <c r="DH25" s="634"/>
      <c r="DI25" s="634"/>
      <c r="DJ25" s="634"/>
      <c r="DK25" s="635"/>
      <c r="DL25" s="627">
        <v>6523637</v>
      </c>
      <c r="DM25" s="634"/>
      <c r="DN25" s="634"/>
      <c r="DO25" s="634"/>
      <c r="DP25" s="634"/>
      <c r="DQ25" s="634"/>
      <c r="DR25" s="634"/>
      <c r="DS25" s="634"/>
      <c r="DT25" s="634"/>
      <c r="DU25" s="634"/>
      <c r="DV25" s="635"/>
      <c r="DW25" s="624">
        <v>25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7858</v>
      </c>
      <c r="S26" s="622"/>
      <c r="T26" s="622"/>
      <c r="U26" s="622"/>
      <c r="V26" s="622"/>
      <c r="W26" s="622"/>
      <c r="X26" s="622"/>
      <c r="Y26" s="623"/>
      <c r="Z26" s="659">
        <v>0</v>
      </c>
      <c r="AA26" s="659"/>
      <c r="AB26" s="659"/>
      <c r="AC26" s="659"/>
      <c r="AD26" s="660">
        <v>7858</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4038922</v>
      </c>
      <c r="CS26" s="622"/>
      <c r="CT26" s="622"/>
      <c r="CU26" s="622"/>
      <c r="CV26" s="622"/>
      <c r="CW26" s="622"/>
      <c r="CX26" s="622"/>
      <c r="CY26" s="623"/>
      <c r="CZ26" s="624">
        <v>8.1</v>
      </c>
      <c r="DA26" s="636"/>
      <c r="DB26" s="636"/>
      <c r="DC26" s="637"/>
      <c r="DD26" s="627">
        <v>3738851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590346</v>
      </c>
      <c r="S27" s="622"/>
      <c r="T27" s="622"/>
      <c r="U27" s="622"/>
      <c r="V27" s="622"/>
      <c r="W27" s="622"/>
      <c r="X27" s="622"/>
      <c r="Y27" s="623"/>
      <c r="Z27" s="659">
        <v>1.2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12123702</v>
      </c>
      <c r="BH27" s="622"/>
      <c r="BI27" s="622"/>
      <c r="BJ27" s="622"/>
      <c r="BK27" s="622"/>
      <c r="BL27" s="622"/>
      <c r="BM27" s="622"/>
      <c r="BN27" s="623"/>
      <c r="BO27" s="659">
        <v>100</v>
      </c>
      <c r="BP27" s="659"/>
      <c r="BQ27" s="659"/>
      <c r="BR27" s="659"/>
      <c r="BS27" s="660">
        <v>719310</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9803025</v>
      </c>
      <c r="CS27" s="634"/>
      <c r="CT27" s="634"/>
      <c r="CU27" s="634"/>
      <c r="CV27" s="634"/>
      <c r="CW27" s="634"/>
      <c r="CX27" s="634"/>
      <c r="CY27" s="635"/>
      <c r="CZ27" s="624">
        <v>19.600000000000001</v>
      </c>
      <c r="DA27" s="636"/>
      <c r="DB27" s="636"/>
      <c r="DC27" s="637"/>
      <c r="DD27" s="627">
        <v>3711820</v>
      </c>
      <c r="DE27" s="634"/>
      <c r="DF27" s="634"/>
      <c r="DG27" s="634"/>
      <c r="DH27" s="634"/>
      <c r="DI27" s="634"/>
      <c r="DJ27" s="634"/>
      <c r="DK27" s="635"/>
      <c r="DL27" s="627">
        <v>2604171</v>
      </c>
      <c r="DM27" s="634"/>
      <c r="DN27" s="634"/>
      <c r="DO27" s="634"/>
      <c r="DP27" s="634"/>
      <c r="DQ27" s="634"/>
      <c r="DR27" s="634"/>
      <c r="DS27" s="634"/>
      <c r="DT27" s="634"/>
      <c r="DU27" s="634"/>
      <c r="DV27" s="635"/>
      <c r="DW27" s="624">
        <v>10</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594511</v>
      </c>
      <c r="S28" s="622"/>
      <c r="T28" s="622"/>
      <c r="U28" s="622"/>
      <c r="V28" s="622"/>
      <c r="W28" s="622"/>
      <c r="X28" s="622"/>
      <c r="Y28" s="623"/>
      <c r="Z28" s="659">
        <v>1.2</v>
      </c>
      <c r="AA28" s="659"/>
      <c r="AB28" s="659"/>
      <c r="AC28" s="659"/>
      <c r="AD28" s="660">
        <v>211784</v>
      </c>
      <c r="AE28" s="660"/>
      <c r="AF28" s="660"/>
      <c r="AG28" s="660"/>
      <c r="AH28" s="660"/>
      <c r="AI28" s="660"/>
      <c r="AJ28" s="660"/>
      <c r="AK28" s="660"/>
      <c r="AL28" s="624">
        <v>0.8</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5774315</v>
      </c>
      <c r="CS28" s="622"/>
      <c r="CT28" s="622"/>
      <c r="CU28" s="622"/>
      <c r="CV28" s="622"/>
      <c r="CW28" s="622"/>
      <c r="CX28" s="622"/>
      <c r="CY28" s="623"/>
      <c r="CZ28" s="624">
        <v>11.6</v>
      </c>
      <c r="DA28" s="636"/>
      <c r="DB28" s="636"/>
      <c r="DC28" s="637"/>
      <c r="DD28" s="627">
        <v>5682795</v>
      </c>
      <c r="DE28" s="622"/>
      <c r="DF28" s="622"/>
      <c r="DG28" s="622"/>
      <c r="DH28" s="622"/>
      <c r="DI28" s="622"/>
      <c r="DJ28" s="622"/>
      <c r="DK28" s="623"/>
      <c r="DL28" s="627">
        <v>5184400</v>
      </c>
      <c r="DM28" s="622"/>
      <c r="DN28" s="622"/>
      <c r="DO28" s="622"/>
      <c r="DP28" s="622"/>
      <c r="DQ28" s="622"/>
      <c r="DR28" s="622"/>
      <c r="DS28" s="622"/>
      <c r="DT28" s="622"/>
      <c r="DU28" s="622"/>
      <c r="DV28" s="623"/>
      <c r="DW28" s="624">
        <v>19.899999999999999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507304</v>
      </c>
      <c r="S29" s="622"/>
      <c r="T29" s="622"/>
      <c r="U29" s="622"/>
      <c r="V29" s="622"/>
      <c r="W29" s="622"/>
      <c r="X29" s="622"/>
      <c r="Y29" s="623"/>
      <c r="Z29" s="659">
        <v>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5774315</v>
      </c>
      <c r="CS29" s="634"/>
      <c r="CT29" s="634"/>
      <c r="CU29" s="634"/>
      <c r="CV29" s="634"/>
      <c r="CW29" s="634"/>
      <c r="CX29" s="634"/>
      <c r="CY29" s="635"/>
      <c r="CZ29" s="624">
        <v>11.6</v>
      </c>
      <c r="DA29" s="636"/>
      <c r="DB29" s="636"/>
      <c r="DC29" s="637"/>
      <c r="DD29" s="627">
        <v>5682795</v>
      </c>
      <c r="DE29" s="634"/>
      <c r="DF29" s="634"/>
      <c r="DG29" s="634"/>
      <c r="DH29" s="634"/>
      <c r="DI29" s="634"/>
      <c r="DJ29" s="634"/>
      <c r="DK29" s="635"/>
      <c r="DL29" s="627">
        <v>5184400</v>
      </c>
      <c r="DM29" s="634"/>
      <c r="DN29" s="634"/>
      <c r="DO29" s="634"/>
      <c r="DP29" s="634"/>
      <c r="DQ29" s="634"/>
      <c r="DR29" s="634"/>
      <c r="DS29" s="634"/>
      <c r="DT29" s="634"/>
      <c r="DU29" s="634"/>
      <c r="DV29" s="635"/>
      <c r="DW29" s="624">
        <v>19.899999999999999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8353043</v>
      </c>
      <c r="S30" s="622"/>
      <c r="T30" s="622"/>
      <c r="U30" s="622"/>
      <c r="V30" s="622"/>
      <c r="W30" s="622"/>
      <c r="X30" s="622"/>
      <c r="Y30" s="623"/>
      <c r="Z30" s="659">
        <v>16.3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5603651</v>
      </c>
      <c r="CS30" s="622"/>
      <c r="CT30" s="622"/>
      <c r="CU30" s="622"/>
      <c r="CV30" s="622"/>
      <c r="CW30" s="622"/>
      <c r="CX30" s="622"/>
      <c r="CY30" s="623"/>
      <c r="CZ30" s="624">
        <v>11.2</v>
      </c>
      <c r="DA30" s="636"/>
      <c r="DB30" s="636"/>
      <c r="DC30" s="637"/>
      <c r="DD30" s="627">
        <v>5512131</v>
      </c>
      <c r="DE30" s="622"/>
      <c r="DF30" s="622"/>
      <c r="DG30" s="622"/>
      <c r="DH30" s="622"/>
      <c r="DI30" s="622"/>
      <c r="DJ30" s="622"/>
      <c r="DK30" s="623"/>
      <c r="DL30" s="627">
        <v>5013793</v>
      </c>
      <c r="DM30" s="622"/>
      <c r="DN30" s="622"/>
      <c r="DO30" s="622"/>
      <c r="DP30" s="622"/>
      <c r="DQ30" s="622"/>
      <c r="DR30" s="622"/>
      <c r="DS30" s="622"/>
      <c r="DT30" s="622"/>
      <c r="DU30" s="622"/>
      <c r="DV30" s="623"/>
      <c r="DW30" s="624">
        <v>19.2</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v>25464</v>
      </c>
      <c r="S31" s="622"/>
      <c r="T31" s="622"/>
      <c r="U31" s="622"/>
      <c r="V31" s="622"/>
      <c r="W31" s="622"/>
      <c r="X31" s="622"/>
      <c r="Y31" s="623"/>
      <c r="Z31" s="659">
        <v>0</v>
      </c>
      <c r="AA31" s="659"/>
      <c r="AB31" s="659"/>
      <c r="AC31" s="659"/>
      <c r="AD31" s="660">
        <v>25464</v>
      </c>
      <c r="AE31" s="660"/>
      <c r="AF31" s="660"/>
      <c r="AG31" s="660"/>
      <c r="AH31" s="660"/>
      <c r="AI31" s="660"/>
      <c r="AJ31" s="660"/>
      <c r="AK31" s="660"/>
      <c r="AL31" s="624">
        <v>0.1</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98.8</v>
      </c>
      <c r="BN31" s="684"/>
      <c r="BO31" s="684"/>
      <c r="BP31" s="684"/>
      <c r="BQ31" s="686"/>
      <c r="BR31" s="683">
        <v>99.5</v>
      </c>
      <c r="BS31" s="684"/>
      <c r="BT31" s="684"/>
      <c r="BU31" s="684"/>
      <c r="BV31" s="684"/>
      <c r="BW31" s="684"/>
      <c r="BX31" s="685">
        <v>98.8</v>
      </c>
      <c r="BY31" s="684"/>
      <c r="BZ31" s="684"/>
      <c r="CA31" s="684"/>
      <c r="CB31" s="686"/>
      <c r="CD31" s="642"/>
      <c r="CE31" s="643"/>
      <c r="CF31" s="618" t="s">
        <v>300</v>
      </c>
      <c r="CG31" s="619"/>
      <c r="CH31" s="619"/>
      <c r="CI31" s="619"/>
      <c r="CJ31" s="619"/>
      <c r="CK31" s="619"/>
      <c r="CL31" s="619"/>
      <c r="CM31" s="619"/>
      <c r="CN31" s="619"/>
      <c r="CO31" s="619"/>
      <c r="CP31" s="619"/>
      <c r="CQ31" s="620"/>
      <c r="CR31" s="621">
        <v>170664</v>
      </c>
      <c r="CS31" s="634"/>
      <c r="CT31" s="634"/>
      <c r="CU31" s="634"/>
      <c r="CV31" s="634"/>
      <c r="CW31" s="634"/>
      <c r="CX31" s="634"/>
      <c r="CY31" s="635"/>
      <c r="CZ31" s="624">
        <v>0.3</v>
      </c>
      <c r="DA31" s="636"/>
      <c r="DB31" s="636"/>
      <c r="DC31" s="637"/>
      <c r="DD31" s="627">
        <v>170664</v>
      </c>
      <c r="DE31" s="634"/>
      <c r="DF31" s="634"/>
      <c r="DG31" s="634"/>
      <c r="DH31" s="634"/>
      <c r="DI31" s="634"/>
      <c r="DJ31" s="634"/>
      <c r="DK31" s="635"/>
      <c r="DL31" s="627">
        <v>170607</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3066593</v>
      </c>
      <c r="S32" s="622"/>
      <c r="T32" s="622"/>
      <c r="U32" s="622"/>
      <c r="V32" s="622"/>
      <c r="W32" s="622"/>
      <c r="X32" s="622"/>
      <c r="Y32" s="623"/>
      <c r="Z32" s="659">
        <v>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99.4</v>
      </c>
      <c r="BH32" s="634"/>
      <c r="BI32" s="634"/>
      <c r="BJ32" s="634"/>
      <c r="BK32" s="634"/>
      <c r="BL32" s="634"/>
      <c r="BM32" s="625">
        <v>98.6</v>
      </c>
      <c r="BN32" s="634"/>
      <c r="BO32" s="634"/>
      <c r="BP32" s="634"/>
      <c r="BQ32" s="657"/>
      <c r="BR32" s="692">
        <v>99.4</v>
      </c>
      <c r="BS32" s="634"/>
      <c r="BT32" s="634"/>
      <c r="BU32" s="634"/>
      <c r="BV32" s="634"/>
      <c r="BW32" s="634"/>
      <c r="BX32" s="625">
        <v>98.6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295806</v>
      </c>
      <c r="S33" s="622"/>
      <c r="T33" s="622"/>
      <c r="U33" s="622"/>
      <c r="V33" s="622"/>
      <c r="W33" s="622"/>
      <c r="X33" s="622"/>
      <c r="Y33" s="623"/>
      <c r="Z33" s="659">
        <v>0.6</v>
      </c>
      <c r="AA33" s="659"/>
      <c r="AB33" s="659"/>
      <c r="AC33" s="659"/>
      <c r="AD33" s="660">
        <v>239407</v>
      </c>
      <c r="AE33" s="660"/>
      <c r="AF33" s="660"/>
      <c r="AG33" s="660"/>
      <c r="AH33" s="660"/>
      <c r="AI33" s="660"/>
      <c r="AJ33" s="660"/>
      <c r="AK33" s="660"/>
      <c r="AL33" s="624">
        <v>0.9</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99.6</v>
      </c>
      <c r="BH33" s="606"/>
      <c r="BI33" s="606"/>
      <c r="BJ33" s="606"/>
      <c r="BK33" s="606"/>
      <c r="BL33" s="606"/>
      <c r="BM33" s="652">
        <v>99</v>
      </c>
      <c r="BN33" s="606"/>
      <c r="BO33" s="606"/>
      <c r="BP33" s="606"/>
      <c r="BQ33" s="669"/>
      <c r="BR33" s="682">
        <v>99.6</v>
      </c>
      <c r="BS33" s="606"/>
      <c r="BT33" s="606"/>
      <c r="BU33" s="606"/>
      <c r="BV33" s="606"/>
      <c r="BW33" s="606"/>
      <c r="BX33" s="652">
        <v>99</v>
      </c>
      <c r="BY33" s="606"/>
      <c r="BZ33" s="606"/>
      <c r="CA33" s="606"/>
      <c r="CB33" s="669"/>
      <c r="CD33" s="618" t="s">
        <v>307</v>
      </c>
      <c r="CE33" s="619"/>
      <c r="CF33" s="619"/>
      <c r="CG33" s="619"/>
      <c r="CH33" s="619"/>
      <c r="CI33" s="619"/>
      <c r="CJ33" s="619"/>
      <c r="CK33" s="619"/>
      <c r="CL33" s="619"/>
      <c r="CM33" s="619"/>
      <c r="CN33" s="619"/>
      <c r="CO33" s="619"/>
      <c r="CP33" s="619"/>
      <c r="CQ33" s="620"/>
      <c r="CR33" s="621">
        <v>17425617</v>
      </c>
      <c r="CS33" s="634"/>
      <c r="CT33" s="634"/>
      <c r="CU33" s="634"/>
      <c r="CV33" s="634"/>
      <c r="CW33" s="634"/>
      <c r="CX33" s="634"/>
      <c r="CY33" s="635"/>
      <c r="CZ33" s="624">
        <v>34.9</v>
      </c>
      <c r="DA33" s="636"/>
      <c r="DB33" s="636"/>
      <c r="DC33" s="637"/>
      <c r="DD33" s="627">
        <v>13146374</v>
      </c>
      <c r="DE33" s="634"/>
      <c r="DF33" s="634"/>
      <c r="DG33" s="634"/>
      <c r="DH33" s="634"/>
      <c r="DI33" s="634"/>
      <c r="DJ33" s="634"/>
      <c r="DK33" s="635"/>
      <c r="DL33" s="627">
        <v>10125306</v>
      </c>
      <c r="DM33" s="634"/>
      <c r="DN33" s="634"/>
      <c r="DO33" s="634"/>
      <c r="DP33" s="634"/>
      <c r="DQ33" s="634"/>
      <c r="DR33" s="634"/>
      <c r="DS33" s="634"/>
      <c r="DT33" s="634"/>
      <c r="DU33" s="634"/>
      <c r="DV33" s="635"/>
      <c r="DW33" s="624">
        <v>38.799999999999997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324541</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5528771</v>
      </c>
      <c r="CS34" s="622"/>
      <c r="CT34" s="622"/>
      <c r="CU34" s="622"/>
      <c r="CV34" s="622"/>
      <c r="CW34" s="622"/>
      <c r="CX34" s="622"/>
      <c r="CY34" s="623"/>
      <c r="CZ34" s="624">
        <v>11.1</v>
      </c>
      <c r="DA34" s="636"/>
      <c r="DB34" s="636"/>
      <c r="DC34" s="637"/>
      <c r="DD34" s="627">
        <v>3759798</v>
      </c>
      <c r="DE34" s="622"/>
      <c r="DF34" s="622"/>
      <c r="DG34" s="622"/>
      <c r="DH34" s="622"/>
      <c r="DI34" s="622"/>
      <c r="DJ34" s="622"/>
      <c r="DK34" s="623"/>
      <c r="DL34" s="627">
        <v>3145825</v>
      </c>
      <c r="DM34" s="622"/>
      <c r="DN34" s="622"/>
      <c r="DO34" s="622"/>
      <c r="DP34" s="622"/>
      <c r="DQ34" s="622"/>
      <c r="DR34" s="622"/>
      <c r="DS34" s="622"/>
      <c r="DT34" s="622"/>
      <c r="DU34" s="622"/>
      <c r="DV34" s="623"/>
      <c r="DW34" s="624">
        <v>12.1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2718492</v>
      </c>
      <c r="S35" s="622"/>
      <c r="T35" s="622"/>
      <c r="U35" s="622"/>
      <c r="V35" s="622"/>
      <c r="W35" s="622"/>
      <c r="X35" s="622"/>
      <c r="Y35" s="623"/>
      <c r="Z35" s="659">
        <v>5.3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323546</v>
      </c>
      <c r="CS35" s="634"/>
      <c r="CT35" s="634"/>
      <c r="CU35" s="634"/>
      <c r="CV35" s="634"/>
      <c r="CW35" s="634"/>
      <c r="CX35" s="634"/>
      <c r="CY35" s="635"/>
      <c r="CZ35" s="624">
        <v>0.6</v>
      </c>
      <c r="DA35" s="636"/>
      <c r="DB35" s="636"/>
      <c r="DC35" s="637"/>
      <c r="DD35" s="627">
        <v>264107</v>
      </c>
      <c r="DE35" s="634"/>
      <c r="DF35" s="634"/>
      <c r="DG35" s="634"/>
      <c r="DH35" s="634"/>
      <c r="DI35" s="634"/>
      <c r="DJ35" s="634"/>
      <c r="DK35" s="635"/>
      <c r="DL35" s="627">
        <v>216505</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1174710</v>
      </c>
      <c r="S36" s="622"/>
      <c r="T36" s="622"/>
      <c r="U36" s="622"/>
      <c r="V36" s="622"/>
      <c r="W36" s="622"/>
      <c r="X36" s="622"/>
      <c r="Y36" s="623"/>
      <c r="Z36" s="659">
        <v>2.2999999999999998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6394544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121546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6909208</v>
      </c>
      <c r="CS36" s="622"/>
      <c r="CT36" s="622"/>
      <c r="CU36" s="622"/>
      <c r="CV36" s="622"/>
      <c r="CW36" s="622"/>
      <c r="CX36" s="622"/>
      <c r="CY36" s="623"/>
      <c r="CZ36" s="624">
        <v>13.8</v>
      </c>
      <c r="DA36" s="636"/>
      <c r="DB36" s="636"/>
      <c r="DC36" s="637"/>
      <c r="DD36" s="627">
        <v>5568650</v>
      </c>
      <c r="DE36" s="622"/>
      <c r="DF36" s="622"/>
      <c r="DG36" s="622"/>
      <c r="DH36" s="622"/>
      <c r="DI36" s="622"/>
      <c r="DJ36" s="622"/>
      <c r="DK36" s="623"/>
      <c r="DL36" s="627">
        <v>4121845</v>
      </c>
      <c r="DM36" s="622"/>
      <c r="DN36" s="622"/>
      <c r="DO36" s="622"/>
      <c r="DP36" s="622"/>
      <c r="DQ36" s="622"/>
      <c r="DR36" s="622"/>
      <c r="DS36" s="622"/>
      <c r="DT36" s="622"/>
      <c r="DU36" s="622"/>
      <c r="DV36" s="623"/>
      <c r="DW36" s="624">
        <v>15.8</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676079</v>
      </c>
      <c r="S37" s="622"/>
      <c r="T37" s="622"/>
      <c r="U37" s="622"/>
      <c r="V37" s="622"/>
      <c r="W37" s="622"/>
      <c r="X37" s="622"/>
      <c r="Y37" s="623"/>
      <c r="Z37" s="659">
        <v>1.3</v>
      </c>
      <c r="AA37" s="659"/>
      <c r="AB37" s="659"/>
      <c r="AC37" s="659"/>
      <c r="AD37" s="660">
        <v>50309</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1522040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37938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92682</v>
      </c>
      <c r="CS37" s="634"/>
      <c r="CT37" s="634"/>
      <c r="CU37" s="634"/>
      <c r="CV37" s="634"/>
      <c r="CW37" s="634"/>
      <c r="CX37" s="634"/>
      <c r="CY37" s="635"/>
      <c r="CZ37" s="624">
        <v>0.2</v>
      </c>
      <c r="DA37" s="636"/>
      <c r="DB37" s="636"/>
      <c r="DC37" s="637"/>
      <c r="DD37" s="627">
        <v>92682</v>
      </c>
      <c r="DE37" s="634"/>
      <c r="DF37" s="634"/>
      <c r="DG37" s="634"/>
      <c r="DH37" s="634"/>
      <c r="DI37" s="634"/>
      <c r="DJ37" s="634"/>
      <c r="DK37" s="635"/>
      <c r="DL37" s="627">
        <v>92682</v>
      </c>
      <c r="DM37" s="634"/>
      <c r="DN37" s="634"/>
      <c r="DO37" s="634"/>
      <c r="DP37" s="634"/>
      <c r="DQ37" s="634"/>
      <c r="DR37" s="634"/>
      <c r="DS37" s="634"/>
      <c r="DT37" s="634"/>
      <c r="DU37" s="634"/>
      <c r="DV37" s="635"/>
      <c r="DW37" s="624">
        <v>0.4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5596199</v>
      </c>
      <c r="S38" s="622"/>
      <c r="T38" s="622"/>
      <c r="U38" s="622"/>
      <c r="V38" s="622"/>
      <c r="W38" s="622"/>
      <c r="X38" s="622"/>
      <c r="Y38" s="623"/>
      <c r="Z38" s="659">
        <v>10.9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1367190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8366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3132147</v>
      </c>
      <c r="CS38" s="622"/>
      <c r="CT38" s="622"/>
      <c r="CU38" s="622"/>
      <c r="CV38" s="622"/>
      <c r="CW38" s="622"/>
      <c r="CX38" s="622"/>
      <c r="CY38" s="623"/>
      <c r="CZ38" s="624">
        <v>6.3</v>
      </c>
      <c r="DA38" s="636"/>
      <c r="DB38" s="636"/>
      <c r="DC38" s="637"/>
      <c r="DD38" s="627">
        <v>2569241</v>
      </c>
      <c r="DE38" s="622"/>
      <c r="DF38" s="622"/>
      <c r="DG38" s="622"/>
      <c r="DH38" s="622"/>
      <c r="DI38" s="622"/>
      <c r="DJ38" s="622"/>
      <c r="DK38" s="623"/>
      <c r="DL38" s="627">
        <v>2431200</v>
      </c>
      <c r="DM38" s="622"/>
      <c r="DN38" s="622"/>
      <c r="DO38" s="622"/>
      <c r="DP38" s="622"/>
      <c r="DQ38" s="622"/>
      <c r="DR38" s="622"/>
      <c r="DS38" s="622"/>
      <c r="DT38" s="622"/>
      <c r="DU38" s="622"/>
      <c r="DV38" s="623"/>
      <c r="DW38" s="624">
        <v>9.3000000000000007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373167</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11962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1270662</v>
      </c>
      <c r="CS39" s="634"/>
      <c r="CT39" s="634"/>
      <c r="CU39" s="634"/>
      <c r="CV39" s="634"/>
      <c r="CW39" s="634"/>
      <c r="CX39" s="634"/>
      <c r="CY39" s="635"/>
      <c r="CZ39" s="624">
        <v>2.5</v>
      </c>
      <c r="DA39" s="636"/>
      <c r="DB39" s="636"/>
      <c r="DC39" s="637"/>
      <c r="DD39" s="627">
        <v>747095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182699</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261283</v>
      </c>
      <c r="CS40" s="622"/>
      <c r="CT40" s="622"/>
      <c r="CU40" s="622"/>
      <c r="CV40" s="622"/>
      <c r="CW40" s="622"/>
      <c r="CX40" s="622"/>
      <c r="CY40" s="623"/>
      <c r="CZ40" s="624">
        <v>0.5</v>
      </c>
      <c r="DA40" s="636"/>
      <c r="DB40" s="636"/>
      <c r="DC40" s="637"/>
      <c r="DD40" s="627">
        <v>237483</v>
      </c>
      <c r="DE40" s="622"/>
      <c r="DF40" s="622"/>
      <c r="DG40" s="622"/>
      <c r="DH40" s="622"/>
      <c r="DI40" s="622"/>
      <c r="DJ40" s="622"/>
      <c r="DK40" s="623"/>
      <c r="DL40" s="627">
        <v>209931</v>
      </c>
      <c r="DM40" s="622"/>
      <c r="DN40" s="622"/>
      <c r="DO40" s="622"/>
      <c r="DP40" s="622"/>
      <c r="DQ40" s="622"/>
      <c r="DR40" s="622"/>
      <c r="DS40" s="622"/>
      <c r="DT40" s="622"/>
      <c r="DU40" s="622"/>
      <c r="DV40" s="623"/>
      <c r="DW40" s="624">
        <v>0.8</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51195146</v>
      </c>
      <c r="S41" s="646"/>
      <c r="T41" s="646"/>
      <c r="U41" s="646"/>
      <c r="V41" s="646"/>
      <c r="W41" s="646"/>
      <c r="X41" s="646"/>
      <c r="Y41" s="649"/>
      <c r="Z41" s="650">
        <v>100</v>
      </c>
      <c r="AA41" s="650"/>
      <c r="AB41" s="650"/>
      <c r="AC41" s="650"/>
      <c r="AD41" s="651">
        <v>25886166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591262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2540885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9211925</v>
      </c>
      <c r="CS42" s="634"/>
      <c r="CT42" s="634"/>
      <c r="CU42" s="634"/>
      <c r="CV42" s="634"/>
      <c r="CW42" s="634"/>
      <c r="CX42" s="634"/>
      <c r="CY42" s="635"/>
      <c r="CZ42" s="624">
        <v>18.399999999999999</v>
      </c>
      <c r="DA42" s="636"/>
      <c r="DB42" s="636"/>
      <c r="DC42" s="637"/>
      <c r="DD42" s="627">
        <v>965673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416768</v>
      </c>
      <c r="CS43" s="634"/>
      <c r="CT43" s="634"/>
      <c r="CU43" s="634"/>
      <c r="CV43" s="634"/>
      <c r="CW43" s="634"/>
      <c r="CX43" s="634"/>
      <c r="CY43" s="635"/>
      <c r="CZ43" s="624">
        <v>0.8</v>
      </c>
      <c r="DA43" s="636"/>
      <c r="DB43" s="636"/>
      <c r="DC43" s="637"/>
      <c r="DD43" s="627">
        <v>412078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8414364</v>
      </c>
      <c r="CS44" s="622"/>
      <c r="CT44" s="622"/>
      <c r="CU44" s="622"/>
      <c r="CV44" s="622"/>
      <c r="CW44" s="622"/>
      <c r="CX44" s="622"/>
      <c r="CY44" s="623"/>
      <c r="CZ44" s="624">
        <v>16.8</v>
      </c>
      <c r="DA44" s="625"/>
      <c r="DB44" s="625"/>
      <c r="DC44" s="626"/>
      <c r="DD44" s="627">
        <v>783200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2719604</v>
      </c>
      <c r="CS45" s="634"/>
      <c r="CT45" s="634"/>
      <c r="CU45" s="634"/>
      <c r="CV45" s="634"/>
      <c r="CW45" s="634"/>
      <c r="CX45" s="634"/>
      <c r="CY45" s="635"/>
      <c r="CZ45" s="624">
        <v>5.4</v>
      </c>
      <c r="DA45" s="636"/>
      <c r="DB45" s="636"/>
      <c r="DC45" s="637"/>
      <c r="DD45" s="627">
        <v>59903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5625685</v>
      </c>
      <c r="CS46" s="622"/>
      <c r="CT46" s="622"/>
      <c r="CU46" s="622"/>
      <c r="CV46" s="622"/>
      <c r="CW46" s="622"/>
      <c r="CX46" s="622"/>
      <c r="CY46" s="623"/>
      <c r="CZ46" s="624">
        <v>11.3</v>
      </c>
      <c r="DA46" s="625"/>
      <c r="DB46" s="625"/>
      <c r="DC46" s="626"/>
      <c r="DD46" s="627">
        <v>717041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797561</v>
      </c>
      <c r="CS47" s="634"/>
      <c r="CT47" s="634"/>
      <c r="CU47" s="634"/>
      <c r="CV47" s="634"/>
      <c r="CW47" s="634"/>
      <c r="CX47" s="634"/>
      <c r="CY47" s="635"/>
      <c r="CZ47" s="624">
        <v>1.6</v>
      </c>
      <c r="DA47" s="636"/>
      <c r="DB47" s="636"/>
      <c r="DC47" s="637"/>
      <c r="DD47" s="627">
        <v>182473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49938835</v>
      </c>
      <c r="CS49" s="606"/>
      <c r="CT49" s="606"/>
      <c r="CU49" s="606"/>
      <c r="CV49" s="606"/>
      <c r="CW49" s="606"/>
      <c r="CX49" s="606"/>
      <c r="CY49" s="607"/>
      <c r="CZ49" s="608">
        <v>100</v>
      </c>
      <c r="DA49" s="609"/>
      <c r="DB49" s="609"/>
      <c r="DC49" s="610"/>
      <c r="DD49" s="611">
        <v>30415436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1wkTKepMUnvBaTufyvssfl7htCnkpSD1gSVtePqF+y5A9C1MIyFmmNuNnZetcHIxuhbqFZLvymb01Vca6SVrg==" saltValue="xAOnsOKwRs3acM7mCBazC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099">
        <v>51171</v>
      </c>
      <c r="R7" s="1100"/>
      <c r="S7" s="1100"/>
      <c r="T7" s="1100"/>
      <c r="U7" s="1100"/>
      <c r="V7" s="1100">
        <v>49914</v>
      </c>
      <c r="W7" s="1100"/>
      <c r="X7" s="1100"/>
      <c r="Y7" s="1100"/>
      <c r="Z7" s="1100"/>
      <c r="AA7" s="1100">
        <v>1256</v>
      </c>
      <c r="AB7" s="1100"/>
      <c r="AC7" s="1100"/>
      <c r="AD7" s="1100"/>
      <c r="AE7" s="1101"/>
      <c r="AF7" s="1102">
        <v>900</v>
      </c>
      <c r="AG7" s="1103"/>
      <c r="AH7" s="1103"/>
      <c r="AI7" s="1103"/>
      <c r="AJ7" s="1104"/>
      <c r="AK7" s="1105">
        <v>2718</v>
      </c>
      <c r="AL7" s="1106"/>
      <c r="AM7" s="1106"/>
      <c r="AN7" s="1106"/>
      <c r="AO7" s="1106"/>
      <c r="AP7" s="1106">
        <v>44994</v>
      </c>
      <c r="AQ7" s="1106"/>
      <c r="AR7" s="1106"/>
      <c r="AS7" s="1106"/>
      <c r="AT7" s="1106"/>
      <c r="AU7" s="1107"/>
      <c r="AV7" s="1107"/>
      <c r="AW7" s="1107"/>
      <c r="AX7" s="1107"/>
      <c r="AY7" s="1108"/>
      <c r="AZ7" s="232"/>
      <c r="BA7" s="232"/>
      <c r="BB7" s="232"/>
      <c r="BC7" s="232"/>
      <c r="BD7" s="232"/>
      <c r="BE7" s="233"/>
      <c r="BF7" s="233"/>
      <c r="BG7" s="233"/>
      <c r="BH7" s="233"/>
      <c r="BI7" s="233"/>
      <c r="BJ7" s="233"/>
      <c r="BK7" s="233"/>
      <c r="BL7" s="233"/>
      <c r="BM7" s="233"/>
      <c r="BN7" s="233"/>
      <c r="BO7" s="233"/>
      <c r="BP7" s="233"/>
      <c r="BQ7" s="236">
        <v>1</v>
      </c>
      <c r="BR7" s="237"/>
      <c r="BS7" s="1109" t="s">
        <v>560</v>
      </c>
      <c r="BT7" s="1110"/>
      <c r="BU7" s="1110"/>
      <c r="BV7" s="1110"/>
      <c r="BW7" s="1110"/>
      <c r="BX7" s="1110"/>
      <c r="BY7" s="1110"/>
      <c r="BZ7" s="1110"/>
      <c r="CA7" s="1110"/>
      <c r="CB7" s="1110"/>
      <c r="CC7" s="1110"/>
      <c r="CD7" s="1110"/>
      <c r="CE7" s="1110"/>
      <c r="CF7" s="1110"/>
      <c r="CG7" s="1111"/>
      <c r="CH7" s="1096">
        <v>2</v>
      </c>
      <c r="CI7" s="1097"/>
      <c r="CJ7" s="1097"/>
      <c r="CK7" s="1097"/>
      <c r="CL7" s="1098"/>
      <c r="CM7" s="1096">
        <v>30</v>
      </c>
      <c r="CN7" s="1097"/>
      <c r="CO7" s="1097"/>
      <c r="CP7" s="1097"/>
      <c r="CQ7" s="1098"/>
      <c r="CR7" s="1096">
        <v>15</v>
      </c>
      <c r="CS7" s="1097"/>
      <c r="CT7" s="1097"/>
      <c r="CU7" s="1097"/>
      <c r="CV7" s="1098"/>
      <c r="CW7" s="1096">
        <v>8</v>
      </c>
      <c r="CX7" s="1097"/>
      <c r="CY7" s="1097"/>
      <c r="CZ7" s="1097"/>
      <c r="DA7" s="1098"/>
      <c r="DB7" s="1096" t="s">
        <v>574</v>
      </c>
      <c r="DC7" s="1097"/>
      <c r="DD7" s="1097"/>
      <c r="DE7" s="1097"/>
      <c r="DF7" s="1098"/>
      <c r="DG7" s="1096" t="s">
        <v>574</v>
      </c>
      <c r="DH7" s="1097"/>
      <c r="DI7" s="1097"/>
      <c r="DJ7" s="1097"/>
      <c r="DK7" s="1098"/>
      <c r="DL7" s="1096" t="s">
        <v>574</v>
      </c>
      <c r="DM7" s="1097"/>
      <c r="DN7" s="1097"/>
      <c r="DO7" s="1097"/>
      <c r="DP7" s="1098"/>
      <c r="DQ7" s="1096" t="s">
        <v>574</v>
      </c>
      <c r="DR7" s="1097"/>
      <c r="DS7" s="1097"/>
      <c r="DT7" s="1097"/>
      <c r="DU7" s="1098"/>
      <c r="DV7" s="1096"/>
      <c r="DW7" s="1097"/>
      <c r="DX7" s="1097"/>
      <c r="DY7" s="1097"/>
      <c r="DZ7" s="1098"/>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29</v>
      </c>
      <c r="R8" s="1039"/>
      <c r="S8" s="1039"/>
      <c r="T8" s="1039"/>
      <c r="U8" s="1039"/>
      <c r="V8" s="1039">
        <v>29</v>
      </c>
      <c r="W8" s="1039"/>
      <c r="X8" s="1039"/>
      <c r="Y8" s="1039"/>
      <c r="Z8" s="1039"/>
      <c r="AA8" s="1039" t="s">
        <v>553</v>
      </c>
      <c r="AB8" s="1039"/>
      <c r="AC8" s="1039"/>
      <c r="AD8" s="1039"/>
      <c r="AE8" s="1040"/>
      <c r="AF8" s="1035" t="s">
        <v>122</v>
      </c>
      <c r="AG8" s="1036"/>
      <c r="AH8" s="1036"/>
      <c r="AI8" s="1036"/>
      <c r="AJ8" s="1037"/>
      <c r="AK8" s="1080" t="s">
        <v>574</v>
      </c>
      <c r="AL8" s="1081"/>
      <c r="AM8" s="1081"/>
      <c r="AN8" s="1081"/>
      <c r="AO8" s="1081"/>
      <c r="AP8" s="1081" t="s">
        <v>553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561</v>
      </c>
      <c r="BT8" s="993"/>
      <c r="BU8" s="993"/>
      <c r="BV8" s="993"/>
      <c r="BW8" s="993"/>
      <c r="BX8" s="993"/>
      <c r="BY8" s="993"/>
      <c r="BZ8" s="993"/>
      <c r="CA8" s="993"/>
      <c r="CB8" s="993"/>
      <c r="CC8" s="993"/>
      <c r="CD8" s="993"/>
      <c r="CE8" s="993"/>
      <c r="CF8" s="993"/>
      <c r="CG8" s="1014"/>
      <c r="CH8" s="989">
        <v>-1</v>
      </c>
      <c r="CI8" s="990"/>
      <c r="CJ8" s="990"/>
      <c r="CK8" s="990"/>
      <c r="CL8" s="991"/>
      <c r="CM8" s="989">
        <v>132</v>
      </c>
      <c r="CN8" s="990"/>
      <c r="CO8" s="990"/>
      <c r="CP8" s="990"/>
      <c r="CQ8" s="991"/>
      <c r="CR8" s="989">
        <v>62</v>
      </c>
      <c r="CS8" s="990"/>
      <c r="CT8" s="990"/>
      <c r="CU8" s="990"/>
      <c r="CV8" s="991"/>
      <c r="CW8" s="989" t="s">
        <v>574</v>
      </c>
      <c r="CX8" s="990"/>
      <c r="CY8" s="990"/>
      <c r="CZ8" s="990"/>
      <c r="DA8" s="991"/>
      <c r="DB8" s="989" t="s">
        <v>574</v>
      </c>
      <c r="DC8" s="990"/>
      <c r="DD8" s="990"/>
      <c r="DE8" s="990"/>
      <c r="DF8" s="991"/>
      <c r="DG8" s="989" t="s">
        <v>574</v>
      </c>
      <c r="DH8" s="990"/>
      <c r="DI8" s="990"/>
      <c r="DJ8" s="990"/>
      <c r="DK8" s="991"/>
      <c r="DL8" s="989" t="s">
        <v>574</v>
      </c>
      <c r="DM8" s="990"/>
      <c r="DN8" s="990"/>
      <c r="DO8" s="990"/>
      <c r="DP8" s="991"/>
      <c r="DQ8" s="989" t="s">
        <v>574</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562</v>
      </c>
      <c r="BT9" s="993"/>
      <c r="BU9" s="993"/>
      <c r="BV9" s="993"/>
      <c r="BW9" s="993"/>
      <c r="BX9" s="993"/>
      <c r="BY9" s="993"/>
      <c r="BZ9" s="993"/>
      <c r="CA9" s="993"/>
      <c r="CB9" s="993"/>
      <c r="CC9" s="993"/>
      <c r="CD9" s="993"/>
      <c r="CE9" s="993"/>
      <c r="CF9" s="993"/>
      <c r="CG9" s="1014"/>
      <c r="CH9" s="989" t="s">
        <v>574</v>
      </c>
      <c r="CI9" s="990"/>
      <c r="CJ9" s="990"/>
      <c r="CK9" s="990"/>
      <c r="CL9" s="991"/>
      <c r="CM9" s="989">
        <v>26</v>
      </c>
      <c r="CN9" s="990"/>
      <c r="CO9" s="990"/>
      <c r="CP9" s="990"/>
      <c r="CQ9" s="991"/>
      <c r="CR9" s="989">
        <v>15</v>
      </c>
      <c r="CS9" s="990"/>
      <c r="CT9" s="990"/>
      <c r="CU9" s="990"/>
      <c r="CV9" s="991"/>
      <c r="CW9" s="989">
        <v>2</v>
      </c>
      <c r="CX9" s="990"/>
      <c r="CY9" s="990"/>
      <c r="CZ9" s="990"/>
      <c r="DA9" s="991"/>
      <c r="DB9" s="989" t="s">
        <v>574</v>
      </c>
      <c r="DC9" s="990"/>
      <c r="DD9" s="990"/>
      <c r="DE9" s="990"/>
      <c r="DF9" s="991"/>
      <c r="DG9" s="989" t="s">
        <v>574</v>
      </c>
      <c r="DH9" s="990"/>
      <c r="DI9" s="990"/>
      <c r="DJ9" s="990"/>
      <c r="DK9" s="991"/>
      <c r="DL9" s="989" t="s">
        <v>574</v>
      </c>
      <c r="DM9" s="990"/>
      <c r="DN9" s="990"/>
      <c r="DO9" s="990"/>
      <c r="DP9" s="991"/>
      <c r="DQ9" s="989" t="s">
        <v>574</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563</v>
      </c>
      <c r="BT10" s="993"/>
      <c r="BU10" s="993"/>
      <c r="BV10" s="993"/>
      <c r="BW10" s="993"/>
      <c r="BX10" s="993"/>
      <c r="BY10" s="993"/>
      <c r="BZ10" s="993"/>
      <c r="CA10" s="993"/>
      <c r="CB10" s="993"/>
      <c r="CC10" s="993"/>
      <c r="CD10" s="993"/>
      <c r="CE10" s="993"/>
      <c r="CF10" s="993"/>
      <c r="CG10" s="1014"/>
      <c r="CH10" s="989" t="s">
        <v>574</v>
      </c>
      <c r="CI10" s="990"/>
      <c r="CJ10" s="990"/>
      <c r="CK10" s="990"/>
      <c r="CL10" s="991"/>
      <c r="CM10" s="989">
        <v>109</v>
      </c>
      <c r="CN10" s="990"/>
      <c r="CO10" s="990"/>
      <c r="CP10" s="990"/>
      <c r="CQ10" s="991"/>
      <c r="CR10" s="989">
        <v>4</v>
      </c>
      <c r="CS10" s="990"/>
      <c r="CT10" s="990"/>
      <c r="CU10" s="990"/>
      <c r="CV10" s="991"/>
      <c r="CW10" s="989">
        <v>2</v>
      </c>
      <c r="CX10" s="990"/>
      <c r="CY10" s="990"/>
      <c r="CZ10" s="990"/>
      <c r="DA10" s="991"/>
      <c r="DB10" s="989">
        <v>14</v>
      </c>
      <c r="DC10" s="990"/>
      <c r="DD10" s="990"/>
      <c r="DE10" s="990"/>
      <c r="DF10" s="991"/>
      <c r="DG10" s="989" t="s">
        <v>574</v>
      </c>
      <c r="DH10" s="990"/>
      <c r="DI10" s="990"/>
      <c r="DJ10" s="990"/>
      <c r="DK10" s="991"/>
      <c r="DL10" s="989" t="s">
        <v>574</v>
      </c>
      <c r="DM10" s="990"/>
      <c r="DN10" s="990"/>
      <c r="DO10" s="990"/>
      <c r="DP10" s="991"/>
      <c r="DQ10" s="989" t="s">
        <v>574</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564</v>
      </c>
      <c r="BT11" s="993"/>
      <c r="BU11" s="993"/>
      <c r="BV11" s="993"/>
      <c r="BW11" s="993"/>
      <c r="BX11" s="993"/>
      <c r="BY11" s="993"/>
      <c r="BZ11" s="993"/>
      <c r="CA11" s="993"/>
      <c r="CB11" s="993"/>
      <c r="CC11" s="993"/>
      <c r="CD11" s="993"/>
      <c r="CE11" s="993"/>
      <c r="CF11" s="993"/>
      <c r="CG11" s="1014"/>
      <c r="CH11" s="989">
        <v>25</v>
      </c>
      <c r="CI11" s="990"/>
      <c r="CJ11" s="990"/>
      <c r="CK11" s="990"/>
      <c r="CL11" s="991"/>
      <c r="CM11" s="989">
        <v>307</v>
      </c>
      <c r="CN11" s="990"/>
      <c r="CO11" s="990"/>
      <c r="CP11" s="990"/>
      <c r="CQ11" s="991"/>
      <c r="CR11" s="989">
        <v>5</v>
      </c>
      <c r="CS11" s="990"/>
      <c r="CT11" s="990"/>
      <c r="CU11" s="990"/>
      <c r="CV11" s="991"/>
      <c r="CW11" s="989" t="s">
        <v>574</v>
      </c>
      <c r="CX11" s="990"/>
      <c r="CY11" s="990"/>
      <c r="CZ11" s="990"/>
      <c r="DA11" s="991"/>
      <c r="DB11" s="989" t="s">
        <v>574</v>
      </c>
      <c r="DC11" s="990"/>
      <c r="DD11" s="990"/>
      <c r="DE11" s="990"/>
      <c r="DF11" s="991"/>
      <c r="DG11" s="989" t="s">
        <v>574</v>
      </c>
      <c r="DH11" s="990"/>
      <c r="DI11" s="990"/>
      <c r="DJ11" s="990"/>
      <c r="DK11" s="991"/>
      <c r="DL11" s="989" t="s">
        <v>574</v>
      </c>
      <c r="DM11" s="990"/>
      <c r="DN11" s="990"/>
      <c r="DO11" s="990"/>
      <c r="DP11" s="991"/>
      <c r="DQ11" s="989" t="s">
        <v>574</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565</v>
      </c>
      <c r="BT12" s="993"/>
      <c r="BU12" s="993"/>
      <c r="BV12" s="993"/>
      <c r="BW12" s="993"/>
      <c r="BX12" s="993"/>
      <c r="BY12" s="993"/>
      <c r="BZ12" s="993"/>
      <c r="CA12" s="993"/>
      <c r="CB12" s="993"/>
      <c r="CC12" s="993"/>
      <c r="CD12" s="993"/>
      <c r="CE12" s="993"/>
      <c r="CF12" s="993"/>
      <c r="CG12" s="1014"/>
      <c r="CH12" s="989">
        <v>-3</v>
      </c>
      <c r="CI12" s="990"/>
      <c r="CJ12" s="990"/>
      <c r="CK12" s="990"/>
      <c r="CL12" s="991"/>
      <c r="CM12" s="989" t="s">
        <v>574</v>
      </c>
      <c r="CN12" s="990"/>
      <c r="CO12" s="990"/>
      <c r="CP12" s="990"/>
      <c r="CQ12" s="991"/>
      <c r="CR12" s="989" t="s">
        <v>574</v>
      </c>
      <c r="CS12" s="990"/>
      <c r="CT12" s="990"/>
      <c r="CU12" s="990"/>
      <c r="CV12" s="991"/>
      <c r="CW12" s="989" t="s">
        <v>574</v>
      </c>
      <c r="CX12" s="990"/>
      <c r="CY12" s="990"/>
      <c r="CZ12" s="990"/>
      <c r="DA12" s="991"/>
      <c r="DB12" s="989" t="s">
        <v>574</v>
      </c>
      <c r="DC12" s="990"/>
      <c r="DD12" s="990"/>
      <c r="DE12" s="990"/>
      <c r="DF12" s="991"/>
      <c r="DG12" s="989" t="s">
        <v>574</v>
      </c>
      <c r="DH12" s="990"/>
      <c r="DI12" s="990"/>
      <c r="DJ12" s="990"/>
      <c r="DK12" s="991"/>
      <c r="DL12" s="989" t="s">
        <v>574</v>
      </c>
      <c r="DM12" s="990"/>
      <c r="DN12" s="990"/>
      <c r="DO12" s="990"/>
      <c r="DP12" s="991"/>
      <c r="DQ12" s="989" t="s">
        <v>574</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566</v>
      </c>
      <c r="BT13" s="993"/>
      <c r="BU13" s="993"/>
      <c r="BV13" s="993"/>
      <c r="BW13" s="993"/>
      <c r="BX13" s="993"/>
      <c r="BY13" s="993"/>
      <c r="BZ13" s="993"/>
      <c r="CA13" s="993"/>
      <c r="CB13" s="993"/>
      <c r="CC13" s="993"/>
      <c r="CD13" s="993"/>
      <c r="CE13" s="993"/>
      <c r="CF13" s="993"/>
      <c r="CG13" s="1014"/>
      <c r="CH13" s="989">
        <v>3</v>
      </c>
      <c r="CI13" s="990"/>
      <c r="CJ13" s="990"/>
      <c r="CK13" s="990"/>
      <c r="CL13" s="991"/>
      <c r="CM13" s="989">
        <v>29</v>
      </c>
      <c r="CN13" s="990"/>
      <c r="CO13" s="990"/>
      <c r="CP13" s="990"/>
      <c r="CQ13" s="991"/>
      <c r="CR13" s="989">
        <v>10</v>
      </c>
      <c r="CS13" s="990"/>
      <c r="CT13" s="990"/>
      <c r="CU13" s="990"/>
      <c r="CV13" s="991"/>
      <c r="CW13" s="989" t="s">
        <v>574</v>
      </c>
      <c r="CX13" s="990"/>
      <c r="CY13" s="990"/>
      <c r="CZ13" s="990"/>
      <c r="DA13" s="991"/>
      <c r="DB13" s="989" t="s">
        <v>574</v>
      </c>
      <c r="DC13" s="990"/>
      <c r="DD13" s="990"/>
      <c r="DE13" s="990"/>
      <c r="DF13" s="991"/>
      <c r="DG13" s="989" t="s">
        <v>574</v>
      </c>
      <c r="DH13" s="990"/>
      <c r="DI13" s="990"/>
      <c r="DJ13" s="990"/>
      <c r="DK13" s="991"/>
      <c r="DL13" s="989" t="s">
        <v>574</v>
      </c>
      <c r="DM13" s="990"/>
      <c r="DN13" s="990"/>
      <c r="DO13" s="990"/>
      <c r="DP13" s="991"/>
      <c r="DQ13" s="989" t="s">
        <v>574</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567</v>
      </c>
      <c r="BT14" s="993"/>
      <c r="BU14" s="993"/>
      <c r="BV14" s="993"/>
      <c r="BW14" s="993"/>
      <c r="BX14" s="993"/>
      <c r="BY14" s="993"/>
      <c r="BZ14" s="993"/>
      <c r="CA14" s="993"/>
      <c r="CB14" s="993"/>
      <c r="CC14" s="993"/>
      <c r="CD14" s="993"/>
      <c r="CE14" s="993"/>
      <c r="CF14" s="993"/>
      <c r="CG14" s="1014"/>
      <c r="CH14" s="989">
        <v>286</v>
      </c>
      <c r="CI14" s="990"/>
      <c r="CJ14" s="990"/>
      <c r="CK14" s="990"/>
      <c r="CL14" s="991"/>
      <c r="CM14" s="989">
        <v>2442</v>
      </c>
      <c r="CN14" s="990"/>
      <c r="CO14" s="990"/>
      <c r="CP14" s="990"/>
      <c r="CQ14" s="991"/>
      <c r="CR14" s="989">
        <v>1562</v>
      </c>
      <c r="CS14" s="990"/>
      <c r="CT14" s="990"/>
      <c r="CU14" s="990"/>
      <c r="CV14" s="991"/>
      <c r="CW14" s="989">
        <v>816</v>
      </c>
      <c r="CX14" s="990"/>
      <c r="CY14" s="990"/>
      <c r="CZ14" s="990"/>
      <c r="DA14" s="991"/>
      <c r="DB14" s="989" t="s">
        <v>574</v>
      </c>
      <c r="DC14" s="990"/>
      <c r="DD14" s="990"/>
      <c r="DE14" s="990"/>
      <c r="DF14" s="991"/>
      <c r="DG14" s="989" t="s">
        <v>574</v>
      </c>
      <c r="DH14" s="990"/>
      <c r="DI14" s="990"/>
      <c r="DJ14" s="990"/>
      <c r="DK14" s="991"/>
      <c r="DL14" s="989" t="s">
        <v>574</v>
      </c>
      <c r="DM14" s="990"/>
      <c r="DN14" s="990"/>
      <c r="DO14" s="990"/>
      <c r="DP14" s="991"/>
      <c r="DQ14" s="989" t="s">
        <v>574</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568</v>
      </c>
      <c r="BT15" s="993"/>
      <c r="BU15" s="993"/>
      <c r="BV15" s="993"/>
      <c r="BW15" s="993"/>
      <c r="BX15" s="993"/>
      <c r="BY15" s="993"/>
      <c r="BZ15" s="993"/>
      <c r="CA15" s="993"/>
      <c r="CB15" s="993"/>
      <c r="CC15" s="993"/>
      <c r="CD15" s="993"/>
      <c r="CE15" s="993"/>
      <c r="CF15" s="993"/>
      <c r="CG15" s="1014"/>
      <c r="CH15" s="989">
        <v>2</v>
      </c>
      <c r="CI15" s="990"/>
      <c r="CJ15" s="990"/>
      <c r="CK15" s="990"/>
      <c r="CL15" s="991"/>
      <c r="CM15" s="989">
        <v>6</v>
      </c>
      <c r="CN15" s="990"/>
      <c r="CO15" s="990"/>
      <c r="CP15" s="990"/>
      <c r="CQ15" s="991"/>
      <c r="CR15" s="989">
        <v>4</v>
      </c>
      <c r="CS15" s="990"/>
      <c r="CT15" s="990"/>
      <c r="CU15" s="990"/>
      <c r="CV15" s="991"/>
      <c r="CW15" s="989" t="s">
        <v>574</v>
      </c>
      <c r="CX15" s="990"/>
      <c r="CY15" s="990"/>
      <c r="CZ15" s="990"/>
      <c r="DA15" s="991"/>
      <c r="DB15" s="989" t="s">
        <v>574</v>
      </c>
      <c r="DC15" s="990"/>
      <c r="DD15" s="990"/>
      <c r="DE15" s="990"/>
      <c r="DF15" s="991"/>
      <c r="DG15" s="989" t="s">
        <v>574</v>
      </c>
      <c r="DH15" s="990"/>
      <c r="DI15" s="990"/>
      <c r="DJ15" s="990"/>
      <c r="DK15" s="991"/>
      <c r="DL15" s="989" t="s">
        <v>574</v>
      </c>
      <c r="DM15" s="990"/>
      <c r="DN15" s="990"/>
      <c r="DO15" s="990"/>
      <c r="DP15" s="991"/>
      <c r="DQ15" s="989" t="s">
        <v>574</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51195</v>
      </c>
      <c r="R23" s="1061"/>
      <c r="S23" s="1061"/>
      <c r="T23" s="1061"/>
      <c r="U23" s="1061"/>
      <c r="V23" s="1061">
        <v>49939</v>
      </c>
      <c r="W23" s="1061"/>
      <c r="X23" s="1061"/>
      <c r="Y23" s="1061"/>
      <c r="Z23" s="1061"/>
      <c r="AA23" s="1061">
        <v>1256</v>
      </c>
      <c r="AB23" s="1061"/>
      <c r="AC23" s="1061"/>
      <c r="AD23" s="1061"/>
      <c r="AE23" s="1068"/>
      <c r="AF23" s="1069">
        <v>900</v>
      </c>
      <c r="AG23" s="1061"/>
      <c r="AH23" s="1061"/>
      <c r="AI23" s="1061"/>
      <c r="AJ23" s="1070"/>
      <c r="AK23" s="1071"/>
      <c r="AL23" s="1072"/>
      <c r="AM23" s="1072"/>
      <c r="AN23" s="1072"/>
      <c r="AO23" s="1072"/>
      <c r="AP23" s="1061">
        <v>44994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7265</v>
      </c>
      <c r="R28" s="1051"/>
      <c r="S28" s="1051"/>
      <c r="T28" s="1051"/>
      <c r="U28" s="1051"/>
      <c r="V28" s="1051">
        <v>7143</v>
      </c>
      <c r="W28" s="1051"/>
      <c r="X28" s="1051"/>
      <c r="Y28" s="1051"/>
      <c r="Z28" s="1051"/>
      <c r="AA28" s="1051">
        <v>122</v>
      </c>
      <c r="AB28" s="1051"/>
      <c r="AC28" s="1051"/>
      <c r="AD28" s="1051"/>
      <c r="AE28" s="1052"/>
      <c r="AF28" s="1053">
        <v>122</v>
      </c>
      <c r="AG28" s="1051"/>
      <c r="AH28" s="1051"/>
      <c r="AI28" s="1051"/>
      <c r="AJ28" s="1054"/>
      <c r="AK28" s="1042">
        <v>817</v>
      </c>
      <c r="AL28" s="1043"/>
      <c r="AM28" s="1043"/>
      <c r="AN28" s="1043"/>
      <c r="AO28" s="1043"/>
      <c r="AP28" s="1043" t="s">
        <v>553</v>
      </c>
      <c r="AQ28" s="1043"/>
      <c r="AR28" s="1043"/>
      <c r="AS28" s="1043"/>
      <c r="AT28" s="1043"/>
      <c r="AU28" s="1043" t="s">
        <v>553</v>
      </c>
      <c r="AV28" s="1043"/>
      <c r="AW28" s="1043"/>
      <c r="AX28" s="1043"/>
      <c r="AY28" s="1043"/>
      <c r="AZ28" s="1044" t="s">
        <v>553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28</v>
      </c>
      <c r="R29" s="1039"/>
      <c r="S29" s="1039"/>
      <c r="T29" s="1039"/>
      <c r="U29" s="1039"/>
      <c r="V29" s="1039">
        <v>28</v>
      </c>
      <c r="W29" s="1039"/>
      <c r="X29" s="1039"/>
      <c r="Y29" s="1039"/>
      <c r="Z29" s="1039"/>
      <c r="AA29" s="1039" t="s">
        <v>553</v>
      </c>
      <c r="AB29" s="1039"/>
      <c r="AC29" s="1039"/>
      <c r="AD29" s="1039"/>
      <c r="AE29" s="1040"/>
      <c r="AF29" s="1035" t="s">
        <v>122</v>
      </c>
      <c r="AG29" s="1036"/>
      <c r="AH29" s="1036"/>
      <c r="AI29" s="1036"/>
      <c r="AJ29" s="1037"/>
      <c r="AK29" s="980">
        <v>12</v>
      </c>
      <c r="AL29" s="971"/>
      <c r="AM29" s="971"/>
      <c r="AN29" s="971"/>
      <c r="AO29" s="971"/>
      <c r="AP29" s="971" t="s">
        <v>494</v>
      </c>
      <c r="AQ29" s="971"/>
      <c r="AR29" s="971"/>
      <c r="AS29" s="971"/>
      <c r="AT29" s="971"/>
      <c r="AU29" s="971" t="s">
        <v>494</v>
      </c>
      <c r="AV29" s="971"/>
      <c r="AW29" s="971"/>
      <c r="AX29" s="971"/>
      <c r="AY29" s="971"/>
      <c r="AZ29" s="1041" t="s">
        <v>494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8510</v>
      </c>
      <c r="R30" s="1039"/>
      <c r="S30" s="1039"/>
      <c r="T30" s="1039"/>
      <c r="U30" s="1039"/>
      <c r="V30" s="1039">
        <v>8225</v>
      </c>
      <c r="W30" s="1039"/>
      <c r="X30" s="1039"/>
      <c r="Y30" s="1039"/>
      <c r="Z30" s="1039"/>
      <c r="AA30" s="1039">
        <v>285</v>
      </c>
      <c r="AB30" s="1039"/>
      <c r="AC30" s="1039"/>
      <c r="AD30" s="1039"/>
      <c r="AE30" s="1040"/>
      <c r="AF30" s="1035">
        <v>285</v>
      </c>
      <c r="AG30" s="1036"/>
      <c r="AH30" s="1036"/>
      <c r="AI30" s="1036"/>
      <c r="AJ30" s="1037"/>
      <c r="AK30" s="980">
        <v>1392</v>
      </c>
      <c r="AL30" s="971"/>
      <c r="AM30" s="971"/>
      <c r="AN30" s="971"/>
      <c r="AO30" s="971"/>
      <c r="AP30" s="971" t="s">
        <v>494</v>
      </c>
      <c r="AQ30" s="971"/>
      <c r="AR30" s="971"/>
      <c r="AS30" s="971"/>
      <c r="AT30" s="971"/>
      <c r="AU30" s="971" t="s">
        <v>494</v>
      </c>
      <c r="AV30" s="971"/>
      <c r="AW30" s="971"/>
      <c r="AX30" s="971"/>
      <c r="AY30" s="971"/>
      <c r="AZ30" s="1041" t="s">
        <v>494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44</v>
      </c>
      <c r="R31" s="1039"/>
      <c r="S31" s="1039"/>
      <c r="T31" s="1039"/>
      <c r="U31" s="1039"/>
      <c r="V31" s="1039">
        <v>43</v>
      </c>
      <c r="W31" s="1039"/>
      <c r="X31" s="1039"/>
      <c r="Y31" s="1039"/>
      <c r="Z31" s="1039"/>
      <c r="AA31" s="1039">
        <v>1</v>
      </c>
      <c r="AB31" s="1039"/>
      <c r="AC31" s="1039"/>
      <c r="AD31" s="1039"/>
      <c r="AE31" s="1040"/>
      <c r="AF31" s="1035">
        <v>1</v>
      </c>
      <c r="AG31" s="1036"/>
      <c r="AH31" s="1036"/>
      <c r="AI31" s="1036"/>
      <c r="AJ31" s="1037"/>
      <c r="AK31" s="980">
        <v>2</v>
      </c>
      <c r="AL31" s="971"/>
      <c r="AM31" s="971"/>
      <c r="AN31" s="971"/>
      <c r="AO31" s="971"/>
      <c r="AP31" s="971" t="s">
        <v>494</v>
      </c>
      <c r="AQ31" s="971"/>
      <c r="AR31" s="971"/>
      <c r="AS31" s="971"/>
      <c r="AT31" s="971"/>
      <c r="AU31" s="971" t="s">
        <v>494</v>
      </c>
      <c r="AV31" s="971"/>
      <c r="AW31" s="971"/>
      <c r="AX31" s="971"/>
      <c r="AY31" s="971"/>
      <c r="AZ31" s="1041" t="s">
        <v>494</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2331</v>
      </c>
      <c r="R32" s="1039"/>
      <c r="S32" s="1039"/>
      <c r="T32" s="1039"/>
      <c r="U32" s="1039"/>
      <c r="V32" s="1039">
        <v>2318</v>
      </c>
      <c r="W32" s="1039"/>
      <c r="X32" s="1039"/>
      <c r="Y32" s="1039"/>
      <c r="Z32" s="1039"/>
      <c r="AA32" s="1039">
        <v>13</v>
      </c>
      <c r="AB32" s="1039"/>
      <c r="AC32" s="1039"/>
      <c r="AD32" s="1039"/>
      <c r="AE32" s="1040"/>
      <c r="AF32" s="1035">
        <v>13</v>
      </c>
      <c r="AG32" s="1036"/>
      <c r="AH32" s="1036"/>
      <c r="AI32" s="1036"/>
      <c r="AJ32" s="1037"/>
      <c r="AK32" s="980">
        <v>1293</v>
      </c>
      <c r="AL32" s="971"/>
      <c r="AM32" s="971"/>
      <c r="AN32" s="971"/>
      <c r="AO32" s="971"/>
      <c r="AP32" s="971" t="s">
        <v>494</v>
      </c>
      <c r="AQ32" s="971"/>
      <c r="AR32" s="971"/>
      <c r="AS32" s="971"/>
      <c r="AT32" s="971"/>
      <c r="AU32" s="971" t="s">
        <v>494</v>
      </c>
      <c r="AV32" s="971"/>
      <c r="AW32" s="971"/>
      <c r="AX32" s="971"/>
      <c r="AY32" s="971"/>
      <c r="AZ32" s="1041" t="s">
        <v>494</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16523</v>
      </c>
      <c r="R33" s="1039"/>
      <c r="S33" s="1039"/>
      <c r="T33" s="1039"/>
      <c r="U33" s="1039"/>
      <c r="V33" s="1039">
        <v>16176</v>
      </c>
      <c r="W33" s="1039"/>
      <c r="X33" s="1039"/>
      <c r="Y33" s="1039"/>
      <c r="Z33" s="1039"/>
      <c r="AA33" s="1039">
        <v>347</v>
      </c>
      <c r="AB33" s="1039"/>
      <c r="AC33" s="1039"/>
      <c r="AD33" s="1039"/>
      <c r="AE33" s="1040"/>
      <c r="AF33" s="1035">
        <v>8775</v>
      </c>
      <c r="AG33" s="1036"/>
      <c r="AH33" s="1036"/>
      <c r="AI33" s="1036"/>
      <c r="AJ33" s="1037"/>
      <c r="AK33" s="980">
        <v>1367</v>
      </c>
      <c r="AL33" s="971"/>
      <c r="AM33" s="971"/>
      <c r="AN33" s="971"/>
      <c r="AO33" s="971"/>
      <c r="AP33" s="971">
        <v>8176</v>
      </c>
      <c r="AQ33" s="971"/>
      <c r="AR33" s="971"/>
      <c r="AS33" s="971"/>
      <c r="AT33" s="971"/>
      <c r="AU33" s="971">
        <v>5094</v>
      </c>
      <c r="AV33" s="971"/>
      <c r="AW33" s="971"/>
      <c r="AX33" s="971"/>
      <c r="AY33" s="971"/>
      <c r="AZ33" s="1041" t="s">
        <v>494</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2192</v>
      </c>
      <c r="R34" s="1039"/>
      <c r="S34" s="1039"/>
      <c r="T34" s="1039"/>
      <c r="U34" s="1039"/>
      <c r="V34" s="1039">
        <v>2025</v>
      </c>
      <c r="W34" s="1039"/>
      <c r="X34" s="1039"/>
      <c r="Y34" s="1039"/>
      <c r="Z34" s="1039"/>
      <c r="AA34" s="1039">
        <v>167</v>
      </c>
      <c r="AB34" s="1039"/>
      <c r="AC34" s="1039"/>
      <c r="AD34" s="1039"/>
      <c r="AE34" s="1040"/>
      <c r="AF34" s="1035">
        <v>1213</v>
      </c>
      <c r="AG34" s="1036"/>
      <c r="AH34" s="1036"/>
      <c r="AI34" s="1036"/>
      <c r="AJ34" s="1037"/>
      <c r="AK34" s="980">
        <v>373</v>
      </c>
      <c r="AL34" s="971"/>
      <c r="AM34" s="971"/>
      <c r="AN34" s="971"/>
      <c r="AO34" s="971"/>
      <c r="AP34" s="971">
        <v>10021</v>
      </c>
      <c r="AQ34" s="971"/>
      <c r="AR34" s="971"/>
      <c r="AS34" s="971"/>
      <c r="AT34" s="971"/>
      <c r="AU34" s="971">
        <v>3187</v>
      </c>
      <c r="AV34" s="971"/>
      <c r="AW34" s="971"/>
      <c r="AX34" s="971"/>
      <c r="AY34" s="971"/>
      <c r="AZ34" s="1041" t="s">
        <v>494</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4648</v>
      </c>
      <c r="R35" s="1039"/>
      <c r="S35" s="1039"/>
      <c r="T35" s="1039"/>
      <c r="U35" s="1039"/>
      <c r="V35" s="1039">
        <v>4297</v>
      </c>
      <c r="W35" s="1039"/>
      <c r="X35" s="1039"/>
      <c r="Y35" s="1039"/>
      <c r="Z35" s="1039"/>
      <c r="AA35" s="1039">
        <v>351</v>
      </c>
      <c r="AB35" s="1039"/>
      <c r="AC35" s="1039"/>
      <c r="AD35" s="1039"/>
      <c r="AE35" s="1040"/>
      <c r="AF35" s="1035">
        <v>337</v>
      </c>
      <c r="AG35" s="1036"/>
      <c r="AH35" s="1036"/>
      <c r="AI35" s="1036"/>
      <c r="AJ35" s="1037"/>
      <c r="AK35" s="980">
        <v>1497</v>
      </c>
      <c r="AL35" s="971"/>
      <c r="AM35" s="971"/>
      <c r="AN35" s="971"/>
      <c r="AO35" s="971"/>
      <c r="AP35" s="971">
        <v>20516</v>
      </c>
      <c r="AQ35" s="971"/>
      <c r="AR35" s="971"/>
      <c r="AS35" s="971"/>
      <c r="AT35" s="971"/>
      <c r="AU35" s="971">
        <v>7468</v>
      </c>
      <c r="AV35" s="971"/>
      <c r="AW35" s="971"/>
      <c r="AX35" s="971"/>
      <c r="AY35" s="971"/>
      <c r="AZ35" s="1041" t="s">
        <v>494</v>
      </c>
      <c r="BA35" s="1041"/>
      <c r="BB35" s="1041"/>
      <c r="BC35" s="1041"/>
      <c r="BD35" s="1041"/>
      <c r="BE35" s="972" t="s">
        <v>395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398</v>
      </c>
      <c r="C36" s="1031"/>
      <c r="D36" s="1031"/>
      <c r="E36" s="1031"/>
      <c r="F36" s="1031"/>
      <c r="G36" s="1031"/>
      <c r="H36" s="1031"/>
      <c r="I36" s="1031"/>
      <c r="J36" s="1031"/>
      <c r="K36" s="1031"/>
      <c r="L36" s="1031"/>
      <c r="M36" s="1031"/>
      <c r="N36" s="1031"/>
      <c r="O36" s="1031"/>
      <c r="P36" s="1032"/>
      <c r="Q36" s="1038">
        <v>3</v>
      </c>
      <c r="R36" s="1039"/>
      <c r="S36" s="1039"/>
      <c r="T36" s="1039"/>
      <c r="U36" s="1039"/>
      <c r="V36" s="1039">
        <v>3</v>
      </c>
      <c r="W36" s="1039"/>
      <c r="X36" s="1039"/>
      <c r="Y36" s="1039"/>
      <c r="Z36" s="1039"/>
      <c r="AA36" s="1039" t="s">
        <v>574</v>
      </c>
      <c r="AB36" s="1039"/>
      <c r="AC36" s="1039"/>
      <c r="AD36" s="1039"/>
      <c r="AE36" s="1040"/>
      <c r="AF36" s="1035" t="s">
        <v>122</v>
      </c>
      <c r="AG36" s="1036"/>
      <c r="AH36" s="1036"/>
      <c r="AI36" s="1036"/>
      <c r="AJ36" s="1037"/>
      <c r="AK36" s="971" t="s">
        <v>553</v>
      </c>
      <c r="AL36" s="971"/>
      <c r="AM36" s="971"/>
      <c r="AN36" s="971"/>
      <c r="AO36" s="971"/>
      <c r="AP36" s="971" t="s">
        <v>553</v>
      </c>
      <c r="AQ36" s="971"/>
      <c r="AR36" s="971"/>
      <c r="AS36" s="971"/>
      <c r="AT36" s="971"/>
      <c r="AU36" s="971" t="s">
        <v>553</v>
      </c>
      <c r="AV36" s="971"/>
      <c r="AW36" s="971"/>
      <c r="AX36" s="971"/>
      <c r="AY36" s="971"/>
      <c r="AZ36" s="1041" t="s">
        <v>494</v>
      </c>
      <c r="BA36" s="1041"/>
      <c r="BB36" s="1041"/>
      <c r="BC36" s="1041"/>
      <c r="BD36" s="1041"/>
      <c r="BE36" s="972" t="s">
        <v>399</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400</v>
      </c>
      <c r="C37" s="1031"/>
      <c r="D37" s="1031"/>
      <c r="E37" s="1031"/>
      <c r="F37" s="1031"/>
      <c r="G37" s="1031"/>
      <c r="H37" s="1031"/>
      <c r="I37" s="1031"/>
      <c r="J37" s="1031"/>
      <c r="K37" s="1031"/>
      <c r="L37" s="1031"/>
      <c r="M37" s="1031"/>
      <c r="N37" s="1031"/>
      <c r="O37" s="1031"/>
      <c r="P37" s="1032"/>
      <c r="Q37" s="1038">
        <v>9</v>
      </c>
      <c r="R37" s="1039"/>
      <c r="S37" s="1039"/>
      <c r="T37" s="1039"/>
      <c r="U37" s="1039"/>
      <c r="V37" s="1039">
        <v>178</v>
      </c>
      <c r="W37" s="1039"/>
      <c r="X37" s="1039"/>
      <c r="Y37" s="1039"/>
      <c r="Z37" s="1039"/>
      <c r="AA37" s="1039">
        <v>-169</v>
      </c>
      <c r="AB37" s="1039"/>
      <c r="AC37" s="1039"/>
      <c r="AD37" s="1039"/>
      <c r="AE37" s="1040"/>
      <c r="AF37" s="1035">
        <v>32</v>
      </c>
      <c r="AG37" s="1036"/>
      <c r="AH37" s="1036"/>
      <c r="AI37" s="1036"/>
      <c r="AJ37" s="1037"/>
      <c r="AK37" s="971" t="s">
        <v>553</v>
      </c>
      <c r="AL37" s="971"/>
      <c r="AM37" s="971"/>
      <c r="AN37" s="971"/>
      <c r="AO37" s="971"/>
      <c r="AP37" s="971" t="s">
        <v>553</v>
      </c>
      <c r="AQ37" s="971"/>
      <c r="AR37" s="971"/>
      <c r="AS37" s="971"/>
      <c r="AT37" s="971"/>
      <c r="AU37" s="971" t="s">
        <v>553</v>
      </c>
      <c r="AV37" s="971"/>
      <c r="AW37" s="971"/>
      <c r="AX37" s="971"/>
      <c r="AY37" s="971"/>
      <c r="AZ37" s="1041" t="s">
        <v>494</v>
      </c>
      <c r="BA37" s="1041"/>
      <c r="BB37" s="1041"/>
      <c r="BC37" s="1041"/>
      <c r="BD37" s="1041"/>
      <c r="BE37" s="972" t="s">
        <v>399</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401</v>
      </c>
      <c r="C38" s="1031"/>
      <c r="D38" s="1031"/>
      <c r="E38" s="1031"/>
      <c r="F38" s="1031"/>
      <c r="G38" s="1031"/>
      <c r="H38" s="1031"/>
      <c r="I38" s="1031"/>
      <c r="J38" s="1031"/>
      <c r="K38" s="1031"/>
      <c r="L38" s="1031"/>
      <c r="M38" s="1031"/>
      <c r="N38" s="1031"/>
      <c r="O38" s="1031"/>
      <c r="P38" s="1032"/>
      <c r="Q38" s="1038">
        <v>7</v>
      </c>
      <c r="R38" s="1039"/>
      <c r="S38" s="1039"/>
      <c r="T38" s="1039"/>
      <c r="U38" s="1039"/>
      <c r="V38" s="1039">
        <v>11</v>
      </c>
      <c r="W38" s="1039"/>
      <c r="X38" s="1039"/>
      <c r="Y38" s="1039"/>
      <c r="Z38" s="1039"/>
      <c r="AA38" s="1039">
        <v>-4</v>
      </c>
      <c r="AB38" s="1039"/>
      <c r="AC38" s="1039"/>
      <c r="AD38" s="1039"/>
      <c r="AE38" s="1040"/>
      <c r="AF38" s="1035">
        <v>62</v>
      </c>
      <c r="AG38" s="1036"/>
      <c r="AH38" s="1036"/>
      <c r="AI38" s="1036"/>
      <c r="AJ38" s="1037"/>
      <c r="AK38" s="971" t="s">
        <v>553</v>
      </c>
      <c r="AL38" s="971"/>
      <c r="AM38" s="971"/>
      <c r="AN38" s="971"/>
      <c r="AO38" s="971"/>
      <c r="AP38" s="971" t="s">
        <v>553</v>
      </c>
      <c r="AQ38" s="971"/>
      <c r="AR38" s="971"/>
      <c r="AS38" s="971"/>
      <c r="AT38" s="971"/>
      <c r="AU38" s="971" t="s">
        <v>553</v>
      </c>
      <c r="AV38" s="971"/>
      <c r="AW38" s="971"/>
      <c r="AX38" s="971"/>
      <c r="AY38" s="971"/>
      <c r="AZ38" s="1041" t="s">
        <v>494</v>
      </c>
      <c r="BA38" s="1041"/>
      <c r="BB38" s="1041"/>
      <c r="BC38" s="1041"/>
      <c r="BD38" s="1041"/>
      <c r="BE38" s="972" t="s">
        <v>399</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403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10840</v>
      </c>
      <c r="AG63" s="959"/>
      <c r="AH63" s="959"/>
      <c r="AI63" s="959"/>
      <c r="AJ63" s="1022"/>
      <c r="AK63" s="1023"/>
      <c r="AL63" s="963"/>
      <c r="AM63" s="963"/>
      <c r="AN63" s="963"/>
      <c r="AO63" s="963"/>
      <c r="AP63" s="959">
        <v>38713</v>
      </c>
      <c r="AQ63" s="959"/>
      <c r="AR63" s="959"/>
      <c r="AS63" s="959"/>
      <c r="AT63" s="959"/>
      <c r="AU63" s="959">
        <v>15748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405</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406</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93</v>
      </c>
      <c r="R68" s="982"/>
      <c r="S68" s="982"/>
      <c r="T68" s="982"/>
      <c r="U68" s="982"/>
      <c r="V68" s="982">
        <v>91</v>
      </c>
      <c r="W68" s="982"/>
      <c r="X68" s="982"/>
      <c r="Y68" s="982"/>
      <c r="Z68" s="982"/>
      <c r="AA68" s="982">
        <v>2</v>
      </c>
      <c r="AB68" s="982"/>
      <c r="AC68" s="982"/>
      <c r="AD68" s="982"/>
      <c r="AE68" s="982"/>
      <c r="AF68" s="982">
        <v>2</v>
      </c>
      <c r="AG68" s="982"/>
      <c r="AH68" s="982"/>
      <c r="AI68" s="982"/>
      <c r="AJ68" s="982"/>
      <c r="AK68" s="982" t="s">
        <v>553</v>
      </c>
      <c r="AL68" s="982"/>
      <c r="AM68" s="982"/>
      <c r="AN68" s="982"/>
      <c r="AO68" s="982"/>
      <c r="AP68" s="982" t="s">
        <v>553</v>
      </c>
      <c r="AQ68" s="982"/>
      <c r="AR68" s="982"/>
      <c r="AS68" s="982"/>
      <c r="AT68" s="982"/>
      <c r="AU68" s="982" t="s">
        <v>553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52</v>
      </c>
      <c r="R69" s="971"/>
      <c r="S69" s="971"/>
      <c r="T69" s="971"/>
      <c r="U69" s="971"/>
      <c r="V69" s="971">
        <v>50</v>
      </c>
      <c r="W69" s="971"/>
      <c r="X69" s="971"/>
      <c r="Y69" s="971"/>
      <c r="Z69" s="971"/>
      <c r="AA69" s="971">
        <v>2</v>
      </c>
      <c r="AB69" s="971"/>
      <c r="AC69" s="971"/>
      <c r="AD69" s="971"/>
      <c r="AE69" s="971"/>
      <c r="AF69" s="971">
        <v>2</v>
      </c>
      <c r="AG69" s="971"/>
      <c r="AH69" s="971"/>
      <c r="AI69" s="971"/>
      <c r="AJ69" s="971"/>
      <c r="AK69" s="971">
        <v>46</v>
      </c>
      <c r="AL69" s="971"/>
      <c r="AM69" s="971"/>
      <c r="AN69" s="971"/>
      <c r="AO69" s="971"/>
      <c r="AP69" s="971" t="s">
        <v>553</v>
      </c>
      <c r="AQ69" s="971"/>
      <c r="AR69" s="971"/>
      <c r="AS69" s="971"/>
      <c r="AT69" s="971"/>
      <c r="AU69" s="971" t="s">
        <v>553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780</v>
      </c>
      <c r="R70" s="971"/>
      <c r="S70" s="971"/>
      <c r="T70" s="971"/>
      <c r="U70" s="971"/>
      <c r="V70" s="971">
        <v>124</v>
      </c>
      <c r="W70" s="971"/>
      <c r="X70" s="971"/>
      <c r="Y70" s="971"/>
      <c r="Z70" s="971"/>
      <c r="AA70" s="971">
        <v>656</v>
      </c>
      <c r="AB70" s="971"/>
      <c r="AC70" s="971"/>
      <c r="AD70" s="971"/>
      <c r="AE70" s="971"/>
      <c r="AF70" s="971">
        <v>656</v>
      </c>
      <c r="AG70" s="971"/>
      <c r="AH70" s="971"/>
      <c r="AI70" s="971"/>
      <c r="AJ70" s="971"/>
      <c r="AK70" s="971">
        <v>45</v>
      </c>
      <c r="AL70" s="971"/>
      <c r="AM70" s="971"/>
      <c r="AN70" s="971"/>
      <c r="AO70" s="971"/>
      <c r="AP70" s="971" t="s">
        <v>553</v>
      </c>
      <c r="AQ70" s="971"/>
      <c r="AR70" s="971"/>
      <c r="AS70" s="971"/>
      <c r="AT70" s="971"/>
      <c r="AU70" s="971" t="s">
        <v>553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1111</v>
      </c>
      <c r="R71" s="971"/>
      <c r="S71" s="971"/>
      <c r="T71" s="971"/>
      <c r="U71" s="971"/>
      <c r="V71" s="971">
        <v>1018</v>
      </c>
      <c r="W71" s="971"/>
      <c r="X71" s="971"/>
      <c r="Y71" s="971"/>
      <c r="Z71" s="971"/>
      <c r="AA71" s="971">
        <v>93</v>
      </c>
      <c r="AB71" s="971"/>
      <c r="AC71" s="971"/>
      <c r="AD71" s="971"/>
      <c r="AE71" s="971"/>
      <c r="AF71" s="971">
        <v>93</v>
      </c>
      <c r="AG71" s="971"/>
      <c r="AH71" s="971"/>
      <c r="AI71" s="971"/>
      <c r="AJ71" s="971"/>
      <c r="AK71" s="971">
        <v>34</v>
      </c>
      <c r="AL71" s="971"/>
      <c r="AM71" s="971"/>
      <c r="AN71" s="971"/>
      <c r="AO71" s="971"/>
      <c r="AP71" s="971" t="s">
        <v>553</v>
      </c>
      <c r="AQ71" s="971"/>
      <c r="AR71" s="971"/>
      <c r="AS71" s="971"/>
      <c r="AT71" s="971"/>
      <c r="AU71" s="971" t="s">
        <v>553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416492</v>
      </c>
      <c r="R72" s="971"/>
      <c r="S72" s="971"/>
      <c r="T72" s="971"/>
      <c r="U72" s="971"/>
      <c r="V72" s="971">
        <v>405939</v>
      </c>
      <c r="W72" s="971"/>
      <c r="X72" s="971"/>
      <c r="Y72" s="971"/>
      <c r="Z72" s="971"/>
      <c r="AA72" s="971">
        <v>10552</v>
      </c>
      <c r="AB72" s="971"/>
      <c r="AC72" s="971"/>
      <c r="AD72" s="971"/>
      <c r="AE72" s="971"/>
      <c r="AF72" s="971">
        <v>10552</v>
      </c>
      <c r="AG72" s="971"/>
      <c r="AH72" s="971"/>
      <c r="AI72" s="971"/>
      <c r="AJ72" s="971"/>
      <c r="AK72" s="971">
        <v>2584</v>
      </c>
      <c r="AL72" s="971"/>
      <c r="AM72" s="971"/>
      <c r="AN72" s="971"/>
      <c r="AO72" s="971"/>
      <c r="AP72" s="971" t="s">
        <v>553</v>
      </c>
      <c r="AQ72" s="971"/>
      <c r="AR72" s="971"/>
      <c r="AS72" s="971"/>
      <c r="AT72" s="971"/>
      <c r="AU72" s="971" t="s">
        <v>553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2453</v>
      </c>
      <c r="R73" s="971"/>
      <c r="S73" s="971"/>
      <c r="T73" s="971"/>
      <c r="U73" s="971"/>
      <c r="V73" s="971">
        <v>2452</v>
      </c>
      <c r="W73" s="971"/>
      <c r="X73" s="971"/>
      <c r="Y73" s="971"/>
      <c r="Z73" s="971"/>
      <c r="AA73" s="971">
        <v>1</v>
      </c>
      <c r="AB73" s="971"/>
      <c r="AC73" s="971"/>
      <c r="AD73" s="971"/>
      <c r="AE73" s="971"/>
      <c r="AF73" s="971">
        <v>1</v>
      </c>
      <c r="AG73" s="971"/>
      <c r="AH73" s="971"/>
      <c r="AI73" s="971"/>
      <c r="AJ73" s="971"/>
      <c r="AK73" s="971" t="s">
        <v>553</v>
      </c>
      <c r="AL73" s="971"/>
      <c r="AM73" s="971"/>
      <c r="AN73" s="971"/>
      <c r="AO73" s="971"/>
      <c r="AP73" s="971" t="s">
        <v>553</v>
      </c>
      <c r="AQ73" s="971"/>
      <c r="AR73" s="971"/>
      <c r="AS73" s="971"/>
      <c r="AT73" s="971"/>
      <c r="AU73" s="971" t="s">
        <v>553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11307</v>
      </c>
      <c r="AG88" s="959"/>
      <c r="AH88" s="959"/>
      <c r="AI88" s="959"/>
      <c r="AJ88" s="959"/>
      <c r="AK88" s="963"/>
      <c r="AL88" s="963"/>
      <c r="AM88" s="963"/>
      <c r="AN88" s="963"/>
      <c r="AO88" s="963"/>
      <c r="AP88" s="959" t="s">
        <v>553</v>
      </c>
      <c r="AQ88" s="959"/>
      <c r="AR88" s="959"/>
      <c r="AS88" s="959"/>
      <c r="AT88" s="959"/>
      <c r="AU88" s="959" t="s">
        <v>553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1677</v>
      </c>
      <c r="CS102" s="953"/>
      <c r="CT102" s="953"/>
      <c r="CU102" s="953"/>
      <c r="CV102" s="954"/>
      <c r="CW102" s="952">
        <v>828</v>
      </c>
      <c r="CX102" s="953"/>
      <c r="CY102" s="953"/>
      <c r="CZ102" s="953"/>
      <c r="DA102" s="954"/>
      <c r="DB102" s="952">
        <v>14</v>
      </c>
      <c r="DC102" s="953"/>
      <c r="DD102" s="953"/>
      <c r="DE102" s="953"/>
      <c r="DF102" s="954"/>
      <c r="DG102" s="952" t="s">
        <v>494</v>
      </c>
      <c r="DH102" s="953"/>
      <c r="DI102" s="953"/>
      <c r="DJ102" s="953"/>
      <c r="DK102" s="954"/>
      <c r="DL102" s="952" t="s">
        <v>494</v>
      </c>
      <c r="DM102" s="953"/>
      <c r="DN102" s="953"/>
      <c r="DO102" s="953"/>
      <c r="DP102" s="954"/>
      <c r="DQ102" s="952" t="s">
        <v>494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416</v>
      </c>
      <c r="AB109" s="896"/>
      <c r="AC109" s="896"/>
      <c r="AD109" s="896"/>
      <c r="AE109" s="897"/>
      <c r="AF109" s="898" t="s">
        <v>417</v>
      </c>
      <c r="AG109" s="896"/>
      <c r="AH109" s="896"/>
      <c r="AI109" s="896"/>
      <c r="AJ109" s="897"/>
      <c r="AK109" s="898" t="s">
        <v>294</v>
      </c>
      <c r="AL109" s="896"/>
      <c r="AM109" s="896"/>
      <c r="AN109" s="896"/>
      <c r="AO109" s="897"/>
      <c r="AP109" s="898" t="s">
        <v>418</v>
      </c>
      <c r="AQ109" s="896"/>
      <c r="AR109" s="896"/>
      <c r="AS109" s="896"/>
      <c r="AT109" s="929"/>
      <c r="AU109" s="895" t="s">
        <v>415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416</v>
      </c>
      <c r="BR109" s="896"/>
      <c r="BS109" s="896"/>
      <c r="BT109" s="896"/>
      <c r="BU109" s="897"/>
      <c r="BV109" s="898" t="s">
        <v>417</v>
      </c>
      <c r="BW109" s="896"/>
      <c r="BX109" s="896"/>
      <c r="BY109" s="896"/>
      <c r="BZ109" s="897"/>
      <c r="CA109" s="898" t="s">
        <v>294</v>
      </c>
      <c r="CB109" s="896"/>
      <c r="CC109" s="896"/>
      <c r="CD109" s="896"/>
      <c r="CE109" s="897"/>
      <c r="CF109" s="936" t="s">
        <v>418</v>
      </c>
      <c r="CG109" s="936"/>
      <c r="CH109" s="936"/>
      <c r="CI109" s="936"/>
      <c r="CJ109" s="936"/>
      <c r="CK109" s="898" t="s">
        <v>419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416</v>
      </c>
      <c r="DH109" s="896"/>
      <c r="DI109" s="896"/>
      <c r="DJ109" s="896"/>
      <c r="DK109" s="897"/>
      <c r="DL109" s="898" t="s">
        <v>417</v>
      </c>
      <c r="DM109" s="896"/>
      <c r="DN109" s="896"/>
      <c r="DO109" s="896"/>
      <c r="DP109" s="897"/>
      <c r="DQ109" s="898" t="s">
        <v>294</v>
      </c>
      <c r="DR109" s="896"/>
      <c r="DS109" s="896"/>
      <c r="DT109" s="896"/>
      <c r="DU109" s="897"/>
      <c r="DV109" s="898" t="s">
        <v>418</v>
      </c>
      <c r="DW109" s="896"/>
      <c r="DX109" s="896"/>
      <c r="DY109" s="896"/>
      <c r="DZ109" s="929"/>
    </row>
    <row r="110" spans="1:131" s="230" customFormat="1" ht="26.25" customHeight="1" x14ac:dyDescent="0.15">
      <c r="A110" s="807" t="s">
        <v>420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5257041</v>
      </c>
      <c r="AB110" s="889"/>
      <c r="AC110" s="889"/>
      <c r="AD110" s="889"/>
      <c r="AE110" s="890"/>
      <c r="AF110" s="891">
        <v>5170037</v>
      </c>
      <c r="AG110" s="889"/>
      <c r="AH110" s="889"/>
      <c r="AI110" s="889"/>
      <c r="AJ110" s="890"/>
      <c r="AK110" s="891">
        <v>5275977</v>
      </c>
      <c r="AL110" s="889"/>
      <c r="AM110" s="889"/>
      <c r="AN110" s="889"/>
      <c r="AO110" s="890"/>
      <c r="AP110" s="892">
        <v>26.4</v>
      </c>
      <c r="AQ110" s="893"/>
      <c r="AR110" s="893"/>
      <c r="AS110" s="893"/>
      <c r="AT110" s="894"/>
      <c r="AU110" s="930" t="s">
        <v>69</v>
      </c>
      <c r="AV110" s="931"/>
      <c r="AW110" s="931"/>
      <c r="AX110" s="931"/>
      <c r="AY110" s="931"/>
      <c r="AZ110" s="860" t="s">
        <v>421</v>
      </c>
      <c r="BA110" s="808"/>
      <c r="BB110" s="808"/>
      <c r="BC110" s="808"/>
      <c r="BD110" s="808"/>
      <c r="BE110" s="808"/>
      <c r="BF110" s="808"/>
      <c r="BG110" s="808"/>
      <c r="BH110" s="808"/>
      <c r="BI110" s="808"/>
      <c r="BJ110" s="808"/>
      <c r="BK110" s="808"/>
      <c r="BL110" s="808"/>
      <c r="BM110" s="808"/>
      <c r="BN110" s="808"/>
      <c r="BO110" s="808"/>
      <c r="BP110" s="809"/>
      <c r="BQ110" s="861">
        <v>47301483</v>
      </c>
      <c r="BR110" s="842"/>
      <c r="BS110" s="842"/>
      <c r="BT110" s="842"/>
      <c r="BU110" s="842"/>
      <c r="BV110" s="842">
        <v>45001399</v>
      </c>
      <c r="BW110" s="842"/>
      <c r="BX110" s="842"/>
      <c r="BY110" s="842"/>
      <c r="BZ110" s="842"/>
      <c r="CA110" s="842">
        <v>44993947</v>
      </c>
      <c r="CB110" s="842"/>
      <c r="CC110" s="842"/>
      <c r="CD110" s="842"/>
      <c r="CE110" s="842"/>
      <c r="CF110" s="866">
        <v>225.1</v>
      </c>
      <c r="CG110" s="867"/>
      <c r="CH110" s="867"/>
      <c r="CI110" s="867"/>
      <c r="CJ110" s="867"/>
      <c r="CK110" s="926" t="s">
        <v>422</v>
      </c>
      <c r="CL110" s="819"/>
      <c r="CM110" s="860" t="s">
        <v>423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425</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427</v>
      </c>
      <c r="B112" s="913"/>
      <c r="C112" s="752" t="s">
        <v>428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429</v>
      </c>
      <c r="BA112" s="752"/>
      <c r="BB112" s="752"/>
      <c r="BC112" s="752"/>
      <c r="BD112" s="752"/>
      <c r="BE112" s="752"/>
      <c r="BF112" s="752"/>
      <c r="BG112" s="752"/>
      <c r="BH112" s="752"/>
      <c r="BI112" s="752"/>
      <c r="BJ112" s="752"/>
      <c r="BK112" s="752"/>
      <c r="BL112" s="752"/>
      <c r="BM112" s="752"/>
      <c r="BN112" s="752"/>
      <c r="BO112" s="752"/>
      <c r="BP112" s="753"/>
      <c r="BQ112" s="816">
        <v>17996676</v>
      </c>
      <c r="BR112" s="817"/>
      <c r="BS112" s="817"/>
      <c r="BT112" s="817"/>
      <c r="BU112" s="817"/>
      <c r="BV112" s="817">
        <v>17363563</v>
      </c>
      <c r="BW112" s="817"/>
      <c r="BX112" s="817"/>
      <c r="BY112" s="817"/>
      <c r="BZ112" s="817"/>
      <c r="CA112" s="817">
        <v>15748316</v>
      </c>
      <c r="CB112" s="817"/>
      <c r="CC112" s="817"/>
      <c r="CD112" s="817"/>
      <c r="CE112" s="817"/>
      <c r="CF112" s="875">
        <v>78.8</v>
      </c>
      <c r="CG112" s="876"/>
      <c r="CH112" s="876"/>
      <c r="CI112" s="876"/>
      <c r="CJ112" s="876"/>
      <c r="CK112" s="927"/>
      <c r="CL112" s="821"/>
      <c r="CM112" s="815" t="s">
        <v>430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1790562</v>
      </c>
      <c r="AB113" s="919"/>
      <c r="AC113" s="919"/>
      <c r="AD113" s="919"/>
      <c r="AE113" s="920"/>
      <c r="AF113" s="921">
        <v>1786831</v>
      </c>
      <c r="AG113" s="919"/>
      <c r="AH113" s="919"/>
      <c r="AI113" s="919"/>
      <c r="AJ113" s="920"/>
      <c r="AK113" s="921">
        <v>1715906</v>
      </c>
      <c r="AL113" s="919"/>
      <c r="AM113" s="919"/>
      <c r="AN113" s="919"/>
      <c r="AO113" s="920"/>
      <c r="AP113" s="922">
        <v>8.6</v>
      </c>
      <c r="AQ113" s="923"/>
      <c r="AR113" s="923"/>
      <c r="AS113" s="923"/>
      <c r="AT113" s="924"/>
      <c r="AU113" s="932"/>
      <c r="AV113" s="933"/>
      <c r="AW113" s="933"/>
      <c r="AX113" s="933"/>
      <c r="AY113" s="933"/>
      <c r="AZ113" s="815" t="s">
        <v>432</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435</v>
      </c>
      <c r="BA114" s="752"/>
      <c r="BB114" s="752"/>
      <c r="BC114" s="752"/>
      <c r="BD114" s="752"/>
      <c r="BE114" s="752"/>
      <c r="BF114" s="752"/>
      <c r="BG114" s="752"/>
      <c r="BH114" s="752"/>
      <c r="BI114" s="752"/>
      <c r="BJ114" s="752"/>
      <c r="BK114" s="752"/>
      <c r="BL114" s="752"/>
      <c r="BM114" s="752"/>
      <c r="BN114" s="752"/>
      <c r="BO114" s="752"/>
      <c r="BP114" s="753"/>
      <c r="BQ114" s="816">
        <v>5664957</v>
      </c>
      <c r="BR114" s="817"/>
      <c r="BS114" s="817"/>
      <c r="BT114" s="817"/>
      <c r="BU114" s="817"/>
      <c r="BV114" s="817">
        <v>5477113</v>
      </c>
      <c r="BW114" s="817"/>
      <c r="BX114" s="817"/>
      <c r="BY114" s="817"/>
      <c r="BZ114" s="817"/>
      <c r="CA114" s="817">
        <v>5444317</v>
      </c>
      <c r="CB114" s="817"/>
      <c r="CC114" s="817"/>
      <c r="CD114" s="817"/>
      <c r="CE114" s="817"/>
      <c r="CF114" s="875">
        <v>27.2</v>
      </c>
      <c r="CG114" s="876"/>
      <c r="CH114" s="876"/>
      <c r="CI114" s="876"/>
      <c r="CJ114" s="876"/>
      <c r="CK114" s="927"/>
      <c r="CL114" s="821"/>
      <c r="CM114" s="815" t="s">
        <v>436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17920</v>
      </c>
      <c r="AB115" s="919"/>
      <c r="AC115" s="919"/>
      <c r="AD115" s="919"/>
      <c r="AE115" s="920"/>
      <c r="AF115" s="921">
        <v>21721</v>
      </c>
      <c r="AG115" s="919"/>
      <c r="AH115" s="919"/>
      <c r="AI115" s="919"/>
      <c r="AJ115" s="920"/>
      <c r="AK115" s="921">
        <v>8719</v>
      </c>
      <c r="AL115" s="919"/>
      <c r="AM115" s="919"/>
      <c r="AN115" s="919"/>
      <c r="AO115" s="920"/>
      <c r="AP115" s="922">
        <v>0</v>
      </c>
      <c r="AQ115" s="923"/>
      <c r="AR115" s="923"/>
      <c r="AS115" s="923"/>
      <c r="AT115" s="924"/>
      <c r="AU115" s="932"/>
      <c r="AV115" s="933"/>
      <c r="AW115" s="933"/>
      <c r="AX115" s="933"/>
      <c r="AY115" s="933"/>
      <c r="AZ115" s="815" t="s">
        <v>438</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440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443</v>
      </c>
      <c r="Z117" s="897"/>
      <c r="AA117" s="902">
        <v>7065523</v>
      </c>
      <c r="AB117" s="903"/>
      <c r="AC117" s="903"/>
      <c r="AD117" s="903"/>
      <c r="AE117" s="904"/>
      <c r="AF117" s="905">
        <v>6978589</v>
      </c>
      <c r="AG117" s="903"/>
      <c r="AH117" s="903"/>
      <c r="AI117" s="903"/>
      <c r="AJ117" s="904"/>
      <c r="AK117" s="905">
        <v>7000602</v>
      </c>
      <c r="AL117" s="903"/>
      <c r="AM117" s="903"/>
      <c r="AN117" s="903"/>
      <c r="AO117" s="904"/>
      <c r="AP117" s="906"/>
      <c r="AQ117" s="907"/>
      <c r="AR117" s="907"/>
      <c r="AS117" s="907"/>
      <c r="AT117" s="908"/>
      <c r="AU117" s="932"/>
      <c r="AV117" s="933"/>
      <c r="AW117" s="933"/>
      <c r="AX117" s="933"/>
      <c r="AY117" s="933"/>
      <c r="AZ117" s="863" t="s">
        <v>444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416</v>
      </c>
      <c r="AB118" s="896"/>
      <c r="AC118" s="896"/>
      <c r="AD118" s="896"/>
      <c r="AE118" s="897"/>
      <c r="AF118" s="898" t="s">
        <v>417</v>
      </c>
      <c r="AG118" s="896"/>
      <c r="AH118" s="896"/>
      <c r="AI118" s="896"/>
      <c r="AJ118" s="897"/>
      <c r="AK118" s="898" t="s">
        <v>294</v>
      </c>
      <c r="AL118" s="896"/>
      <c r="AM118" s="896"/>
      <c r="AN118" s="896"/>
      <c r="AO118" s="897"/>
      <c r="AP118" s="899" t="s">
        <v>418</v>
      </c>
      <c r="AQ118" s="900"/>
      <c r="AR118" s="900"/>
      <c r="AS118" s="900"/>
      <c r="AT118" s="901"/>
      <c r="AU118" s="932"/>
      <c r="AV118" s="933"/>
      <c r="AW118" s="933"/>
      <c r="AX118" s="933"/>
      <c r="AY118" s="933"/>
      <c r="AZ118" s="838" t="s">
        <v>446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422</v>
      </c>
      <c r="B119" s="819"/>
      <c r="C119" s="860" t="s">
        <v>423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448</v>
      </c>
      <c r="BP119" s="878"/>
      <c r="BQ119" s="879">
        <v>70963116</v>
      </c>
      <c r="BR119" s="845"/>
      <c r="BS119" s="845"/>
      <c r="BT119" s="845"/>
      <c r="BU119" s="845"/>
      <c r="BV119" s="845">
        <v>67842075</v>
      </c>
      <c r="BW119" s="845"/>
      <c r="BX119" s="845"/>
      <c r="BY119" s="845"/>
      <c r="BZ119" s="845"/>
      <c r="CA119" s="845">
        <v>66186580</v>
      </c>
      <c r="CB119" s="845"/>
      <c r="CC119" s="845"/>
      <c r="CD119" s="845"/>
      <c r="CE119" s="845"/>
      <c r="CF119" s="748"/>
      <c r="CG119" s="749"/>
      <c r="CH119" s="749"/>
      <c r="CI119" s="749"/>
      <c r="CJ119" s="834"/>
      <c r="CK119" s="928"/>
      <c r="CL119" s="823"/>
      <c r="CM119" s="838" t="s">
        <v>449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450</v>
      </c>
      <c r="AV120" s="881"/>
      <c r="AW120" s="881"/>
      <c r="AX120" s="881"/>
      <c r="AY120" s="882"/>
      <c r="AZ120" s="860" t="s">
        <v>451</v>
      </c>
      <c r="BA120" s="808"/>
      <c r="BB120" s="808"/>
      <c r="BC120" s="808"/>
      <c r="BD120" s="808"/>
      <c r="BE120" s="808"/>
      <c r="BF120" s="808"/>
      <c r="BG120" s="808"/>
      <c r="BH120" s="808"/>
      <c r="BI120" s="808"/>
      <c r="BJ120" s="808"/>
      <c r="BK120" s="808"/>
      <c r="BL120" s="808"/>
      <c r="BM120" s="808"/>
      <c r="BN120" s="808"/>
      <c r="BO120" s="808"/>
      <c r="BP120" s="809"/>
      <c r="BQ120" s="861">
        <v>10983150</v>
      </c>
      <c r="BR120" s="842"/>
      <c r="BS120" s="842"/>
      <c r="BT120" s="842"/>
      <c r="BU120" s="842"/>
      <c r="BV120" s="842">
        <v>10812237</v>
      </c>
      <c r="BW120" s="842"/>
      <c r="BX120" s="842"/>
      <c r="BY120" s="842"/>
      <c r="BZ120" s="842"/>
      <c r="CA120" s="842">
        <v>10383970</v>
      </c>
      <c r="CB120" s="842"/>
      <c r="CC120" s="842"/>
      <c r="CD120" s="842"/>
      <c r="CE120" s="842"/>
      <c r="CF120" s="866">
        <v>51.9</v>
      </c>
      <c r="CG120" s="867"/>
      <c r="CH120" s="867"/>
      <c r="CI120" s="867"/>
      <c r="CJ120" s="867"/>
      <c r="CK120" s="868" t="s">
        <v>452</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5555939</v>
      </c>
      <c r="DH120" s="842"/>
      <c r="DI120" s="842"/>
      <c r="DJ120" s="842"/>
      <c r="DK120" s="842"/>
      <c r="DL120" s="842">
        <v>5636066</v>
      </c>
      <c r="DM120" s="842"/>
      <c r="DN120" s="842"/>
      <c r="DO120" s="842"/>
      <c r="DP120" s="842"/>
      <c r="DQ120" s="842">
        <v>7467900</v>
      </c>
      <c r="DR120" s="842"/>
      <c r="DS120" s="842"/>
      <c r="DT120" s="842"/>
      <c r="DU120" s="842"/>
      <c r="DV120" s="843">
        <v>37.4</v>
      </c>
      <c r="DW120" s="843"/>
      <c r="DX120" s="843"/>
      <c r="DY120" s="843"/>
      <c r="DZ120" s="844"/>
    </row>
    <row r="121" spans="1:130" s="230" customFormat="1" ht="26.25" customHeight="1" x14ac:dyDescent="0.15">
      <c r="A121" s="820"/>
      <c r="B121" s="821"/>
      <c r="C121" s="863" t="s">
        <v>453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454</v>
      </c>
      <c r="BA121" s="752"/>
      <c r="BB121" s="752"/>
      <c r="BC121" s="752"/>
      <c r="BD121" s="752"/>
      <c r="BE121" s="752"/>
      <c r="BF121" s="752"/>
      <c r="BG121" s="752"/>
      <c r="BH121" s="752"/>
      <c r="BI121" s="752"/>
      <c r="BJ121" s="752"/>
      <c r="BK121" s="752"/>
      <c r="BL121" s="752"/>
      <c r="BM121" s="752"/>
      <c r="BN121" s="752"/>
      <c r="BO121" s="752"/>
      <c r="BP121" s="753"/>
      <c r="BQ121" s="816">
        <v>3767808</v>
      </c>
      <c r="BR121" s="817"/>
      <c r="BS121" s="817"/>
      <c r="BT121" s="817"/>
      <c r="BU121" s="817"/>
      <c r="BV121" s="817">
        <v>3915971</v>
      </c>
      <c r="BW121" s="817"/>
      <c r="BX121" s="817"/>
      <c r="BY121" s="817"/>
      <c r="BZ121" s="817"/>
      <c r="CA121" s="817">
        <v>4316031</v>
      </c>
      <c r="CB121" s="817"/>
      <c r="CC121" s="817"/>
      <c r="CD121" s="817"/>
      <c r="CE121" s="817"/>
      <c r="CF121" s="875">
        <v>21.6</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5247630</v>
      </c>
      <c r="DH121" s="817"/>
      <c r="DI121" s="817"/>
      <c r="DJ121" s="817"/>
      <c r="DK121" s="817"/>
      <c r="DL121" s="817">
        <v>4903871</v>
      </c>
      <c r="DM121" s="817"/>
      <c r="DN121" s="817"/>
      <c r="DO121" s="817"/>
      <c r="DP121" s="817"/>
      <c r="DQ121" s="817">
        <v>5093711</v>
      </c>
      <c r="DR121" s="817"/>
      <c r="DS121" s="817"/>
      <c r="DT121" s="817"/>
      <c r="DU121" s="817"/>
      <c r="DV121" s="794">
        <v>25.5</v>
      </c>
      <c r="DW121" s="794"/>
      <c r="DX121" s="794"/>
      <c r="DY121" s="794"/>
      <c r="DZ121" s="795"/>
    </row>
    <row r="122" spans="1:130" s="230" customFormat="1" ht="26.25" customHeight="1" x14ac:dyDescent="0.15">
      <c r="A122" s="820"/>
      <c r="B122" s="821"/>
      <c r="C122" s="815" t="s">
        <v>436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455</v>
      </c>
      <c r="BA122" s="839"/>
      <c r="BB122" s="839"/>
      <c r="BC122" s="839"/>
      <c r="BD122" s="839"/>
      <c r="BE122" s="839"/>
      <c r="BF122" s="839"/>
      <c r="BG122" s="839"/>
      <c r="BH122" s="839"/>
      <c r="BI122" s="839"/>
      <c r="BJ122" s="839"/>
      <c r="BK122" s="839"/>
      <c r="BL122" s="839"/>
      <c r="BM122" s="839"/>
      <c r="BN122" s="839"/>
      <c r="BO122" s="839"/>
      <c r="BP122" s="840"/>
      <c r="BQ122" s="879">
        <v>48513091</v>
      </c>
      <c r="BR122" s="845"/>
      <c r="BS122" s="845"/>
      <c r="BT122" s="845"/>
      <c r="BU122" s="845"/>
      <c r="BV122" s="845">
        <v>46476000</v>
      </c>
      <c r="BW122" s="845"/>
      <c r="BX122" s="845"/>
      <c r="BY122" s="845"/>
      <c r="BZ122" s="845"/>
      <c r="CA122" s="845">
        <v>45845795</v>
      </c>
      <c r="CB122" s="845"/>
      <c r="CC122" s="845"/>
      <c r="CD122" s="845"/>
      <c r="CE122" s="845"/>
      <c r="CF122" s="846">
        <v>229.3</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3319368</v>
      </c>
      <c r="DH122" s="817"/>
      <c r="DI122" s="817"/>
      <c r="DJ122" s="817"/>
      <c r="DK122" s="817"/>
      <c r="DL122" s="817">
        <v>3259257</v>
      </c>
      <c r="DM122" s="817"/>
      <c r="DN122" s="817"/>
      <c r="DO122" s="817"/>
      <c r="DP122" s="817"/>
      <c r="DQ122" s="817">
        <v>3186705</v>
      </c>
      <c r="DR122" s="817"/>
      <c r="DS122" s="817"/>
      <c r="DT122" s="817"/>
      <c r="DU122" s="817"/>
      <c r="DV122" s="794">
        <v>15.9</v>
      </c>
      <c r="DW122" s="794"/>
      <c r="DX122" s="794"/>
      <c r="DY122" s="794"/>
      <c r="DZ122" s="795"/>
    </row>
    <row r="123" spans="1:130" s="230" customFormat="1" ht="26.25" customHeight="1" x14ac:dyDescent="0.15">
      <c r="A123" s="820"/>
      <c r="B123" s="821"/>
      <c r="C123" s="815" t="s">
        <v>442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456</v>
      </c>
      <c r="BP123" s="878"/>
      <c r="BQ123" s="832">
        <v>63264049</v>
      </c>
      <c r="BR123" s="833"/>
      <c r="BS123" s="833"/>
      <c r="BT123" s="833"/>
      <c r="BU123" s="833"/>
      <c r="BV123" s="833">
        <v>61204208</v>
      </c>
      <c r="BW123" s="833"/>
      <c r="BX123" s="833"/>
      <c r="BY123" s="833"/>
      <c r="BZ123" s="833"/>
      <c r="CA123" s="833">
        <v>60545796</v>
      </c>
      <c r="CB123" s="833"/>
      <c r="CC123" s="833"/>
      <c r="CD123" s="833"/>
      <c r="CE123" s="833"/>
      <c r="CF123" s="748"/>
      <c r="CG123" s="749"/>
      <c r="CH123" s="749"/>
      <c r="CI123" s="749"/>
      <c r="CJ123" s="834"/>
      <c r="CK123" s="869"/>
      <c r="CL123" s="855"/>
      <c r="CM123" s="855"/>
      <c r="CN123" s="855"/>
      <c r="CO123" s="856"/>
      <c r="CP123" s="835" t="s">
        <v>398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38.5</v>
      </c>
      <c r="BR124" s="831"/>
      <c r="BS124" s="831"/>
      <c r="BT124" s="831"/>
      <c r="BU124" s="831"/>
      <c r="BV124" s="831">
        <v>33.799999999999997</v>
      </c>
      <c r="BW124" s="831"/>
      <c r="BX124" s="831"/>
      <c r="BY124" s="831"/>
      <c r="BZ124" s="831"/>
      <c r="CA124" s="831">
        <v>28.2</v>
      </c>
      <c r="CB124" s="831"/>
      <c r="CC124" s="831"/>
      <c r="CD124" s="831"/>
      <c r="CE124" s="831"/>
      <c r="CF124" s="726"/>
      <c r="CG124" s="727"/>
      <c r="CH124" s="727"/>
      <c r="CI124" s="727"/>
      <c r="CJ124" s="862"/>
      <c r="CK124" s="870"/>
      <c r="CL124" s="870"/>
      <c r="CM124" s="870"/>
      <c r="CN124" s="870"/>
      <c r="CO124" s="871"/>
      <c r="CP124" s="835" t="s">
        <v>458</v>
      </c>
      <c r="CQ124" s="836"/>
      <c r="CR124" s="836"/>
      <c r="CS124" s="836"/>
      <c r="CT124" s="836"/>
      <c r="CU124" s="836"/>
      <c r="CV124" s="836"/>
      <c r="CW124" s="836"/>
      <c r="CX124" s="836"/>
      <c r="CY124" s="836"/>
      <c r="CZ124" s="836"/>
      <c r="DA124" s="836"/>
      <c r="DB124" s="836"/>
      <c r="DC124" s="836"/>
      <c r="DD124" s="836"/>
      <c r="DE124" s="836"/>
      <c r="DF124" s="837"/>
      <c r="DG124" s="763">
        <v>3873739</v>
      </c>
      <c r="DH124" s="764"/>
      <c r="DI124" s="764"/>
      <c r="DJ124" s="764"/>
      <c r="DK124" s="765"/>
      <c r="DL124" s="766">
        <v>3564369</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459</v>
      </c>
      <c r="CL125" s="852"/>
      <c r="CM125" s="852"/>
      <c r="CN125" s="852"/>
      <c r="CO125" s="853"/>
      <c r="CP125" s="860" t="s">
        <v>460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461</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17920</v>
      </c>
      <c r="AB127" s="780"/>
      <c r="AC127" s="780"/>
      <c r="AD127" s="780"/>
      <c r="AE127" s="781"/>
      <c r="AF127" s="782">
        <v>21721</v>
      </c>
      <c r="AG127" s="780"/>
      <c r="AH127" s="780"/>
      <c r="AI127" s="780"/>
      <c r="AJ127" s="781"/>
      <c r="AK127" s="782">
        <v>8719</v>
      </c>
      <c r="AL127" s="780"/>
      <c r="AM127" s="780"/>
      <c r="AN127" s="780"/>
      <c r="AO127" s="781"/>
      <c r="AP127" s="824">
        <v>0</v>
      </c>
      <c r="AQ127" s="825"/>
      <c r="AR127" s="825"/>
      <c r="AS127" s="825"/>
      <c r="AT127" s="826"/>
      <c r="AU127" s="232"/>
      <c r="AV127" s="232"/>
      <c r="AW127" s="232"/>
      <c r="AX127" s="841" t="s">
        <v>463</v>
      </c>
      <c r="AY127" s="812"/>
      <c r="AZ127" s="812"/>
      <c r="BA127" s="812"/>
      <c r="BB127" s="812"/>
      <c r="BC127" s="812"/>
      <c r="BD127" s="812"/>
      <c r="BE127" s="813"/>
      <c r="BF127" s="811" t="s">
        <v>464</v>
      </c>
      <c r="BG127" s="812"/>
      <c r="BH127" s="812"/>
      <c r="BI127" s="812"/>
      <c r="BJ127" s="812"/>
      <c r="BK127" s="812"/>
      <c r="BL127" s="813"/>
      <c r="BM127" s="811" t="s">
        <v>465</v>
      </c>
      <c r="BN127" s="812"/>
      <c r="BO127" s="812"/>
      <c r="BP127" s="812"/>
      <c r="BQ127" s="812"/>
      <c r="BR127" s="812"/>
      <c r="BS127" s="813"/>
      <c r="BT127" s="811" t="s">
        <v>466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469</v>
      </c>
      <c r="X128" s="798"/>
      <c r="Y128" s="798"/>
      <c r="Z128" s="799"/>
      <c r="AA128" s="800">
        <v>248094</v>
      </c>
      <c r="AB128" s="801"/>
      <c r="AC128" s="801"/>
      <c r="AD128" s="801"/>
      <c r="AE128" s="802"/>
      <c r="AF128" s="803">
        <v>241150</v>
      </c>
      <c r="AG128" s="801"/>
      <c r="AH128" s="801"/>
      <c r="AI128" s="801"/>
      <c r="AJ128" s="802"/>
      <c r="AK128" s="803">
        <v>295309</v>
      </c>
      <c r="AL128" s="801"/>
      <c r="AM128" s="801"/>
      <c r="AN128" s="801"/>
      <c r="AO128" s="802"/>
      <c r="AP128" s="804"/>
      <c r="AQ128" s="805"/>
      <c r="AR128" s="805"/>
      <c r="AS128" s="805"/>
      <c r="AT128" s="806"/>
      <c r="AU128" s="232"/>
      <c r="AV128" s="232"/>
      <c r="AW128" s="232"/>
      <c r="AX128" s="807" t="s">
        <v>470</v>
      </c>
      <c r="AY128" s="808"/>
      <c r="AZ128" s="808"/>
      <c r="BA128" s="808"/>
      <c r="BB128" s="808"/>
      <c r="BC128" s="808"/>
      <c r="BD128" s="808"/>
      <c r="BE128" s="809"/>
      <c r="BF128" s="786" t="s">
        <v>122</v>
      </c>
      <c r="BG128" s="787"/>
      <c r="BH128" s="787"/>
      <c r="BI128" s="787"/>
      <c r="BJ128" s="787"/>
      <c r="BK128" s="787"/>
      <c r="BL128" s="810"/>
      <c r="BM128" s="786">
        <v>12.1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471</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472</v>
      </c>
      <c r="X129" s="777"/>
      <c r="Y129" s="777"/>
      <c r="Z129" s="778"/>
      <c r="AA129" s="779">
        <v>24723039</v>
      </c>
      <c r="AB129" s="780"/>
      <c r="AC129" s="780"/>
      <c r="AD129" s="780"/>
      <c r="AE129" s="781"/>
      <c r="AF129" s="782">
        <v>24416312</v>
      </c>
      <c r="AG129" s="780"/>
      <c r="AH129" s="780"/>
      <c r="AI129" s="780"/>
      <c r="AJ129" s="781"/>
      <c r="AK129" s="782">
        <v>24785130</v>
      </c>
      <c r="AL129" s="780"/>
      <c r="AM129" s="780"/>
      <c r="AN129" s="780"/>
      <c r="AO129" s="781"/>
      <c r="AP129" s="783"/>
      <c r="AQ129" s="784"/>
      <c r="AR129" s="784"/>
      <c r="AS129" s="784"/>
      <c r="AT129" s="785"/>
      <c r="AU129" s="233"/>
      <c r="AV129" s="233"/>
      <c r="AW129" s="233"/>
      <c r="AX129" s="751" t="s">
        <v>473</v>
      </c>
      <c r="AY129" s="752"/>
      <c r="AZ129" s="752"/>
      <c r="BA129" s="752"/>
      <c r="BB129" s="752"/>
      <c r="BC129" s="752"/>
      <c r="BD129" s="752"/>
      <c r="BE129" s="753"/>
      <c r="BF129" s="770" t="s">
        <v>122</v>
      </c>
      <c r="BG129" s="771"/>
      <c r="BH129" s="771"/>
      <c r="BI129" s="771"/>
      <c r="BJ129" s="771"/>
      <c r="BK129" s="771"/>
      <c r="BL129" s="772"/>
      <c r="BM129" s="770">
        <v>17.100000000000001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475</v>
      </c>
      <c r="X130" s="777"/>
      <c r="Y130" s="777"/>
      <c r="Z130" s="778"/>
      <c r="AA130" s="779">
        <v>4756151</v>
      </c>
      <c r="AB130" s="780"/>
      <c r="AC130" s="780"/>
      <c r="AD130" s="780"/>
      <c r="AE130" s="781"/>
      <c r="AF130" s="782">
        <v>4830257</v>
      </c>
      <c r="AG130" s="780"/>
      <c r="AH130" s="780"/>
      <c r="AI130" s="780"/>
      <c r="AJ130" s="781"/>
      <c r="AK130" s="782">
        <v>4795296</v>
      </c>
      <c r="AL130" s="780"/>
      <c r="AM130" s="780"/>
      <c r="AN130" s="780"/>
      <c r="AO130" s="781"/>
      <c r="AP130" s="783"/>
      <c r="AQ130" s="784"/>
      <c r="AR130" s="784"/>
      <c r="AS130" s="784"/>
      <c r="AT130" s="785"/>
      <c r="AU130" s="233"/>
      <c r="AV130" s="233"/>
      <c r="AW130" s="233"/>
      <c r="AX130" s="751" t="s">
        <v>476</v>
      </c>
      <c r="AY130" s="752"/>
      <c r="AZ130" s="752"/>
      <c r="BA130" s="752"/>
      <c r="BB130" s="752"/>
      <c r="BC130" s="752"/>
      <c r="BD130" s="752"/>
      <c r="BE130" s="753"/>
      <c r="BF130" s="754">
        <v>9.8000000000000007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477</v>
      </c>
      <c r="X131" s="761"/>
      <c r="Y131" s="761"/>
      <c r="Z131" s="762"/>
      <c r="AA131" s="763">
        <v>19966888</v>
      </c>
      <c r="AB131" s="764"/>
      <c r="AC131" s="764"/>
      <c r="AD131" s="764"/>
      <c r="AE131" s="765"/>
      <c r="AF131" s="766">
        <v>19586055</v>
      </c>
      <c r="AG131" s="764"/>
      <c r="AH131" s="764"/>
      <c r="AI131" s="764"/>
      <c r="AJ131" s="765"/>
      <c r="AK131" s="766">
        <v>19989834</v>
      </c>
      <c r="AL131" s="764"/>
      <c r="AM131" s="764"/>
      <c r="AN131" s="764"/>
      <c r="AO131" s="765"/>
      <c r="AP131" s="767"/>
      <c r="AQ131" s="768"/>
      <c r="AR131" s="768"/>
      <c r="AS131" s="768"/>
      <c r="AT131" s="769"/>
      <c r="AU131" s="233"/>
      <c r="AV131" s="233"/>
      <c r="AW131" s="233"/>
      <c r="AX131" s="729" t="s">
        <v>478</v>
      </c>
      <c r="AY131" s="730"/>
      <c r="AZ131" s="730"/>
      <c r="BA131" s="730"/>
      <c r="BB131" s="730"/>
      <c r="BC131" s="730"/>
      <c r="BD131" s="730"/>
      <c r="BE131" s="731"/>
      <c r="BF131" s="732">
        <v>28.2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480</v>
      </c>
      <c r="W132" s="742"/>
      <c r="X132" s="742"/>
      <c r="Y132" s="742"/>
      <c r="Z132" s="743"/>
      <c r="AA132" s="744">
        <v>10.323481559999999</v>
      </c>
      <c r="AB132" s="745"/>
      <c r="AC132" s="745"/>
      <c r="AD132" s="745"/>
      <c r="AE132" s="746"/>
      <c r="AF132" s="747">
        <v>9.7374484040000002</v>
      </c>
      <c r="AG132" s="745"/>
      <c r="AH132" s="745"/>
      <c r="AI132" s="745"/>
      <c r="AJ132" s="746"/>
      <c r="AK132" s="747">
        <v>9.5548417259999994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481</v>
      </c>
      <c r="W133" s="721"/>
      <c r="X133" s="721"/>
      <c r="Y133" s="721"/>
      <c r="Z133" s="722"/>
      <c r="AA133" s="723">
        <v>9.9</v>
      </c>
      <c r="AB133" s="724"/>
      <c r="AC133" s="724"/>
      <c r="AD133" s="724"/>
      <c r="AE133" s="725"/>
      <c r="AF133" s="723">
        <v>9.6</v>
      </c>
      <c r="AG133" s="724"/>
      <c r="AH133" s="724"/>
      <c r="AI133" s="724"/>
      <c r="AJ133" s="725"/>
      <c r="AK133" s="723">
        <v>9.8000000000000007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rg7gbhM8PXT4f0g7rFKJ5RFpJzU8RoSRAvvqyxCdRU+c1tpLHIpPEtCwNpjqlB0eM3qeyKnSpYThEitEVcd3w==" saltValue="j9vDtq3RiZjLfuK0HGdzn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Xiy1simI4li8R69Ajh7W++V0VacPCJRPJthwZy47IzGbq7YYO8VyWjorVGQJrLrDqHUUGoTR5pj/MzhQo4C9Q==" saltValue="S/5CEz/VnWVm6VJn9uHt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D523YpcuBAUE1h09WI/ItPUBn/gSaPVGrLfOVLkKSymOX4R6nQdjwx8UCKESq2zi3qDrvpkdzmzZg8vNAzCZw==" saltValue="VYMqTP1J9Kwo0NhpzS65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485</v>
      </c>
      <c r="AP7" s="272"/>
      <c r="AQ7" s="273" t="s">
        <v>486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487</v>
      </c>
      <c r="AQ8" s="279" t="s">
        <v>488</v>
      </c>
      <c r="AR8" s="280" t="s">
        <v>489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490</v>
      </c>
      <c r="AL9" s="1130"/>
      <c r="AM9" s="1130"/>
      <c r="AN9" s="1131"/>
      <c r="AO9" s="281">
        <v>7723953</v>
      </c>
      <c r="AP9" s="281">
        <v>102460</v>
      </c>
      <c r="AQ9" s="282">
        <v>73824</v>
      </c>
      <c r="AR9" s="283">
        <v>38.799999999999997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491</v>
      </c>
      <c r="AL10" s="1130"/>
      <c r="AM10" s="1130"/>
      <c r="AN10" s="1131"/>
      <c r="AO10" s="284">
        <v>3675</v>
      </c>
      <c r="AP10" s="284">
        <v>49</v>
      </c>
      <c r="AQ10" s="285">
        <v>6244</v>
      </c>
      <c r="AR10" s="286">
        <v>-99.2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492</v>
      </c>
      <c r="AL11" s="1130"/>
      <c r="AM11" s="1130"/>
      <c r="AN11" s="1131"/>
      <c r="AO11" s="284">
        <v>575962</v>
      </c>
      <c r="AP11" s="284">
        <v>7640</v>
      </c>
      <c r="AQ11" s="285">
        <v>1048</v>
      </c>
      <c r="AR11" s="286">
        <v>629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493</v>
      </c>
      <c r="AL12" s="1130"/>
      <c r="AM12" s="1130"/>
      <c r="AN12" s="1131"/>
      <c r="AO12" s="284" t="s">
        <v>494</v>
      </c>
      <c r="AP12" s="284" t="s">
        <v>494</v>
      </c>
      <c r="AQ12" s="285">
        <v>8</v>
      </c>
      <c r="AR12" s="286" t="s">
        <v>494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495</v>
      </c>
      <c r="AL13" s="1130"/>
      <c r="AM13" s="1130"/>
      <c r="AN13" s="1131"/>
      <c r="AO13" s="284">
        <v>332006</v>
      </c>
      <c r="AP13" s="284">
        <v>4404</v>
      </c>
      <c r="AQ13" s="285">
        <v>2350</v>
      </c>
      <c r="AR13" s="286">
        <v>87.4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496</v>
      </c>
      <c r="AL14" s="1130"/>
      <c r="AM14" s="1130"/>
      <c r="AN14" s="1131"/>
      <c r="AO14" s="284">
        <v>416768</v>
      </c>
      <c r="AP14" s="284">
        <v>5529</v>
      </c>
      <c r="AQ14" s="285">
        <v>1698</v>
      </c>
      <c r="AR14" s="286">
        <v>225.6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497</v>
      </c>
      <c r="AL15" s="1133"/>
      <c r="AM15" s="1133"/>
      <c r="AN15" s="1134"/>
      <c r="AO15" s="284">
        <v>-493610</v>
      </c>
      <c r="AP15" s="284">
        <v>-6548</v>
      </c>
      <c r="AQ15" s="285">
        <v>-3564</v>
      </c>
      <c r="AR15" s="286">
        <v>83.7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8558754</v>
      </c>
      <c r="AP16" s="284">
        <v>113534</v>
      </c>
      <c r="AQ16" s="285">
        <v>81608</v>
      </c>
      <c r="AR16" s="286">
        <v>39.1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502</v>
      </c>
      <c r="AL21" s="1136"/>
      <c r="AM21" s="1136"/>
      <c r="AN21" s="1137"/>
      <c r="AO21" s="297">
        <v>9.15</v>
      </c>
      <c r="AP21" s="298">
        <v>7.59</v>
      </c>
      <c r="AQ21" s="299">
        <v>1.56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503</v>
      </c>
      <c r="AL22" s="1136"/>
      <c r="AM22" s="1136"/>
      <c r="AN22" s="1137"/>
      <c r="AO22" s="302">
        <v>99.7</v>
      </c>
      <c r="AP22" s="303">
        <v>98.2</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504</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485</v>
      </c>
      <c r="AP30" s="272"/>
      <c r="AQ30" s="273" t="s">
        <v>486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487</v>
      </c>
      <c r="AQ31" s="279" t="s">
        <v>488</v>
      </c>
      <c r="AR31" s="280" t="s">
        <v>489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507</v>
      </c>
      <c r="AL32" s="1120"/>
      <c r="AM32" s="1120"/>
      <c r="AN32" s="1121"/>
      <c r="AO32" s="312">
        <v>5275977</v>
      </c>
      <c r="AP32" s="312">
        <v>69987</v>
      </c>
      <c r="AQ32" s="313">
        <v>42992</v>
      </c>
      <c r="AR32" s="314">
        <v>62.8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508</v>
      </c>
      <c r="AL33" s="1120"/>
      <c r="AM33" s="1120"/>
      <c r="AN33" s="1121"/>
      <c r="AO33" s="312" t="s">
        <v>494</v>
      </c>
      <c r="AP33" s="312" t="s">
        <v>494</v>
      </c>
      <c r="AQ33" s="313" t="s">
        <v>494</v>
      </c>
      <c r="AR33" s="314" t="s">
        <v>494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509</v>
      </c>
      <c r="AL34" s="1120"/>
      <c r="AM34" s="1120"/>
      <c r="AN34" s="1121"/>
      <c r="AO34" s="312" t="s">
        <v>494</v>
      </c>
      <c r="AP34" s="312" t="s">
        <v>494</v>
      </c>
      <c r="AQ34" s="313">
        <v>43</v>
      </c>
      <c r="AR34" s="314" t="s">
        <v>494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510</v>
      </c>
      <c r="AL35" s="1120"/>
      <c r="AM35" s="1120"/>
      <c r="AN35" s="1121"/>
      <c r="AO35" s="312">
        <v>1715906</v>
      </c>
      <c r="AP35" s="312">
        <v>22762</v>
      </c>
      <c r="AQ35" s="313">
        <v>11969</v>
      </c>
      <c r="AR35" s="314">
        <v>90.2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511</v>
      </c>
      <c r="AL36" s="1120"/>
      <c r="AM36" s="1120"/>
      <c r="AN36" s="1121"/>
      <c r="AO36" s="312" t="s">
        <v>494</v>
      </c>
      <c r="AP36" s="312" t="s">
        <v>494</v>
      </c>
      <c r="AQ36" s="313">
        <v>2138</v>
      </c>
      <c r="AR36" s="314" t="s">
        <v>494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512</v>
      </c>
      <c r="AL37" s="1120"/>
      <c r="AM37" s="1120"/>
      <c r="AN37" s="1121"/>
      <c r="AO37" s="312">
        <v>8719</v>
      </c>
      <c r="AP37" s="312">
        <v>116</v>
      </c>
      <c r="AQ37" s="313">
        <v>592</v>
      </c>
      <c r="AR37" s="314">
        <v>-80.400000000000006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513</v>
      </c>
      <c r="AL38" s="1123"/>
      <c r="AM38" s="1123"/>
      <c r="AN38" s="1124"/>
      <c r="AO38" s="315" t="s">
        <v>494</v>
      </c>
      <c r="AP38" s="315" t="s">
        <v>494</v>
      </c>
      <c r="AQ38" s="316">
        <v>2</v>
      </c>
      <c r="AR38" s="304" t="s">
        <v>494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514</v>
      </c>
      <c r="AL39" s="1123"/>
      <c r="AM39" s="1123"/>
      <c r="AN39" s="1124"/>
      <c r="AO39" s="312">
        <v>-295309</v>
      </c>
      <c r="AP39" s="312">
        <v>-3917</v>
      </c>
      <c r="AQ39" s="313">
        <v>-5777</v>
      </c>
      <c r="AR39" s="314">
        <v>-32.200000000000003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515</v>
      </c>
      <c r="AL40" s="1120"/>
      <c r="AM40" s="1120"/>
      <c r="AN40" s="1121"/>
      <c r="AO40" s="312">
        <v>-4795296</v>
      </c>
      <c r="AP40" s="312">
        <v>-63611</v>
      </c>
      <c r="AQ40" s="313">
        <v>-36457</v>
      </c>
      <c r="AR40" s="314">
        <v>74.5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1909997</v>
      </c>
      <c r="AP41" s="312">
        <v>25337</v>
      </c>
      <c r="AQ41" s="313">
        <v>15502</v>
      </c>
      <c r="AR41" s="314">
        <v>63.4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485</v>
      </c>
      <c r="AN49" s="1114" t="s">
        <v>518</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519</v>
      </c>
      <c r="AO50" s="329" t="s">
        <v>520</v>
      </c>
      <c r="AP50" s="330" t="s">
        <v>521</v>
      </c>
      <c r="AQ50" s="331" t="s">
        <v>522</v>
      </c>
      <c r="AR50" s="332" t="s">
        <v>523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5233116</v>
      </c>
      <c r="AN51" s="334">
        <v>67327</v>
      </c>
      <c r="AO51" s="335">
        <v>26.8</v>
      </c>
      <c r="AP51" s="336">
        <v>70166</v>
      </c>
      <c r="AQ51" s="337">
        <v>1.4</v>
      </c>
      <c r="AR51" s="338">
        <v>25.4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2720778</v>
      </c>
      <c r="AN52" s="342">
        <v>35004</v>
      </c>
      <c r="AO52" s="343">
        <v>-1.3</v>
      </c>
      <c r="AP52" s="344">
        <v>36115</v>
      </c>
      <c r="AQ52" s="345">
        <v>-6.2</v>
      </c>
      <c r="AR52" s="346">
        <v>4.9000000000000004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5725146</v>
      </c>
      <c r="AN53" s="334">
        <v>74294</v>
      </c>
      <c r="AO53" s="335">
        <v>10.3</v>
      </c>
      <c r="AP53" s="336">
        <v>70329</v>
      </c>
      <c r="AQ53" s="337">
        <v>0.2</v>
      </c>
      <c r="AR53" s="338">
        <v>10.1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3245735</v>
      </c>
      <c r="AN54" s="342">
        <v>42119</v>
      </c>
      <c r="AO54" s="343">
        <v>20.3</v>
      </c>
      <c r="AP54" s="344">
        <v>39403</v>
      </c>
      <c r="AQ54" s="345">
        <v>9.1</v>
      </c>
      <c r="AR54" s="346">
        <v>11.2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4335057</v>
      </c>
      <c r="AN55" s="334">
        <v>56617</v>
      </c>
      <c r="AO55" s="335">
        <v>-23.8</v>
      </c>
      <c r="AP55" s="336">
        <v>54225</v>
      </c>
      <c r="AQ55" s="337">
        <v>-22.9</v>
      </c>
      <c r="AR55" s="338">
        <v>-0.9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2391530</v>
      </c>
      <c r="AN56" s="342">
        <v>31234</v>
      </c>
      <c r="AO56" s="343">
        <v>-25.8</v>
      </c>
      <c r="AP56" s="344">
        <v>27337</v>
      </c>
      <c r="AQ56" s="345">
        <v>-30.6</v>
      </c>
      <c r="AR56" s="346">
        <v>4.8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5951928</v>
      </c>
      <c r="AN57" s="334">
        <v>78238</v>
      </c>
      <c r="AO57" s="335">
        <v>38.200000000000003</v>
      </c>
      <c r="AP57" s="336">
        <v>54016</v>
      </c>
      <c r="AQ57" s="337">
        <v>-0.4</v>
      </c>
      <c r="AR57" s="338">
        <v>38.6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3475558</v>
      </c>
      <c r="AN58" s="342">
        <v>45686</v>
      </c>
      <c r="AO58" s="343">
        <v>46.3</v>
      </c>
      <c r="AP58" s="344">
        <v>28078</v>
      </c>
      <c r="AQ58" s="345">
        <v>2.7</v>
      </c>
      <c r="AR58" s="346">
        <v>43.6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8414364</v>
      </c>
      <c r="AN59" s="334">
        <v>111619</v>
      </c>
      <c r="AO59" s="335">
        <v>42.7</v>
      </c>
      <c r="AP59" s="336">
        <v>52786</v>
      </c>
      <c r="AQ59" s="337">
        <v>-2.2999999999999998</v>
      </c>
      <c r="AR59" s="338">
        <v>45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5625685</v>
      </c>
      <c r="AN60" s="342">
        <v>74626</v>
      </c>
      <c r="AO60" s="343">
        <v>63.3</v>
      </c>
      <c r="AP60" s="344">
        <v>28742</v>
      </c>
      <c r="AQ60" s="345">
        <v>2.4</v>
      </c>
      <c r="AR60" s="346">
        <v>60.9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5931922</v>
      </c>
      <c r="AN61" s="349">
        <v>77619</v>
      </c>
      <c r="AO61" s="350">
        <v>18.8</v>
      </c>
      <c r="AP61" s="351">
        <v>60304</v>
      </c>
      <c r="AQ61" s="352">
        <v>-4.8</v>
      </c>
      <c r="AR61" s="338">
        <v>23.6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3491857</v>
      </c>
      <c r="AN62" s="342">
        <v>45734</v>
      </c>
      <c r="AO62" s="343">
        <v>20.6</v>
      </c>
      <c r="AP62" s="344">
        <v>31935</v>
      </c>
      <c r="AQ62" s="345">
        <v>-4.5</v>
      </c>
      <c r="AR62" s="346">
        <v>25.1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W4TE+ofrvbSuZNICsB+Ux+jyo6lnl1ayH6/uEV481PRTag2sXzLBY4D9oOq9IFaInFk2ISWejWrlDi0UZ6Elg==" saltValue="WvrOv7WH2FcrJZE1x5Da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482</v>
      </c>
    </row>
    <row r="120" spans="125:125" ht="13.5" hidden="1" customHeight="1" x14ac:dyDescent="0.15"/>
    <row r="121" spans="125:125" ht="13.5" hidden="1" customHeight="1" x14ac:dyDescent="0.15">
      <c r="DU121" s="259"/>
    </row>
  </sheetData>
  <sheetProtection algorithmName="SHA-512" hashValue="pmVcvUzzPG1loUR7rfChXAmLBlQAXJ2s8bNr9RPDZs1gUbLMg97WUfUl4Fl8oXYt3v0DCc4TXH4o8sjrFX22+w==" saltValue="m1pJdvUk8tWTrVS0bmAl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482</v>
      </c>
    </row>
  </sheetData>
  <sheetProtection algorithmName="SHA-512" hashValue="hI+Xwc+glmZyaYqUwCQR7NgmcYPH5oSzRUjMI23AAqR/KsqodWzpXGJyn6UYx4PWgnR8MJBSOjMxRYvlPuqr9A==" saltValue="58f2Itok1RJJPFVHfk8K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38" t="s">
        <v>3</v>
      </c>
      <c r="D47" s="1138"/>
      <c r="E47" s="1139"/>
      <c r="F47" s="11">
        <v>13.63</v>
      </c>
      <c r="G47" s="12">
        <v>13.21</v>
      </c>
      <c r="H47" s="12">
        <v>13.33</v>
      </c>
      <c r="I47" s="12">
        <v>13.86</v>
      </c>
      <c r="J47" s="13">
        <v>14.03</v>
      </c>
    </row>
    <row r="48" spans="2:10" ht="57.75" customHeight="1" x14ac:dyDescent="0.15">
      <c r="B48" s="14"/>
      <c r="C48" s="1140" t="s">
        <v>4</v>
      </c>
      <c r="D48" s="1140"/>
      <c r="E48" s="1141"/>
      <c r="F48" s="15">
        <v>1.88</v>
      </c>
      <c r="G48" s="16">
        <v>4.37</v>
      </c>
      <c r="H48" s="16">
        <v>4.0599999999999996</v>
      </c>
      <c r="I48" s="16">
        <v>4.66</v>
      </c>
      <c r="J48" s="17">
        <v>3.63</v>
      </c>
    </row>
    <row r="49" spans="2:10" ht="57.75" customHeight="1" thickBot="1" x14ac:dyDescent="0.2">
      <c r="B49" s="18"/>
      <c r="C49" s="1142" t="s">
        <v>5</v>
      </c>
      <c r="D49" s="1142"/>
      <c r="E49" s="1143"/>
      <c r="F49" s="19">
        <v>2.27</v>
      </c>
      <c r="G49" s="20">
        <v>4.3099999999999996</v>
      </c>
      <c r="H49" s="20">
        <v>0.25</v>
      </c>
      <c r="I49" s="20">
        <v>1.34</v>
      </c>
      <c r="J49" s="21" t="s">
        <v>537</v>
      </c>
    </row>
    <row r="50" spans="2:10" x14ac:dyDescent="0.15"/>
  </sheetData>
  <sheetProtection algorithmName="SHA-512" hashValue="1JpFn/X9vCWyj2xMRWdWM6a9omoN0I9GNWyqfjIw1AuSe7ZO4J06wmbiMkurZyf2ctzpCi7iEawHwoLJ5LWoFA==" saltValue="a7r2FamAAYw6DBUuGwY6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election sqref="A1:A104857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50" t="s">
        <v>538</v>
      </c>
      <c r="D34" s="1150"/>
      <c r="E34" s="1151"/>
      <c r="F34" s="32">
        <v>24.52</v>
      </c>
      <c r="G34" s="33">
        <v>27.69</v>
      </c>
      <c r="H34" s="33">
        <v>30.87</v>
      </c>
      <c r="I34" s="33">
        <v>34.97</v>
      </c>
      <c r="J34" s="34">
        <v>35.4</v>
      </c>
      <c r="K34" s="22"/>
      <c r="L34" s="22"/>
      <c r="M34" s="22"/>
      <c r="N34" s="22"/>
      <c r="O34" s="22"/>
      <c r="P34" s="22"/>
    </row>
    <row r="35" spans="1:16" ht="39" customHeight="1" x14ac:dyDescent="0.15">
      <c r="A35" s="22"/>
      <c r="B35" s="35"/>
      <c r="C35" s="1144" t="s">
        <v>539</v>
      </c>
      <c r="D35" s="1145"/>
      <c r="E35" s="1146"/>
      <c r="F35" s="36">
        <v>4.75</v>
      </c>
      <c r="G35" s="37">
        <v>4.8499999999999996</v>
      </c>
      <c r="H35" s="37">
        <v>5.15</v>
      </c>
      <c r="I35" s="37">
        <v>4.3</v>
      </c>
      <c r="J35" s="38">
        <v>4.8899999999999997</v>
      </c>
      <c r="K35" s="22"/>
      <c r="L35" s="22"/>
      <c r="M35" s="22"/>
      <c r="N35" s="22"/>
      <c r="O35" s="22"/>
      <c r="P35" s="22"/>
    </row>
    <row r="36" spans="1:16" ht="39" customHeight="1" x14ac:dyDescent="0.15">
      <c r="A36" s="22"/>
      <c r="B36" s="35"/>
      <c r="C36" s="1144" t="s">
        <v>540</v>
      </c>
      <c r="D36" s="1145"/>
      <c r="E36" s="1146"/>
      <c r="F36" s="36">
        <v>1.87</v>
      </c>
      <c r="G36" s="37">
        <v>4.37</v>
      </c>
      <c r="H36" s="37">
        <v>4.0599999999999996</v>
      </c>
      <c r="I36" s="37">
        <v>4.6500000000000004</v>
      </c>
      <c r="J36" s="38">
        <v>3.63</v>
      </c>
      <c r="K36" s="22"/>
      <c r="L36" s="22"/>
      <c r="M36" s="22"/>
      <c r="N36" s="22"/>
      <c r="O36" s="22"/>
      <c r="P36" s="22"/>
    </row>
    <row r="37" spans="1:16" ht="39" customHeight="1" x14ac:dyDescent="0.15">
      <c r="A37" s="22"/>
      <c r="B37" s="35"/>
      <c r="C37" s="1144" t="s">
        <v>541</v>
      </c>
      <c r="D37" s="1145"/>
      <c r="E37" s="1146"/>
      <c r="F37" s="36">
        <v>1.25</v>
      </c>
      <c r="G37" s="37">
        <v>1.0900000000000001</v>
      </c>
      <c r="H37" s="37">
        <v>1.61</v>
      </c>
      <c r="I37" s="37">
        <v>1.25</v>
      </c>
      <c r="J37" s="38">
        <v>1.35</v>
      </c>
      <c r="K37" s="22"/>
      <c r="L37" s="22"/>
      <c r="M37" s="22"/>
      <c r="N37" s="22"/>
      <c r="O37" s="22"/>
      <c r="P37" s="22"/>
    </row>
    <row r="38" spans="1:16" ht="39" customHeight="1" x14ac:dyDescent="0.15">
      <c r="A38" s="22"/>
      <c r="B38" s="35"/>
      <c r="C38" s="1144" t="s">
        <v>542</v>
      </c>
      <c r="D38" s="1145"/>
      <c r="E38" s="1146"/>
      <c r="F38" s="36">
        <v>0.72</v>
      </c>
      <c r="G38" s="37">
        <v>0.55000000000000004</v>
      </c>
      <c r="H38" s="37">
        <v>1.22</v>
      </c>
      <c r="I38" s="37">
        <v>1.9</v>
      </c>
      <c r="J38" s="38">
        <v>1.1499999999999999</v>
      </c>
      <c r="K38" s="22"/>
      <c r="L38" s="22"/>
      <c r="M38" s="22"/>
      <c r="N38" s="22"/>
      <c r="O38" s="22"/>
      <c r="P38" s="22"/>
    </row>
    <row r="39" spans="1:16" ht="39" customHeight="1" x14ac:dyDescent="0.15">
      <c r="A39" s="22"/>
      <c r="B39" s="35"/>
      <c r="C39" s="1144" t="s">
        <v>543</v>
      </c>
      <c r="D39" s="1145"/>
      <c r="E39" s="1146"/>
      <c r="F39" s="36">
        <v>0.26</v>
      </c>
      <c r="G39" s="37">
        <v>0.52</v>
      </c>
      <c r="H39" s="37">
        <v>0.96</v>
      </c>
      <c r="I39" s="37">
        <v>0.59</v>
      </c>
      <c r="J39" s="38">
        <v>0.49</v>
      </c>
      <c r="K39" s="22"/>
      <c r="L39" s="22"/>
      <c r="M39" s="22"/>
      <c r="N39" s="22"/>
      <c r="O39" s="22"/>
      <c r="P39" s="22"/>
    </row>
    <row r="40" spans="1:16" ht="39" customHeight="1" x14ac:dyDescent="0.15">
      <c r="A40" s="22"/>
      <c r="B40" s="35"/>
      <c r="C40" s="1144" t="s">
        <v>544</v>
      </c>
      <c r="D40" s="1145"/>
      <c r="E40" s="1146"/>
      <c r="F40" s="36">
        <v>0.32</v>
      </c>
      <c r="G40" s="37">
        <v>0.31</v>
      </c>
      <c r="H40" s="37">
        <v>0.37</v>
      </c>
      <c r="I40" s="37">
        <v>0.35</v>
      </c>
      <c r="J40" s="38">
        <v>0.25</v>
      </c>
      <c r="K40" s="22"/>
      <c r="L40" s="22"/>
      <c r="M40" s="22"/>
      <c r="N40" s="22"/>
      <c r="O40" s="22"/>
      <c r="P40" s="22"/>
    </row>
    <row r="41" spans="1:16" ht="39" customHeight="1" x14ac:dyDescent="0.15">
      <c r="A41" s="22"/>
      <c r="B41" s="35"/>
      <c r="C41" s="1144" t="s">
        <v>545</v>
      </c>
      <c r="D41" s="1145"/>
      <c r="E41" s="1146"/>
      <c r="F41" s="36">
        <v>0.12</v>
      </c>
      <c r="G41" s="37">
        <v>0.11</v>
      </c>
      <c r="H41" s="37">
        <v>0.14000000000000001</v>
      </c>
      <c r="I41" s="37">
        <v>0.13</v>
      </c>
      <c r="J41" s="38">
        <v>0.12</v>
      </c>
      <c r="K41" s="22"/>
      <c r="L41" s="22"/>
      <c r="M41" s="22"/>
      <c r="N41" s="22"/>
      <c r="O41" s="22"/>
      <c r="P41" s="22"/>
    </row>
    <row r="42" spans="1:16" ht="39" customHeight="1" x14ac:dyDescent="0.15">
      <c r="A42" s="22"/>
      <c r="B42" s="39"/>
      <c r="C42" s="1144" t="s">
        <v>546</v>
      </c>
      <c r="D42" s="1145"/>
      <c r="E42" s="1146"/>
      <c r="F42" s="36" t="s">
        <v>494</v>
      </c>
      <c r="G42" s="37" t="s">
        <v>494</v>
      </c>
      <c r="H42" s="37" t="s">
        <v>494</v>
      </c>
      <c r="I42" s="37" t="s">
        <v>494</v>
      </c>
      <c r="J42" s="38" t="s">
        <v>494</v>
      </c>
      <c r="K42" s="22"/>
      <c r="L42" s="22"/>
      <c r="M42" s="22"/>
      <c r="N42" s="22"/>
      <c r="O42" s="22"/>
      <c r="P42" s="22"/>
    </row>
    <row r="43" spans="1:16" ht="39" customHeight="1" thickBot="1" x14ac:dyDescent="0.2">
      <c r="A43" s="22"/>
      <c r="B43" s="40"/>
      <c r="C43" s="1147" t="s">
        <v>547</v>
      </c>
      <c r="D43" s="1148"/>
      <c r="E43" s="1149"/>
      <c r="F43" s="41">
        <v>0.23</v>
      </c>
      <c r="G43" s="42">
        <v>0.27</v>
      </c>
      <c r="H43" s="42">
        <v>0.32</v>
      </c>
      <c r="I43" s="42">
        <v>0.46</v>
      </c>
      <c r="J43" s="43">
        <v>0.05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az+mCRgx1EVm3fXzKVBS0x7+gduSJr312I9WkOb+NKeBT2E8FUEVdf+hoqx5MUBha7FVw9zsTOkWGRaIp/oMw==" saltValue="w7vyvirlWX5lOakRhhod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5217</v>
      </c>
      <c r="L45" s="60">
        <v>5017</v>
      </c>
      <c r="M45" s="60">
        <v>5257</v>
      </c>
      <c r="N45" s="60">
        <v>5170</v>
      </c>
      <c r="O45" s="61">
        <v>5276</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494</v>
      </c>
      <c r="L46" s="64" t="s">
        <v>494</v>
      </c>
      <c r="M46" s="64" t="s">
        <v>494</v>
      </c>
      <c r="N46" s="64" t="s">
        <v>494</v>
      </c>
      <c r="O46" s="65" t="s">
        <v>494</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494</v>
      </c>
      <c r="L47" s="64" t="s">
        <v>494</v>
      </c>
      <c r="M47" s="64" t="s">
        <v>494</v>
      </c>
      <c r="N47" s="64" t="s">
        <v>494</v>
      </c>
      <c r="O47" s="65" t="s">
        <v>494</v>
      </c>
      <c r="P47" s="48"/>
      <c r="Q47" s="48"/>
      <c r="R47" s="48"/>
      <c r="S47" s="48"/>
      <c r="T47" s="48"/>
      <c r="U47" s="48"/>
    </row>
    <row r="48" spans="1:21" ht="30.75" customHeight="1" x14ac:dyDescent="0.15">
      <c r="A48" s="48"/>
      <c r="B48" s="1177"/>
      <c r="C48" s="1178"/>
      <c r="D48" s="62"/>
      <c r="E48" s="1154" t="s">
        <v>13</v>
      </c>
      <c r="F48" s="1154"/>
      <c r="G48" s="1154"/>
      <c r="H48" s="1154"/>
      <c r="I48" s="1154"/>
      <c r="J48" s="1155"/>
      <c r="K48" s="63">
        <v>1706</v>
      </c>
      <c r="L48" s="64">
        <v>1706</v>
      </c>
      <c r="M48" s="64">
        <v>1791</v>
      </c>
      <c r="N48" s="64">
        <v>1787</v>
      </c>
      <c r="O48" s="65">
        <v>1716</v>
      </c>
      <c r="P48" s="48"/>
      <c r="Q48" s="48"/>
      <c r="R48" s="48"/>
      <c r="S48" s="48"/>
      <c r="T48" s="48"/>
      <c r="U48" s="48"/>
    </row>
    <row r="49" spans="1:21" ht="30.75" customHeight="1" x14ac:dyDescent="0.15">
      <c r="A49" s="48"/>
      <c r="B49" s="1177"/>
      <c r="C49" s="1178"/>
      <c r="D49" s="62"/>
      <c r="E49" s="1154" t="s">
        <v>14</v>
      </c>
      <c r="F49" s="1154"/>
      <c r="G49" s="1154"/>
      <c r="H49" s="1154"/>
      <c r="I49" s="1154"/>
      <c r="J49" s="1155"/>
      <c r="K49" s="63" t="s">
        <v>494</v>
      </c>
      <c r="L49" s="64" t="s">
        <v>494</v>
      </c>
      <c r="M49" s="64" t="s">
        <v>494</v>
      </c>
      <c r="N49" s="64" t="s">
        <v>494</v>
      </c>
      <c r="O49" s="65" t="s">
        <v>494</v>
      </c>
      <c r="P49" s="48"/>
      <c r="Q49" s="48"/>
      <c r="R49" s="48"/>
      <c r="S49" s="48"/>
      <c r="T49" s="48"/>
      <c r="U49" s="48"/>
    </row>
    <row r="50" spans="1:21" ht="30.75" customHeight="1" x14ac:dyDescent="0.15">
      <c r="A50" s="48"/>
      <c r="B50" s="1177"/>
      <c r="C50" s="1178"/>
      <c r="D50" s="62"/>
      <c r="E50" s="1154" t="s">
        <v>15</v>
      </c>
      <c r="F50" s="1154"/>
      <c r="G50" s="1154"/>
      <c r="H50" s="1154"/>
      <c r="I50" s="1154"/>
      <c r="J50" s="1155"/>
      <c r="K50" s="63">
        <v>12</v>
      </c>
      <c r="L50" s="64">
        <v>4</v>
      </c>
      <c r="M50" s="64">
        <v>18</v>
      </c>
      <c r="N50" s="64">
        <v>22</v>
      </c>
      <c r="O50" s="65">
        <v>9</v>
      </c>
      <c r="P50" s="48"/>
      <c r="Q50" s="48"/>
      <c r="R50" s="48"/>
      <c r="S50" s="48"/>
      <c r="T50" s="48"/>
      <c r="U50" s="48"/>
    </row>
    <row r="51" spans="1:21" ht="30.75" customHeight="1" x14ac:dyDescent="0.15">
      <c r="A51" s="48"/>
      <c r="B51" s="1179"/>
      <c r="C51" s="1180"/>
      <c r="D51" s="66"/>
      <c r="E51" s="1154" t="s">
        <v>16</v>
      </c>
      <c r="F51" s="1154"/>
      <c r="G51" s="1154"/>
      <c r="H51" s="1154"/>
      <c r="I51" s="1154"/>
      <c r="J51" s="1155"/>
      <c r="K51" s="63" t="s">
        <v>494</v>
      </c>
      <c r="L51" s="64" t="s">
        <v>494</v>
      </c>
      <c r="M51" s="64" t="s">
        <v>494</v>
      </c>
      <c r="N51" s="64" t="s">
        <v>494</v>
      </c>
      <c r="O51" s="65" t="s">
        <v>494</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4974</v>
      </c>
      <c r="L52" s="64">
        <v>5021</v>
      </c>
      <c r="M52" s="64">
        <v>5003</v>
      </c>
      <c r="N52" s="64">
        <v>5072</v>
      </c>
      <c r="O52" s="65">
        <v>5091</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1961</v>
      </c>
      <c r="L53" s="69">
        <v>1706</v>
      </c>
      <c r="M53" s="69">
        <v>2063</v>
      </c>
      <c r="N53" s="69">
        <v>1907</v>
      </c>
      <c r="O53" s="70">
        <v>1910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eZLoiSNiQUCSL5bSzPIZrJL1gwyGsHaMi4VEX+YrFglBYTc6xpZVtxkm0Twm+Xq/zscJDvltNlH1+RxetMbcQ==" saltValue="3z0blkFr9tWKQpg/Xqe7C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532</v>
      </c>
      <c r="J40" s="103" t="s">
        <v>533</v>
      </c>
      <c r="K40" s="103" t="s">
        <v>534</v>
      </c>
      <c r="L40" s="103" t="s">
        <v>535</v>
      </c>
      <c r="M40" s="104" t="s">
        <v>536</v>
      </c>
    </row>
    <row r="41" spans="2:13" ht="27.75" customHeight="1" x14ac:dyDescent="0.15">
      <c r="B41" s="1195" t="s">
        <v>30</v>
      </c>
      <c r="C41" s="1196"/>
      <c r="D41" s="105"/>
      <c r="E41" s="1197" t="s">
        <v>31</v>
      </c>
      <c r="F41" s="1197"/>
      <c r="G41" s="1197"/>
      <c r="H41" s="1198"/>
      <c r="I41" s="355">
        <v>49487</v>
      </c>
      <c r="J41" s="356">
        <v>49527</v>
      </c>
      <c r="K41" s="356">
        <v>47301</v>
      </c>
      <c r="L41" s="356">
        <v>45001</v>
      </c>
      <c r="M41" s="357">
        <v>44994</v>
      </c>
    </row>
    <row r="42" spans="2:13" ht="27.75" customHeight="1" x14ac:dyDescent="0.15">
      <c r="B42" s="1185"/>
      <c r="C42" s="1186"/>
      <c r="D42" s="106"/>
      <c r="E42" s="1189" t="s">
        <v>32</v>
      </c>
      <c r="F42" s="1189"/>
      <c r="G42" s="1189"/>
      <c r="H42" s="1190"/>
      <c r="I42" s="358" t="s">
        <v>494</v>
      </c>
      <c r="J42" s="359" t="s">
        <v>494</v>
      </c>
      <c r="K42" s="359" t="s">
        <v>494</v>
      </c>
      <c r="L42" s="359" t="s">
        <v>494</v>
      </c>
      <c r="M42" s="360" t="s">
        <v>494</v>
      </c>
    </row>
    <row r="43" spans="2:13" ht="27.75" customHeight="1" x14ac:dyDescent="0.15">
      <c r="B43" s="1185"/>
      <c r="C43" s="1186"/>
      <c r="D43" s="106"/>
      <c r="E43" s="1189" t="s">
        <v>33</v>
      </c>
      <c r="F43" s="1189"/>
      <c r="G43" s="1189"/>
      <c r="H43" s="1190"/>
      <c r="I43" s="358">
        <v>19355</v>
      </c>
      <c r="J43" s="359">
        <v>18217</v>
      </c>
      <c r="K43" s="359">
        <v>17997</v>
      </c>
      <c r="L43" s="359">
        <v>17364</v>
      </c>
      <c r="M43" s="360">
        <v>15748</v>
      </c>
    </row>
    <row r="44" spans="2:13" ht="27.75" customHeight="1" x14ac:dyDescent="0.15">
      <c r="B44" s="1185"/>
      <c r="C44" s="1186"/>
      <c r="D44" s="106"/>
      <c r="E44" s="1189" t="s">
        <v>34</v>
      </c>
      <c r="F44" s="1189"/>
      <c r="G44" s="1189"/>
      <c r="H44" s="1190"/>
      <c r="I44" s="358">
        <v>3</v>
      </c>
      <c r="J44" s="359">
        <v>1</v>
      </c>
      <c r="K44" s="359" t="s">
        <v>494</v>
      </c>
      <c r="L44" s="359" t="s">
        <v>494</v>
      </c>
      <c r="M44" s="360" t="s">
        <v>494</v>
      </c>
    </row>
    <row r="45" spans="2:13" ht="27.75" customHeight="1" x14ac:dyDescent="0.15">
      <c r="B45" s="1185"/>
      <c r="C45" s="1186"/>
      <c r="D45" s="106"/>
      <c r="E45" s="1189" t="s">
        <v>35</v>
      </c>
      <c r="F45" s="1189"/>
      <c r="G45" s="1189"/>
      <c r="H45" s="1190"/>
      <c r="I45" s="358">
        <v>5907</v>
      </c>
      <c r="J45" s="359">
        <v>5754</v>
      </c>
      <c r="K45" s="359">
        <v>5665</v>
      </c>
      <c r="L45" s="359">
        <v>5477</v>
      </c>
      <c r="M45" s="360">
        <v>5444</v>
      </c>
    </row>
    <row r="46" spans="2:13" ht="27.75" customHeight="1" x14ac:dyDescent="0.15">
      <c r="B46" s="1185"/>
      <c r="C46" s="1186"/>
      <c r="D46" s="107"/>
      <c r="E46" s="1189" t="s">
        <v>36</v>
      </c>
      <c r="F46" s="1189"/>
      <c r="G46" s="1189"/>
      <c r="H46" s="1190"/>
      <c r="I46" s="358" t="s">
        <v>494</v>
      </c>
      <c r="J46" s="359" t="s">
        <v>494</v>
      </c>
      <c r="K46" s="359" t="s">
        <v>494</v>
      </c>
      <c r="L46" s="359" t="s">
        <v>494</v>
      </c>
      <c r="M46" s="360" t="s">
        <v>494</v>
      </c>
    </row>
    <row r="47" spans="2:13" ht="27.75" customHeight="1" x14ac:dyDescent="0.15">
      <c r="B47" s="1185"/>
      <c r="C47" s="1186"/>
      <c r="D47" s="108"/>
      <c r="E47" s="1199" t="s">
        <v>37</v>
      </c>
      <c r="F47" s="1200"/>
      <c r="G47" s="1200"/>
      <c r="H47" s="1201"/>
      <c r="I47" s="358" t="s">
        <v>494</v>
      </c>
      <c r="J47" s="359" t="s">
        <v>494</v>
      </c>
      <c r="K47" s="359" t="s">
        <v>494</v>
      </c>
      <c r="L47" s="359" t="s">
        <v>494</v>
      </c>
      <c r="M47" s="360" t="s">
        <v>494</v>
      </c>
    </row>
    <row r="48" spans="2:13" ht="27.75" customHeight="1" x14ac:dyDescent="0.15">
      <c r="B48" s="1185"/>
      <c r="C48" s="1186"/>
      <c r="D48" s="106"/>
      <c r="E48" s="1189" t="s">
        <v>38</v>
      </c>
      <c r="F48" s="1189"/>
      <c r="G48" s="1189"/>
      <c r="H48" s="1190"/>
      <c r="I48" s="358" t="s">
        <v>494</v>
      </c>
      <c r="J48" s="359" t="s">
        <v>494</v>
      </c>
      <c r="K48" s="359" t="s">
        <v>494</v>
      </c>
      <c r="L48" s="359" t="s">
        <v>494</v>
      </c>
      <c r="M48" s="360" t="s">
        <v>494</v>
      </c>
    </row>
    <row r="49" spans="2:13" ht="27.75" customHeight="1" x14ac:dyDescent="0.15">
      <c r="B49" s="1187"/>
      <c r="C49" s="1188"/>
      <c r="D49" s="106"/>
      <c r="E49" s="1189" t="s">
        <v>39</v>
      </c>
      <c r="F49" s="1189"/>
      <c r="G49" s="1189"/>
      <c r="H49" s="1190"/>
      <c r="I49" s="358" t="s">
        <v>494</v>
      </c>
      <c r="J49" s="359" t="s">
        <v>494</v>
      </c>
      <c r="K49" s="359" t="s">
        <v>494</v>
      </c>
      <c r="L49" s="359" t="s">
        <v>494</v>
      </c>
      <c r="M49" s="360" t="s">
        <v>494</v>
      </c>
    </row>
    <row r="50" spans="2:13" ht="27.75" customHeight="1" x14ac:dyDescent="0.15">
      <c r="B50" s="1183" t="s">
        <v>40</v>
      </c>
      <c r="C50" s="1184"/>
      <c r="D50" s="109"/>
      <c r="E50" s="1189" t="s">
        <v>41</v>
      </c>
      <c r="F50" s="1189"/>
      <c r="G50" s="1189"/>
      <c r="H50" s="1190"/>
      <c r="I50" s="358">
        <v>10012</v>
      </c>
      <c r="J50" s="359">
        <v>9915</v>
      </c>
      <c r="K50" s="359">
        <v>10983</v>
      </c>
      <c r="L50" s="359">
        <v>10812</v>
      </c>
      <c r="M50" s="360">
        <v>10384</v>
      </c>
    </row>
    <row r="51" spans="2:13" ht="27.75" customHeight="1" x14ac:dyDescent="0.15">
      <c r="B51" s="1185"/>
      <c r="C51" s="1186"/>
      <c r="D51" s="106"/>
      <c r="E51" s="1189" t="s">
        <v>42</v>
      </c>
      <c r="F51" s="1189"/>
      <c r="G51" s="1189"/>
      <c r="H51" s="1190"/>
      <c r="I51" s="358">
        <v>4045</v>
      </c>
      <c r="J51" s="359">
        <v>4302</v>
      </c>
      <c r="K51" s="359">
        <v>3768</v>
      </c>
      <c r="L51" s="359">
        <v>3916</v>
      </c>
      <c r="M51" s="360">
        <v>4316</v>
      </c>
    </row>
    <row r="52" spans="2:13" ht="27.75" customHeight="1" x14ac:dyDescent="0.15">
      <c r="B52" s="1187"/>
      <c r="C52" s="1188"/>
      <c r="D52" s="106"/>
      <c r="E52" s="1189" t="s">
        <v>43</v>
      </c>
      <c r="F52" s="1189"/>
      <c r="G52" s="1189"/>
      <c r="H52" s="1190"/>
      <c r="I52" s="358">
        <v>51117</v>
      </c>
      <c r="J52" s="359">
        <v>50129</v>
      </c>
      <c r="K52" s="359">
        <v>48513</v>
      </c>
      <c r="L52" s="359">
        <v>46476</v>
      </c>
      <c r="M52" s="360">
        <v>45846</v>
      </c>
    </row>
    <row r="53" spans="2:13" ht="27.75" customHeight="1" thickBot="1" x14ac:dyDescent="0.2">
      <c r="B53" s="1191" t="s">
        <v>19</v>
      </c>
      <c r="C53" s="1192"/>
      <c r="D53" s="110"/>
      <c r="E53" s="1193" t="s">
        <v>44</v>
      </c>
      <c r="F53" s="1193"/>
      <c r="G53" s="1193"/>
      <c r="H53" s="1194"/>
      <c r="I53" s="361">
        <v>9578</v>
      </c>
      <c r="J53" s="362">
        <v>9154</v>
      </c>
      <c r="K53" s="362">
        <v>7699</v>
      </c>
      <c r="L53" s="362">
        <v>6638</v>
      </c>
      <c r="M53" s="363">
        <v>5641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G3lnYfbekOlijE1plsfVfzoFVi28LJMX9JWJ8eCgMlTIYSVoPJx2IgV5t7UE8OdJffRA/zzvV8FgrGBBDEytig==" saltValue="i99qSQSTOIyrg0LJLuu1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534</v>
      </c>
      <c r="G54" s="119" t="s">
        <v>535</v>
      </c>
      <c r="H54" s="120" t="s">
        <v>536</v>
      </c>
    </row>
    <row r="55" spans="2:8" ht="52.5" customHeight="1" x14ac:dyDescent="0.15">
      <c r="B55" s="121"/>
      <c r="C55" s="1210" t="s">
        <v>46</v>
      </c>
      <c r="D55" s="1210"/>
      <c r="E55" s="1211"/>
      <c r="F55" s="122">
        <v>3296</v>
      </c>
      <c r="G55" s="122">
        <v>3383</v>
      </c>
      <c r="H55" s="123">
        <v>3478</v>
      </c>
    </row>
    <row r="56" spans="2:8" ht="52.5" customHeight="1" x14ac:dyDescent="0.15">
      <c r="B56" s="124"/>
      <c r="C56" s="1212" t="s">
        <v>47</v>
      </c>
      <c r="D56" s="1212"/>
      <c r="E56" s="1213"/>
      <c r="F56" s="125">
        <v>1660</v>
      </c>
      <c r="G56" s="125">
        <v>1287</v>
      </c>
      <c r="H56" s="126">
        <v>1017</v>
      </c>
    </row>
    <row r="57" spans="2:8" ht="53.25" customHeight="1" x14ac:dyDescent="0.15">
      <c r="B57" s="124"/>
      <c r="C57" s="1214" t="s">
        <v>48</v>
      </c>
      <c r="D57" s="1214"/>
      <c r="E57" s="1215"/>
      <c r="F57" s="127">
        <v>6434</v>
      </c>
      <c r="G57" s="127">
        <v>6170</v>
      </c>
      <c r="H57" s="128">
        <v>5466</v>
      </c>
    </row>
    <row r="58" spans="2:8" ht="45.75" customHeight="1" x14ac:dyDescent="0.15">
      <c r="B58" s="129"/>
      <c r="C58" s="1202" t="s">
        <v>569</v>
      </c>
      <c r="D58" s="1203"/>
      <c r="E58" s="1204"/>
      <c r="F58" s="130">
        <v>2099</v>
      </c>
      <c r="G58" s="130">
        <v>1956</v>
      </c>
      <c r="H58" s="131">
        <v>1703</v>
      </c>
    </row>
    <row r="59" spans="2:8" ht="45.75" customHeight="1" x14ac:dyDescent="0.15">
      <c r="B59" s="129"/>
      <c r="C59" s="1202" t="s">
        <v>571</v>
      </c>
      <c r="D59" s="1203"/>
      <c r="E59" s="1204"/>
      <c r="F59" s="130">
        <v>628</v>
      </c>
      <c r="G59" s="130">
        <v>615</v>
      </c>
      <c r="H59" s="131">
        <v>614</v>
      </c>
    </row>
    <row r="60" spans="2:8" ht="45.75" customHeight="1" x14ac:dyDescent="0.15">
      <c r="B60" s="129"/>
      <c r="C60" s="1202" t="s">
        <v>570</v>
      </c>
      <c r="D60" s="1203"/>
      <c r="E60" s="1204"/>
      <c r="F60" s="130">
        <v>495</v>
      </c>
      <c r="G60" s="130">
        <v>658</v>
      </c>
      <c r="H60" s="131">
        <v>568</v>
      </c>
    </row>
    <row r="61" spans="2:8" ht="45.75" customHeight="1" x14ac:dyDescent="0.15">
      <c r="B61" s="129"/>
      <c r="C61" s="1202" t="s">
        <v>573</v>
      </c>
      <c r="D61" s="1203"/>
      <c r="E61" s="1204"/>
      <c r="F61" s="130">
        <v>356</v>
      </c>
      <c r="G61" s="130">
        <v>445</v>
      </c>
      <c r="H61" s="131">
        <v>559</v>
      </c>
    </row>
    <row r="62" spans="2:8" ht="45.75" customHeight="1" thickBot="1" x14ac:dyDescent="0.2">
      <c r="B62" s="132"/>
      <c r="C62" s="1205" t="s">
        <v>572</v>
      </c>
      <c r="D62" s="1206"/>
      <c r="E62" s="1207"/>
      <c r="F62" s="133">
        <v>491</v>
      </c>
      <c r="G62" s="133">
        <v>480</v>
      </c>
      <c r="H62" s="134">
        <v>486</v>
      </c>
    </row>
    <row r="63" spans="2:8" ht="52.5" customHeight="1" thickBot="1" x14ac:dyDescent="0.2">
      <c r="B63" s="135"/>
      <c r="C63" s="1208" t="s">
        <v>49</v>
      </c>
      <c r="D63" s="1208"/>
      <c r="E63" s="1209"/>
      <c r="F63" s="136">
        <v>11391</v>
      </c>
      <c r="G63" s="136">
        <v>10840</v>
      </c>
      <c r="H63" s="137">
        <v>9961</v>
      </c>
    </row>
    <row r="64" spans="2:8" x14ac:dyDescent="0.15"/>
  </sheetData>
  <sheetProtection algorithmName="SHA-512" hashValue="hvb9eqChzLq/yKfJ1uWgYGrtyL4tNB2ToOVimi3XYL/YCA86LECoUcJ3lB0m4VYJXxq4aCmcOtShVZvB8id2vg==" saltValue="9LLk7b6kLJK9paQ9GZM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531</v>
      </c>
      <c r="G2" s="151"/>
      <c r="H2" s="152"/>
    </row>
    <row r="3" spans="1:8" x14ac:dyDescent="0.15">
      <c r="A3" s="148" t="s">
        <v>524</v>
      </c>
      <c r="B3" s="153"/>
      <c r="C3" s="154"/>
      <c r="D3" s="155">
        <v>67327</v>
      </c>
      <c r="E3" s="156"/>
      <c r="F3" s="157">
        <v>70166</v>
      </c>
      <c r="G3" s="158"/>
      <c r="H3" s="159"/>
    </row>
    <row r="4" spans="1:8" x14ac:dyDescent="0.15">
      <c r="A4" s="160"/>
      <c r="B4" s="161"/>
      <c r="C4" s="162"/>
      <c r="D4" s="163">
        <v>35004</v>
      </c>
      <c r="E4" s="164"/>
      <c r="F4" s="165">
        <v>36115</v>
      </c>
      <c r="G4" s="166"/>
      <c r="H4" s="167"/>
    </row>
    <row r="5" spans="1:8" x14ac:dyDescent="0.15">
      <c r="A5" s="148" t="s">
        <v>526</v>
      </c>
      <c r="B5" s="153"/>
      <c r="C5" s="154"/>
      <c r="D5" s="155">
        <v>74294</v>
      </c>
      <c r="E5" s="156"/>
      <c r="F5" s="157">
        <v>70329</v>
      </c>
      <c r="G5" s="158"/>
      <c r="H5" s="159"/>
    </row>
    <row r="6" spans="1:8" x14ac:dyDescent="0.15">
      <c r="A6" s="160"/>
      <c r="B6" s="161"/>
      <c r="C6" s="162"/>
      <c r="D6" s="163">
        <v>42119</v>
      </c>
      <c r="E6" s="164"/>
      <c r="F6" s="165">
        <v>39403</v>
      </c>
      <c r="G6" s="166"/>
      <c r="H6" s="167"/>
    </row>
    <row r="7" spans="1:8" x14ac:dyDescent="0.15">
      <c r="A7" s="148" t="s">
        <v>527</v>
      </c>
      <c r="B7" s="153"/>
      <c r="C7" s="154"/>
      <c r="D7" s="155">
        <v>56617</v>
      </c>
      <c r="E7" s="156"/>
      <c r="F7" s="157">
        <v>54225</v>
      </c>
      <c r="G7" s="158"/>
      <c r="H7" s="159"/>
    </row>
    <row r="8" spans="1:8" x14ac:dyDescent="0.15">
      <c r="A8" s="160"/>
      <c r="B8" s="161"/>
      <c r="C8" s="162"/>
      <c r="D8" s="163">
        <v>31234</v>
      </c>
      <c r="E8" s="164"/>
      <c r="F8" s="165">
        <v>27337</v>
      </c>
      <c r="G8" s="166"/>
      <c r="H8" s="167"/>
    </row>
    <row r="9" spans="1:8" x14ac:dyDescent="0.15">
      <c r="A9" s="148" t="s">
        <v>528</v>
      </c>
      <c r="B9" s="153"/>
      <c r="C9" s="154"/>
      <c r="D9" s="155">
        <v>78238</v>
      </c>
      <c r="E9" s="156"/>
      <c r="F9" s="157">
        <v>54016</v>
      </c>
      <c r="G9" s="158"/>
      <c r="H9" s="159"/>
    </row>
    <row r="10" spans="1:8" x14ac:dyDescent="0.15">
      <c r="A10" s="160"/>
      <c r="B10" s="161"/>
      <c r="C10" s="162"/>
      <c r="D10" s="163">
        <v>45686</v>
      </c>
      <c r="E10" s="164"/>
      <c r="F10" s="165">
        <v>28078</v>
      </c>
      <c r="G10" s="166"/>
      <c r="H10" s="167"/>
    </row>
    <row r="11" spans="1:8" x14ac:dyDescent="0.15">
      <c r="A11" s="148" t="s">
        <v>529</v>
      </c>
      <c r="B11" s="153"/>
      <c r="C11" s="154"/>
      <c r="D11" s="155">
        <v>111619</v>
      </c>
      <c r="E11" s="156"/>
      <c r="F11" s="157">
        <v>52786</v>
      </c>
      <c r="G11" s="158"/>
      <c r="H11" s="159"/>
    </row>
    <row r="12" spans="1:8" x14ac:dyDescent="0.15">
      <c r="A12" s="160"/>
      <c r="B12" s="161"/>
      <c r="C12" s="168"/>
      <c r="D12" s="163">
        <v>74626</v>
      </c>
      <c r="E12" s="164"/>
      <c r="F12" s="165">
        <v>28742</v>
      </c>
      <c r="G12" s="166"/>
      <c r="H12" s="167"/>
    </row>
    <row r="13" spans="1:8" x14ac:dyDescent="0.15">
      <c r="A13" s="148"/>
      <c r="B13" s="153"/>
      <c r="C13" s="169"/>
      <c r="D13" s="170">
        <v>77619</v>
      </c>
      <c r="E13" s="171"/>
      <c r="F13" s="172">
        <v>60304</v>
      </c>
      <c r="G13" s="173"/>
      <c r="H13" s="159"/>
    </row>
    <row r="14" spans="1:8" x14ac:dyDescent="0.15">
      <c r="A14" s="160"/>
      <c r="B14" s="161"/>
      <c r="C14" s="162"/>
      <c r="D14" s="163">
        <v>45734</v>
      </c>
      <c r="E14" s="164"/>
      <c r="F14" s="165">
        <v>31935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1.88</v>
      </c>
      <c r="C19" s="174">
        <f>ROUND(VALUE(SUBSTITUTE(実質収支比率等に係る経年分析!G$48,"▲","-")),2)</f>
        <v>4.37</v>
      </c>
      <c r="D19" s="174">
        <f>ROUND(VALUE(SUBSTITUTE(実質収支比率等に係る経年分析!H$48,"▲","-")),2)</f>
        <v>4.0599999999999996</v>
      </c>
      <c r="E19" s="174">
        <f>ROUND(VALUE(SUBSTITUTE(実質収支比率等に係る経年分析!I$48,"▲","-")),2)</f>
        <v>4.66</v>
      </c>
      <c r="F19" s="174">
        <f>ROUND(VALUE(SUBSTITUTE(実質収支比率等に係る経年分析!J$48,"▲","-")),2)</f>
        <v>3.63</v>
      </c>
    </row>
    <row r="20" spans="1:11" x14ac:dyDescent="0.15">
      <c r="A20" s="174" t="s">
        <v>53</v>
      </c>
      <c r="B20" s="174">
        <f>ROUND(VALUE(SUBSTITUTE(実質収支比率等に係る経年分析!F$47,"▲","-")),2)</f>
        <v>13.63</v>
      </c>
      <c r="C20" s="174">
        <f>ROUND(VALUE(SUBSTITUTE(実質収支比率等に係る経年分析!G$47,"▲","-")),2)</f>
        <v>13.21</v>
      </c>
      <c r="D20" s="174">
        <f>ROUND(VALUE(SUBSTITUTE(実質収支比率等に係る経年分析!H$47,"▲","-")),2)</f>
        <v>13.33</v>
      </c>
      <c r="E20" s="174">
        <f>ROUND(VALUE(SUBSTITUTE(実質収支比率等に係る経年分析!I$47,"▲","-")),2)</f>
        <v>13.86</v>
      </c>
      <c r="F20" s="174">
        <f>ROUND(VALUE(SUBSTITUTE(実質収支比率等に係る経年分析!J$47,"▲","-")),2)</f>
        <v>14.03</v>
      </c>
    </row>
    <row r="21" spans="1:11" x14ac:dyDescent="0.15">
      <c r="A21" s="174" t="s">
        <v>54</v>
      </c>
      <c r="B21" s="174">
        <f>IF(ISNUMBER(VALUE(SUBSTITUTE(実質収支比率等に係る経年分析!F$49,"▲","-"))),ROUND(VALUE(SUBSTITUTE(実質収支比率等に係る経年分析!F$49,"▲","-")),2),NA())</f>
        <v>2.27</v>
      </c>
      <c r="C21" s="174">
        <f>IF(ISNUMBER(VALUE(SUBSTITUTE(実質収支比率等に係る経年分析!G$49,"▲","-"))),ROUND(VALUE(SUBSTITUTE(実質収支比率等に係る経年分析!G$49,"▲","-")),2),NA())</f>
        <v>4.3099999999999996</v>
      </c>
      <c r="D21" s="174">
        <f>IF(ISNUMBER(VALUE(SUBSTITUTE(実質収支比率等に係る経年分析!H$49,"▲","-"))),ROUND(VALUE(SUBSTITUTE(実質収支比率等に係る経年分析!H$49,"▲","-")),2),NA())</f>
        <v>0.25</v>
      </c>
      <c r="E21" s="174">
        <f>IF(ISNUMBER(VALUE(SUBSTITUTE(実質収支比率等に係る経年分析!I$49,"▲","-"))),ROUND(VALUE(SUBSTITUTE(実質収支比率等に係る経年分析!I$49,"▲","-")),2),NA())</f>
        <v>1.34</v>
      </c>
      <c r="F21" s="174">
        <f>IF(ISNUMBER(VALUE(SUBSTITUTE(実質収支比率等に係る経年分析!J$49,"▲","-"))),ROUND(VALUE(SUBSTITUTE(実質収支比率等に係る経年分析!J$49,"▲","-")),2),NA())</f>
        <v>-0.86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石原土地区画整理事業特別会計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0.14000000000000001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x14ac:dyDescent="0.15">
      <c r="A30" s="175" t="str">
        <f>IF(連結実質赤字比率に係る赤字・黒字の構成分析!C$40="",NA(),連結実質赤字比率に係る赤字・黒字の構成分析!C$40)</f>
        <v>宅地造成事業特別会計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0.25</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0.49</v>
      </c>
    </row>
    <row r="32" spans="1:11" x14ac:dyDescent="0.15">
      <c r="A32" s="175" t="str">
        <f>IF(連結実質赤字比率に係る赤字・黒字の構成分析!C$38="",NA(),連結実質赤字比率に係る赤字・黒字の構成分析!C$38)</f>
        <v>介護保険事業特別会計（保険事業勘定）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0.55000000000000004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1.1499999999999999</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1.0900000000000001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1.35</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4.0599999999999996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4.6500000000000004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4.8499999999999996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4.8899999999999997</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30.87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34.97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35.4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4974</v>
      </c>
      <c r="E42" s="176"/>
      <c r="F42" s="176"/>
      <c r="G42" s="176">
        <f>'実質公債費比率（分子）の構造'!L$52</f>
        <v>5021</v>
      </c>
      <c r="H42" s="176"/>
      <c r="I42" s="176"/>
      <c r="J42" s="176">
        <f>'実質公債費比率（分子）の構造'!M$52</f>
        <v>5003</v>
      </c>
      <c r="K42" s="176"/>
      <c r="L42" s="176"/>
      <c r="M42" s="176">
        <f>'実質公債費比率（分子）の構造'!N$52</f>
        <v>5072</v>
      </c>
      <c r="N42" s="176"/>
      <c r="O42" s="176"/>
      <c r="P42" s="176">
        <f>'実質公債費比率（分子）の構造'!O$52</f>
        <v>5091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12</v>
      </c>
      <c r="C44" s="176"/>
      <c r="D44" s="176"/>
      <c r="E44" s="176">
        <f>'実質公債費比率（分子）の構造'!L$50</f>
        <v>4</v>
      </c>
      <c r="F44" s="176"/>
      <c r="G44" s="176"/>
      <c r="H44" s="176">
        <f>'実質公債費比率（分子）の構造'!M$50</f>
        <v>18</v>
      </c>
      <c r="I44" s="176"/>
      <c r="J44" s="176"/>
      <c r="K44" s="176">
        <f>'実質公債費比率（分子）の構造'!N$50</f>
        <v>22</v>
      </c>
      <c r="L44" s="176"/>
      <c r="M44" s="176"/>
      <c r="N44" s="176">
        <f>'実質公債費比率（分子）の構造'!O$50</f>
        <v>9</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1706</v>
      </c>
      <c r="C46" s="176"/>
      <c r="D46" s="176"/>
      <c r="E46" s="176">
        <f>'実質公債費比率（分子）の構造'!L$48</f>
        <v>1706</v>
      </c>
      <c r="F46" s="176"/>
      <c r="G46" s="176"/>
      <c r="H46" s="176">
        <f>'実質公債費比率（分子）の構造'!M$48</f>
        <v>1791</v>
      </c>
      <c r="I46" s="176"/>
      <c r="J46" s="176"/>
      <c r="K46" s="176">
        <f>'実質公債費比率（分子）の構造'!N$48</f>
        <v>1787</v>
      </c>
      <c r="L46" s="176"/>
      <c r="M46" s="176"/>
      <c r="N46" s="176">
        <f>'実質公債費比率（分子）の構造'!O$48</f>
        <v>1716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5217</v>
      </c>
      <c r="C49" s="176"/>
      <c r="D49" s="176"/>
      <c r="E49" s="176">
        <f>'実質公債費比率（分子）の構造'!L$45</f>
        <v>5017</v>
      </c>
      <c r="F49" s="176"/>
      <c r="G49" s="176"/>
      <c r="H49" s="176">
        <f>'実質公債費比率（分子）の構造'!M$45</f>
        <v>5257</v>
      </c>
      <c r="I49" s="176"/>
      <c r="J49" s="176"/>
      <c r="K49" s="176">
        <f>'実質公債費比率（分子）の構造'!N$45</f>
        <v>5170</v>
      </c>
      <c r="L49" s="176"/>
      <c r="M49" s="176"/>
      <c r="N49" s="176">
        <f>'実質公債費比率（分子）の構造'!O$45</f>
        <v>5276</v>
      </c>
      <c r="O49" s="176"/>
      <c r="P49" s="176"/>
    </row>
    <row r="50" spans="1:16" x14ac:dyDescent="0.15">
      <c r="A50" s="176" t="s">
        <v>67</v>
      </c>
      <c r="B50" s="176" t="e">
        <f>NA()</f>
        <v>#N/A</v>
      </c>
      <c r="C50" s="176">
        <f>IF(ISNUMBER('実質公債費比率（分子）の構造'!K$53),'実質公債費比率（分子）の構造'!K$53,NA())</f>
        <v>1961</v>
      </c>
      <c r="D50" s="176" t="e">
        <f>NA()</f>
        <v>#N/A</v>
      </c>
      <c r="E50" s="176" t="e">
        <f>NA()</f>
        <v>#N/A</v>
      </c>
      <c r="F50" s="176">
        <f>IF(ISNUMBER('実質公債費比率（分子）の構造'!L$53),'実質公債費比率（分子）の構造'!L$53,NA())</f>
        <v>1706</v>
      </c>
      <c r="G50" s="176" t="e">
        <f>NA()</f>
        <v>#N/A</v>
      </c>
      <c r="H50" s="176" t="e">
        <f>NA()</f>
        <v>#N/A</v>
      </c>
      <c r="I50" s="176">
        <f>IF(ISNUMBER('実質公債費比率（分子）の構造'!M$53),'実質公債費比率（分子）の構造'!M$53,NA())</f>
        <v>2063</v>
      </c>
      <c r="J50" s="176" t="e">
        <f>NA()</f>
        <v>#N/A</v>
      </c>
      <c r="K50" s="176" t="e">
        <f>NA()</f>
        <v>#N/A</v>
      </c>
      <c r="L50" s="176">
        <f>IF(ISNUMBER('実質公債費比率（分子）の構造'!N$53),'実質公債費比率（分子）の構造'!N$53,NA())</f>
        <v>1907</v>
      </c>
      <c r="M50" s="176" t="e">
        <f>NA()</f>
        <v>#N/A</v>
      </c>
      <c r="N50" s="176" t="e">
        <f>NA()</f>
        <v>#N/A</v>
      </c>
      <c r="O50" s="176">
        <f>IF(ISNUMBER('実質公債費比率（分子）の構造'!O$53),'実質公債費比率（分子）の構造'!O$53,NA())</f>
        <v>1910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51117</v>
      </c>
      <c r="E56" s="175"/>
      <c r="F56" s="175"/>
      <c r="G56" s="175">
        <f>'将来負担比率（分子）の構造'!J$52</f>
        <v>50129</v>
      </c>
      <c r="H56" s="175"/>
      <c r="I56" s="175"/>
      <c r="J56" s="175">
        <f>'将来負担比率（分子）の構造'!K$52</f>
        <v>48513</v>
      </c>
      <c r="K56" s="175"/>
      <c r="L56" s="175"/>
      <c r="M56" s="175">
        <f>'将来負担比率（分子）の構造'!L$52</f>
        <v>46476</v>
      </c>
      <c r="N56" s="175"/>
      <c r="O56" s="175"/>
      <c r="P56" s="175">
        <f>'将来負担比率（分子）の構造'!M$52</f>
        <v>45846</v>
      </c>
    </row>
    <row r="57" spans="1:16" x14ac:dyDescent="0.15">
      <c r="A57" s="175" t="s">
        <v>42</v>
      </c>
      <c r="B57" s="175"/>
      <c r="C57" s="175"/>
      <c r="D57" s="175">
        <f>'将来負担比率（分子）の構造'!I$51</f>
        <v>4045</v>
      </c>
      <c r="E57" s="175"/>
      <c r="F57" s="175"/>
      <c r="G57" s="175">
        <f>'将来負担比率（分子）の構造'!J$51</f>
        <v>4302</v>
      </c>
      <c r="H57" s="175"/>
      <c r="I57" s="175"/>
      <c r="J57" s="175">
        <f>'将来負担比率（分子）の構造'!K$51</f>
        <v>3768</v>
      </c>
      <c r="K57" s="175"/>
      <c r="L57" s="175"/>
      <c r="M57" s="175">
        <f>'将来負担比率（分子）の構造'!L$51</f>
        <v>3916</v>
      </c>
      <c r="N57" s="175"/>
      <c r="O57" s="175"/>
      <c r="P57" s="175">
        <f>'将来負担比率（分子）の構造'!M$51</f>
        <v>4316</v>
      </c>
    </row>
    <row r="58" spans="1:16" x14ac:dyDescent="0.15">
      <c r="A58" s="175" t="s">
        <v>41</v>
      </c>
      <c r="B58" s="175"/>
      <c r="C58" s="175"/>
      <c r="D58" s="175">
        <f>'将来負担比率（分子）の構造'!I$50</f>
        <v>10012</v>
      </c>
      <c r="E58" s="175"/>
      <c r="F58" s="175"/>
      <c r="G58" s="175">
        <f>'将来負担比率（分子）の構造'!J$50</f>
        <v>9915</v>
      </c>
      <c r="H58" s="175"/>
      <c r="I58" s="175"/>
      <c r="J58" s="175">
        <f>'将来負担比率（分子）の構造'!K$50</f>
        <v>10983</v>
      </c>
      <c r="K58" s="175"/>
      <c r="L58" s="175"/>
      <c r="M58" s="175">
        <f>'将来負担比率（分子）の構造'!L$50</f>
        <v>10812</v>
      </c>
      <c r="N58" s="175"/>
      <c r="O58" s="175"/>
      <c r="P58" s="175">
        <f>'将来負担比率（分子）の構造'!M$50</f>
        <v>10384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5907</v>
      </c>
      <c r="C62" s="175"/>
      <c r="D62" s="175"/>
      <c r="E62" s="175">
        <f>'将来負担比率（分子）の構造'!J$45</f>
        <v>5754</v>
      </c>
      <c r="F62" s="175"/>
      <c r="G62" s="175"/>
      <c r="H62" s="175">
        <f>'将来負担比率（分子）の構造'!K$45</f>
        <v>5665</v>
      </c>
      <c r="I62" s="175"/>
      <c r="J62" s="175"/>
      <c r="K62" s="175">
        <f>'将来負担比率（分子）の構造'!L$45</f>
        <v>5477</v>
      </c>
      <c r="L62" s="175"/>
      <c r="M62" s="175"/>
      <c r="N62" s="175">
        <f>'将来負担比率（分子）の構造'!M$45</f>
        <v>5444</v>
      </c>
      <c r="O62" s="175"/>
      <c r="P62" s="175"/>
    </row>
    <row r="63" spans="1:16" x14ac:dyDescent="0.15">
      <c r="A63" s="175" t="s">
        <v>34</v>
      </c>
      <c r="B63" s="175">
        <f>'将来負担比率（分子）の構造'!I$44</f>
        <v>3</v>
      </c>
      <c r="C63" s="175"/>
      <c r="D63" s="175"/>
      <c r="E63" s="175">
        <f>'将来負担比率（分子）の構造'!J$44</f>
        <v>1</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19355</v>
      </c>
      <c r="C64" s="175"/>
      <c r="D64" s="175"/>
      <c r="E64" s="175">
        <f>'将来負担比率（分子）の構造'!J$43</f>
        <v>18217</v>
      </c>
      <c r="F64" s="175"/>
      <c r="G64" s="175"/>
      <c r="H64" s="175">
        <f>'将来負担比率（分子）の構造'!K$43</f>
        <v>17997</v>
      </c>
      <c r="I64" s="175"/>
      <c r="J64" s="175"/>
      <c r="K64" s="175">
        <f>'将来負担比率（分子）の構造'!L$43</f>
        <v>17364</v>
      </c>
      <c r="L64" s="175"/>
      <c r="M64" s="175"/>
      <c r="N64" s="175">
        <f>'将来負担比率（分子）の構造'!M$43</f>
        <v>15748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49487</v>
      </c>
      <c r="C66" s="175"/>
      <c r="D66" s="175"/>
      <c r="E66" s="175">
        <f>'将来負担比率（分子）の構造'!J$41</f>
        <v>49527</v>
      </c>
      <c r="F66" s="175"/>
      <c r="G66" s="175"/>
      <c r="H66" s="175">
        <f>'将来負担比率（分子）の構造'!K$41</f>
        <v>47301</v>
      </c>
      <c r="I66" s="175"/>
      <c r="J66" s="175"/>
      <c r="K66" s="175">
        <f>'将来負担比率（分子）の構造'!L$41</f>
        <v>45001</v>
      </c>
      <c r="L66" s="175"/>
      <c r="M66" s="175"/>
      <c r="N66" s="175">
        <f>'将来負担比率（分子）の構造'!M$41</f>
        <v>44994</v>
      </c>
      <c r="O66" s="175"/>
      <c r="P66" s="175"/>
    </row>
    <row r="67" spans="1:16" x14ac:dyDescent="0.15">
      <c r="A67" s="175" t="s">
        <v>71</v>
      </c>
      <c r="B67" s="175" t="e">
        <f>NA()</f>
        <v>#N/A</v>
      </c>
      <c r="C67" s="175">
        <f>IF(ISNUMBER('将来負担比率（分子）の構造'!I$53), IF('将来負担比率（分子）の構造'!I$53 &lt; 0, 0, '将来負担比率（分子）の構造'!I$53), NA())</f>
        <v>9578</v>
      </c>
      <c r="D67" s="175" t="e">
        <f>NA()</f>
        <v>#N/A</v>
      </c>
      <c r="E67" s="175" t="e">
        <f>NA()</f>
        <v>#N/A</v>
      </c>
      <c r="F67" s="175">
        <f>IF(ISNUMBER('将来負担比率（分子）の構造'!J$53), IF('将来負担比率（分子）の構造'!J$53 &lt; 0, 0, '将来負担比率（分子）の構造'!J$53), NA())</f>
        <v>9154</v>
      </c>
      <c r="G67" s="175" t="e">
        <f>NA()</f>
        <v>#N/A</v>
      </c>
      <c r="H67" s="175" t="e">
        <f>NA()</f>
        <v>#N/A</v>
      </c>
      <c r="I67" s="175">
        <f>IF(ISNUMBER('将来負担比率（分子）の構造'!K$53), IF('将来負担比率（分子）の構造'!K$53 &lt; 0, 0, '将来負担比率（分子）の構造'!K$53), NA())</f>
        <v>7699</v>
      </c>
      <c r="J67" s="175" t="e">
        <f>NA()</f>
        <v>#N/A</v>
      </c>
      <c r="K67" s="175" t="e">
        <f>NA()</f>
        <v>#N/A</v>
      </c>
      <c r="L67" s="175">
        <f>IF(ISNUMBER('将来負担比率（分子）の構造'!L$53), IF('将来負担比率（分子）の構造'!L$53 &lt; 0, 0, '将来負担比率（分子）の構造'!L$53), NA())</f>
        <v>6638</v>
      </c>
      <c r="M67" s="175" t="e">
        <f>NA()</f>
        <v>#N/A</v>
      </c>
      <c r="N67" s="175" t="e">
        <f>NA()</f>
        <v>#N/A</v>
      </c>
      <c r="O67" s="175">
        <f>IF(ISNUMBER('将来負担比率（分子）の構造'!M$53), IF('将来負担比率（分子）の構造'!M$53 &lt; 0, 0, '将来負担比率（分子）の構造'!M$53), NA())</f>
        <v>5641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3296</v>
      </c>
      <c r="C72" s="179">
        <f>基金残高に係る経年分析!G55</f>
        <v>3383</v>
      </c>
      <c r="D72" s="179">
        <f>基金残高に係る経年分析!H55</f>
        <v>3478</v>
      </c>
    </row>
    <row r="73" spans="1:16" x14ac:dyDescent="0.15">
      <c r="A73" s="178" t="s">
        <v>74</v>
      </c>
      <c r="B73" s="179">
        <f>基金残高に係る経年分析!F56</f>
        <v>1660</v>
      </c>
      <c r="C73" s="179">
        <f>基金残高に係る経年分析!G56</f>
        <v>1287</v>
      </c>
      <c r="D73" s="179">
        <f>基金残高に係る経年分析!H56</f>
        <v>1017</v>
      </c>
    </row>
    <row r="74" spans="1:16" x14ac:dyDescent="0.15">
      <c r="A74" s="178" t="s">
        <v>75</v>
      </c>
      <c r="B74" s="179">
        <f>基金残高に係る経年分析!F57</f>
        <v>6434</v>
      </c>
      <c r="C74" s="179">
        <f>基金残高に係る経年分析!G57</f>
        <v>6170</v>
      </c>
      <c r="D74" s="179">
        <f>基金残高に係る経年分析!H57</f>
        <v>5466</v>
      </c>
    </row>
  </sheetData>
  <sheetProtection algorithmName="SHA-512" hashValue="FVtkEggZYziQ7haQdBOc8wnsXdXbUUdF+ySVVkFP/yZ/4S9tlZY8g66+mQO1D0ypuzX1NK20Sa86wDa2GBntjQ==" saltValue="AXzORLcsvsyoF3skrHNOT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滝平</cp:lastModifiedBy>
  <cp:lastPrinted>2025-03-17T07:42:00Z</cp:lastPrinted>
  <dcterms:modified xsi:type="dcterms:W3CDTF">2025-03-26T03:14:09Z</dcterms:modified>
</cp:coreProperties>
</file>