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57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6" i="9" l="1"/>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BE38" i="9"/>
  <c r="AM38" i="9"/>
  <c r="C38" i="9"/>
  <c r="BE37" i="9"/>
  <c r="AM37" i="9"/>
  <c r="C37" i="9"/>
  <c r="AM36" i="9"/>
  <c r="C36" i="9"/>
  <c r="C34" i="9"/>
  <c r="C35" i="9" s="1"/>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 r="BE36" i="9" s="1"/>
  <c r="BW34" i="9" l="1"/>
  <c r="BW35" i="9" s="1"/>
  <c r="BW36" i="9" s="1"/>
  <c r="BW37" i="9" s="1"/>
  <c r="BW38" i="9" s="1"/>
  <c r="BW39" i="9" s="1"/>
  <c r="CO34" i="9" l="1"/>
  <c r="CO35" i="9" s="1"/>
  <c r="CO36" i="9" s="1"/>
  <c r="CO37" i="9" s="1"/>
  <c r="CO38" i="9" s="1"/>
</calcChain>
</file>

<file path=xl/sharedStrings.xml><?xml version="1.0" encoding="utf-8"?>
<sst xmlns="http://schemas.openxmlformats.org/spreadsheetml/2006/main" count="1051" uniqueCount="575">
  <si>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</si>
  <si>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</si>
  <si>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</si>
  <si>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</si>
  <si>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</si>
  <si>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</si>
  <si>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</si>
  <si>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</si>
  <si>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</si>
  <si>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</si>
  <si>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</si>
  <si>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</si>
  <si>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</si>
  <si>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</si>
  <si>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</si>
  <si>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</si>
  <si>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</si>
  <si>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</si>
  <si>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</si>
  <si>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</si>
  <si>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</si>
  <si>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</si>
  <si>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</si>
  <si>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</si>
  <si>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</si>
  <si>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</si>
  <si>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</si>
  <si>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</si>
  <si>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</si>
  <si>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</si>
  <si>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</si>
  <si>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</si>
  <si>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</si>
  <si>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</si>
  <si>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</si>
  <si>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</si>
  <si>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</si>
  <si>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</si>
  <si>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</si>
  <si>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</si>
  <si>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</si>
  <si>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</si>
  <si>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</si>
  <si>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</si>
  <si>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</si>
  <si>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</si>
  <si>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</si>
  <si>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</si>
  <si>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</si>
  <si>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</si>
  <si>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</si>
  <si>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</si>
  <si>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</si>
  <si>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</si>
  <si>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</si>
  <si>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</si>
  <si>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</si>
  <si>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</si>
  <si>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</si>
  <si>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</si>
  <si>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</si>
  <si>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</si>
  <si>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</si>
  <si>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</si>
  <si>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</si>
  <si>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</si>
  <si>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</si>
  <si>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</si>
  <si>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</si>
  <si>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</si>
  <si>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</si>
  <si>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</si>
  <si>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</si>
  <si>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</si>
  <si>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</si>
  <si>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</si>
  <si>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</si>
  <si>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</si>
  <si>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</si>
  <si>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</si>
  <si>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</si>
  <si>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</si>
  <si>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舞鶴市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</si>
  <si>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</si>
  <si>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</si>
  <si>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</si>
  <si>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</si>
  <si>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</si>
  <si>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</si>
  <si>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</si>
  <si>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</si>
  <si>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</si>
  <si>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</si>
  <si>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</si>
  <si>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</si>
  <si>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</si>
  <si>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</si>
  <si>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</si>
  <si>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</si>
  <si>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</si>
  <si>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</si>
  <si>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</si>
  <si>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</si>
  <si>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</si>
  <si>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</si>
  <si>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</si>
  <si>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</si>
  <si>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</si>
  <si>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</si>
  <si>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</si>
  <si>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</si>
  <si>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</si>
  <si>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</si>
  <si>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</si>
  <si>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</si>
  <si>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</si>
  <si>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</si>
  <si>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</si>
  <si>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</si>
  <si>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</si>
  <si>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</si>
  <si>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</si>
  <si>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</si>
  <si>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</si>
  <si>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</si>
  <si>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</si>
  <si>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</si>
  <si>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</si>
  <si>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</si>
  <si>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</si>
  <si>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</si>
  <si>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</si>
  <si>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</si>
  <si>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</si>
  <si>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</si>
  <si>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</si>
  <si>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</si>
  <si>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</si>
  <si>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</si>
  <si>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</si>
  <si>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</si>
  <si>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</si>
  <si>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</si>
  <si>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</si>
  <si>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</si>
  <si>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</si>
  <si>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</si>
  <si>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</si>
  <si>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</si>
  <si>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</si>
  <si>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</si>
  <si>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</si>
  <si>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</si>
  <si>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</si>
  <si>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</si>
  <si>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</si>
  <si>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</si>
  <si>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</si>
  <si>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</si>
  <si>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</si>
  <si>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</si>
  <si>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</si>
  <si>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</si>
  <si>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</si>
  <si>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</si>
  <si>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</si>
  <si>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</si>
  <si>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</si>
  <si>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</si>
  <si>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</si>
  <si>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</si>
  <si>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</si>
  <si>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</si>
  <si>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</si>
  <si>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</si>
  <si>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</si>
  <si>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</si>
  <si>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</si>
  <si>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</si>
  <si>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</si>
  <si>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</si>
  <si>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</si>
  <si>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</si>
  <si>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</si>
  <si>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</si>
  <si>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</si>
  <si>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</si>
  <si>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</si>
  <si>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</si>
  <si>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</si>
  <si>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</si>
  <si>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</si>
  <si>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</si>
  <si>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</si>
  <si>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</si>
  <si>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</si>
  <si>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</si>
  <si>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京都府舞鶴市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</si>
  <si>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</si>
  <si>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</si>
  <si>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</si>
  <si>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</si>
  <si>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</si>
  <si>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</si>
  <si>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</si>
  <si>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</si>
  <si>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</si>
  <si>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</si>
  <si>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</si>
  <si>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</si>
  <si>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</si>
  <si>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</si>
  <si>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</si>
  <si>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</si>
  <si>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</si>
  <si>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</si>
  <si>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</si>
  <si>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</si>
  <si>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</si>
  <si>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</si>
  <si>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</si>
  <si>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</si>
  <si>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</si>
  <si>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</si>
  <si>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</si>
  <si>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</si>
  <si>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</si>
  <si>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</si>
  <si>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</si>
  <si>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</si>
  <si>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</si>
  <si>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</si>
  <si>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</si>
  <si>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</si>
  <si>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</si>
  <si>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</si>
  <si>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</si>
  <si>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</si>
  <si>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</si>
  <si>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</si>
  <si>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</si>
  <si>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</si>
  <si>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</si>
  <si>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</si>
  <si>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</si>
  <si>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</si>
  <si>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</si>
  <si>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</si>
  <si>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</si>
  <si>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</si>
  <si>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</si>
  <si>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</si>
  <si>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</si>
  <si>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</si>
  <si>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</si>
  <si>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</si>
  <si>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</si>
  <si>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</si>
  <si>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</si>
  <si>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</si>
  <si>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</si>
  <si>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</si>
  <si>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</si>
  <si>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</si>
  <si>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</si>
  <si>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</si>
  <si>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</si>
  <si>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</si>
  <si>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</si>
  <si>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</si>
  <si>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</si>
  <si>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</si>
  <si>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</si>
  <si>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</si>
  <si>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</si>
  <si>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</si>
  <si>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</si>
  <si>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</si>
  <si>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</si>
  <si>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</si>
  <si>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</si>
  <si>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</si>
  <si>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</si>
  <si>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</si>
  <si>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</si>
  <si>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</si>
  <si>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</si>
  <si>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</si>
  <si>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</si>
  <si>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</si>
  <si>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</si>
  <si>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</si>
  <si>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</si>
  <si>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</si>
  <si>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</si>
  <si>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</si>
  <si>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</si>
  <si>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</si>
  <si>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</si>
  <si>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</si>
  <si>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</si>
  <si>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</si>
  <si>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</si>
  <si>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</si>
  <si>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</si>
  <si>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</si>
  <si>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</si>
  <si>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</si>
  <si>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</si>
  <si>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</si>
  <si>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</si>
  <si>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</si>
  <si>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</si>
  <si>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</si>
  <si>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</si>
  <si>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</si>
  <si>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</si>
  <si>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</si>
  <si>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</si>
  <si>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</si>
  <si>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</si>
  <si>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</si>
  <si>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</si>
  <si>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</si>
  <si>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</si>
  <si>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</si>
  <si>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</si>
  <si>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</si>
  <si>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</si>
  <si>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</si>
  <si>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</si>
  <si>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</si>
  <si>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</si>
  <si>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</si>
  <si>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</si>
  <si>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</si>
  <si>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</si>
  <si>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</si>
  <si>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</si>
  <si>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</si>
  <si>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</si>
  <si>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</si>
  <si>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</si>
  <si>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</si>
  <si>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</si>
  <si>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</si>
  <si>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京都府舞鶴市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</si>
  <si>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</si>
  <si>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</si>
  <si>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</si>
  <si>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</si>
  <si>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</si>
  <si>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</si>
  <si>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</si>
  <si>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</si>
  <si>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</si>
  <si>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</si>
  <si>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</si>
  <si>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</si>
  <si>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</si>
  <si>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</si>
  <si>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</si>
  <si>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</si>
  <si>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</si>
  <si>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</si>
  <si>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</si>
  <si>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</si>
  <si>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土地建物造成事業会計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</si>
  <si>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</si>
  <si>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</si>
  <si>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</si>
  <si>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</si>
  <si>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</si>
  <si>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</si>
  <si>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</si>
  <si>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</si>
  <si>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</si>
  <si>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</si>
  <si>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</si>
  <si>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</si>
  <si>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</si>
  <si>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</si>
  <si>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駐車場事業会計</t>
    <phoneticPr fontId="5"/>
  </si>
  <si>
    <t>介護保険事業会計（保険事業勘定）</t>
    <phoneticPr fontId="5"/>
  </si>
  <si>
    <t>介護保険事業会計（サービス事業勘定）</t>
    <phoneticPr fontId="5"/>
  </si>
  <si>
    <t>後期高齢者医療事業会計</t>
    <phoneticPr fontId="5"/>
  </si>
  <si>
    <t>水道事業会計</t>
    <phoneticPr fontId="5"/>
  </si>
  <si>
    <t>法適用企業</t>
    <phoneticPr fontId="5"/>
  </si>
  <si>
    <t>病院事業会計</t>
    <phoneticPr fontId="5"/>
  </si>
  <si>
    <t>簡易水道事業会計</t>
    <phoneticPr fontId="5"/>
  </si>
  <si>
    <t>法非適用企業</t>
    <phoneticPr fontId="5"/>
  </si>
  <si>
    <t>下水道事業会計</t>
    <phoneticPr fontId="5"/>
  </si>
  <si>
    <t>貯木事業会計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</si>
  <si>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</si>
  <si>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</si>
  <si>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</si>
  <si>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</si>
  <si>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</si>
  <si>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</si>
  <si>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</si>
  <si>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</si>
  <si>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</si>
  <si>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</si>
  <si>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</si>
  <si>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</si>
  <si>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</si>
  <si>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</si>
  <si>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</si>
  <si>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</si>
  <si>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</si>
  <si>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</si>
  <si>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</si>
  <si>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</si>
  <si>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</si>
  <si>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</si>
  <si>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</si>
  <si>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</si>
  <si>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</si>
  <si>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</si>
  <si>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</si>
  <si>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</si>
  <si>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</si>
  <si>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</si>
  <si>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</si>
  <si>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</si>
  <si>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</si>
  <si>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</si>
  <si>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</si>
  <si>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</si>
  <si>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</si>
  <si>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</si>
  <si>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</si>
  <si>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</si>
  <si>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</si>
  <si>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</si>
  <si>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</si>
  <si>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</si>
  <si>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</si>
  <si>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</si>
  <si>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</si>
  <si>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</si>
  <si>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</si>
  <si>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</si>
  <si>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</si>
  <si>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</si>
  <si>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</si>
  <si>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</si>
  <si>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</si>
  <si>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</si>
  <si>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</si>
  <si>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</si>
  <si>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</si>
  <si>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</si>
  <si>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</si>
  <si>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</si>
  <si>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</si>
  <si>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</si>
  <si>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</si>
  <si>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</si>
  <si>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</si>
  <si>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</si>
  <si>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</si>
  <si>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</si>
  <si>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</si>
  <si>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</si>
  <si>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</si>
  <si>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</si>
  <si>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</si>
  <si>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</si>
  <si>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</si>
  <si>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</si>
  <si>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</si>
  <si>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</si>
  <si>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</si>
  <si>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</si>
  <si>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</si>
  <si>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</si>
  <si>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</si>
  <si>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</si>
  <si>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</si>
  <si>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</si>
  <si>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</si>
  <si>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</si>
  <si>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</si>
  <si>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</si>
  <si>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</si>
  <si>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</si>
  <si>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</si>
  <si>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</si>
  <si>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</si>
  <si>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</si>
  <si>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</si>
  <si>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</si>
  <si>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</si>
  <si>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</si>
  <si>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</si>
  <si>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</si>
  <si>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</si>
  <si>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</si>
  <si>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</si>
  <si>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</si>
  <si>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</si>
  <si>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</si>
  <si>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</si>
  <si>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</si>
  <si>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</si>
  <si>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</si>
  <si>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</si>
  <si>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</si>
  <si>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</si>
  <si>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</si>
  <si>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</si>
  <si>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</si>
  <si>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</si>
  <si>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</si>
  <si>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</si>
  <si>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</si>
  <si>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</si>
  <si>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</si>
  <si>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</si>
  <si>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</si>
  <si>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</si>
  <si>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</si>
  <si>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</si>
  <si>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</si>
  <si>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</si>
  <si>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</si>
  <si>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</si>
  <si>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0.43</t>
  </si>
  <si>
    <t>▲ 4.84</t>
  </si>
  <si>
    <t>▲ 1.08</t>
  </si>
  <si>
    <t>水道事業会計</t>
  </si>
  <si>
    <t>病院事業会計</t>
  </si>
  <si>
    <t>介護保険事業会計（保険事業勘定）</t>
  </si>
  <si>
    <t>国民健康保険事業会計</t>
  </si>
  <si>
    <t>一般会計</t>
  </si>
  <si>
    <t>駐車場事業会計</t>
  </si>
  <si>
    <t>簡易水道事業会計</t>
  </si>
  <si>
    <t>後期高齢者医療事業会計</t>
  </si>
  <si>
    <t>その他会計（赤字）</t>
  </si>
  <si>
    <t>▲ 0.05</t>
  </si>
  <si>
    <t>その他会計（黒字）</t>
  </si>
  <si>
    <t>京都府住宅新築資金等貸付事業管理組合（一般会計）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イッパン</t>
    </rPh>
    <rPh sb="21" eb="23">
      <t>カイケイ</t>
    </rPh>
    <phoneticPr fontId="5"/>
  </si>
  <si>
    <t>京都府住宅新築資金等貸付事業管理組合（特別会計）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トクベツ</t>
    </rPh>
    <rPh sb="21" eb="23">
      <t>カイケイ</t>
    </rPh>
    <phoneticPr fontId="5"/>
  </si>
  <si>
    <t>京都地方税機構</t>
    <rPh sb="0" eb="2">
      <t>キョウト</t>
    </rPh>
    <rPh sb="2" eb="5">
      <t>チホウゼイ</t>
    </rPh>
    <rPh sb="5" eb="7">
      <t>キコウ</t>
    </rPh>
    <phoneticPr fontId="5"/>
  </si>
  <si>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5"/>
  </si>
  <si>
    <t>京都府自治会館管理組合</t>
    <rPh sb="0" eb="3">
      <t>キョウトフ</t>
    </rPh>
    <rPh sb="3" eb="5">
      <t>ジチ</t>
    </rPh>
    <rPh sb="5" eb="7">
      <t>カイカン</t>
    </rPh>
    <rPh sb="7" eb="9">
      <t>カンリ</t>
    </rPh>
    <rPh sb="9" eb="11">
      <t>クミアイ</t>
    </rPh>
    <phoneticPr fontId="5"/>
  </si>
  <si>
    <t>-</t>
    <phoneticPr fontId="2"/>
  </si>
  <si>
    <t>-</t>
    <phoneticPr fontId="2"/>
  </si>
  <si>
    <t>-</t>
    <phoneticPr fontId="2"/>
  </si>
  <si>
    <t>-</t>
    <phoneticPr fontId="2"/>
  </si>
  <si>
    <t>-</t>
    <phoneticPr fontId="2"/>
  </si>
  <si>
    <t>-</t>
    <phoneticPr fontId="2"/>
  </si>
  <si>
    <t>-</t>
    <phoneticPr fontId="2"/>
  </si>
  <si>
    <t>舞鶴勤労者福祉センター協議会</t>
  </si>
  <si>
    <t>舞鶴市文化事業団</t>
  </si>
  <si>
    <t>舞鶴市土地開発公社</t>
  </si>
  <si>
    <t>舞鶴市花と緑の公社</t>
  </si>
  <si>
    <t>京都府後期高齢者医療広域連合（後期高齢者医療特別会計）</t>
    <rPh sb="0" eb="3">
      <t>キョウトフ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</si>
  <si>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</si>
  <si>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</si>
  <si>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</si>
  <si>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</si>
  <si>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</si>
  <si>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</si>
  <si>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</si>
  <si>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</si>
  <si>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</si>
  <si>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</si>
  <si>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</si>
  <si>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</si>
  <si>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</si>
  <si>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内平均を上回る状況が続いており、平成28年度は前年度に比べて両数値ともに悪化している。将来負担比率については、地方創生の推進や地域課題への対応に必要な基金の取り崩しを行ってきたため、充当可能基金が減少していることが、大きな要因である。一方、実質公債費比率については、準公債費の増額と基準財政需要額に算入される公債費が大きく減少したことが要因である。また、共通する要因としては、標準財政規模の縮小が挙げられる。
いずれの数値についても、事業の「選択と集中」や創意工夫により歳出の抑制を図るとともに、財政措置のある地方債の活用や、新発債の発行額を償還額以下に抑制するなどにより、持続可能な財政の健全化に努める。</t>
    <rPh sb="0" eb="2">
      <t>ショウライ</t>
    </rPh>
    <rPh sb="2" eb="4">
      <t>フタン</t>
    </rPh>
    <rPh sb="4" eb="6">
      <t>ヒリツ</t>
    </rPh>
    <rPh sb="7" eb="9">
      <t>ジッシツ</t>
    </rPh>
    <rPh sb="9" eb="12">
      <t>コウサイヒ</t>
    </rPh>
    <rPh sb="12" eb="14">
      <t>ヒリツ</t>
    </rPh>
    <rPh sb="17" eb="19">
      <t>ルイジ</t>
    </rPh>
    <rPh sb="19" eb="21">
      <t>ダンタイ</t>
    </rPh>
    <rPh sb="21" eb="22">
      <t>ナイ</t>
    </rPh>
    <rPh sb="22" eb="24">
      <t>ヘイキン</t>
    </rPh>
    <rPh sb="25" eb="27">
      <t>ウワマワ</t>
    </rPh>
    <rPh sb="28" eb="30">
      <t>ジョウキョウ</t>
    </rPh>
    <rPh sb="31" eb="32">
      <t>ツヅ</t>
    </rPh>
    <rPh sb="37" eb="39">
      <t>ヘイセイ</t>
    </rPh>
    <rPh sb="41" eb="43">
      <t>ネンド</t>
    </rPh>
    <rPh sb="44" eb="47">
      <t>ゼンネンド</t>
    </rPh>
    <rPh sb="48" eb="49">
      <t>クラ</t>
    </rPh>
    <rPh sb="51" eb="52">
      <t>リョウ</t>
    </rPh>
    <rPh sb="52" eb="54">
      <t>スウチ</t>
    </rPh>
    <rPh sb="57" eb="59">
      <t>アッカ</t>
    </rPh>
    <rPh sb="64" eb="66">
      <t>ショウライ</t>
    </rPh>
    <rPh sb="66" eb="68">
      <t>フタン</t>
    </rPh>
    <rPh sb="68" eb="70">
      <t>ヒリツ</t>
    </rPh>
    <rPh sb="76" eb="78">
      <t>チホウ</t>
    </rPh>
    <rPh sb="78" eb="80">
      <t>ソウセイ</t>
    </rPh>
    <rPh sb="81" eb="83">
      <t>スイシン</t>
    </rPh>
    <rPh sb="84" eb="86">
      <t>チイキ</t>
    </rPh>
    <rPh sb="86" eb="88">
      <t>カダイ</t>
    </rPh>
    <rPh sb="90" eb="92">
      <t>タイオウ</t>
    </rPh>
    <rPh sb="93" eb="95">
      <t>ヒツヨウ</t>
    </rPh>
    <rPh sb="96" eb="98">
      <t>キキン</t>
    </rPh>
    <rPh sb="99" eb="100">
      <t>ト</t>
    </rPh>
    <rPh sb="101" eb="102">
      <t>クズ</t>
    </rPh>
    <rPh sb="104" eb="105">
      <t>オコナ</t>
    </rPh>
    <rPh sb="112" eb="114">
      <t>ジュウトウ</t>
    </rPh>
    <rPh sb="114" eb="116">
      <t>カノウ</t>
    </rPh>
    <rPh sb="116" eb="118">
      <t>キキン</t>
    </rPh>
    <rPh sb="119" eb="121">
      <t>ゲンショウ</t>
    </rPh>
    <rPh sb="129" eb="130">
      <t>オオ</t>
    </rPh>
    <rPh sb="132" eb="134">
      <t>ヨウイン</t>
    </rPh>
    <rPh sb="138" eb="140">
      <t>イッポウ</t>
    </rPh>
    <rPh sb="141" eb="143">
      <t>ジッシツ</t>
    </rPh>
    <rPh sb="143" eb="146">
      <t>コウサイヒ</t>
    </rPh>
    <rPh sb="146" eb="148">
      <t>ヒリツ</t>
    </rPh>
    <rPh sb="154" eb="155">
      <t>ジュン</t>
    </rPh>
    <rPh sb="155" eb="158">
      <t>コウサイヒ</t>
    </rPh>
    <rPh sb="159" eb="161">
      <t>ゾウガク</t>
    </rPh>
    <rPh sb="162" eb="164">
      <t>キジュン</t>
    </rPh>
    <rPh sb="164" eb="166">
      <t>ザイセイ</t>
    </rPh>
    <rPh sb="166" eb="168">
      <t>ジュヨウ</t>
    </rPh>
    <rPh sb="168" eb="169">
      <t>ガク</t>
    </rPh>
    <rPh sb="170" eb="172">
      <t>サンニュウ</t>
    </rPh>
    <rPh sb="175" eb="178">
      <t>コウサイヒ</t>
    </rPh>
    <rPh sb="179" eb="180">
      <t>オオ</t>
    </rPh>
    <rPh sb="182" eb="184">
      <t>ゲンショウ</t>
    </rPh>
    <rPh sb="189" eb="191">
      <t>ヨウイン</t>
    </rPh>
    <rPh sb="198" eb="200">
      <t>キョウツウ</t>
    </rPh>
    <rPh sb="202" eb="204">
      <t>ヨウイン</t>
    </rPh>
    <rPh sb="209" eb="211">
      <t>ヒョウジュン</t>
    </rPh>
    <rPh sb="211" eb="213">
      <t>ザイセイ</t>
    </rPh>
    <rPh sb="213" eb="215">
      <t>キボ</t>
    </rPh>
    <rPh sb="216" eb="218">
      <t>シュクショウ</t>
    </rPh>
    <rPh sb="219" eb="220">
      <t>ア</t>
    </rPh>
    <rPh sb="230" eb="232">
      <t>スウチ</t>
    </rPh>
    <rPh sb="238" eb="240">
      <t>ジギョウ</t>
    </rPh>
    <rPh sb="242" eb="244">
      <t>センタク</t>
    </rPh>
    <rPh sb="245" eb="247">
      <t>シュウチュウ</t>
    </rPh>
    <rPh sb="249" eb="251">
      <t>ソウイ</t>
    </rPh>
    <rPh sb="251" eb="253">
      <t>クフウ</t>
    </rPh>
    <rPh sb="256" eb="258">
      <t>サイシュツ</t>
    </rPh>
    <rPh sb="259" eb="261">
      <t>ヨクセイ</t>
    </rPh>
    <rPh sb="262" eb="263">
      <t>ハカ</t>
    </rPh>
    <rPh sb="284" eb="286">
      <t>シンパツ</t>
    </rPh>
    <rPh sb="286" eb="287">
      <t>サイ</t>
    </rPh>
    <rPh sb="288" eb="291">
      <t>ハッコウガク</t>
    </rPh>
    <rPh sb="292" eb="294">
      <t>ショウカン</t>
    </rPh>
    <rPh sb="294" eb="295">
      <t>ガク</t>
    </rPh>
    <rPh sb="295" eb="297">
      <t>イカ</t>
    </rPh>
    <rPh sb="298" eb="300">
      <t>ヨクセイ</t>
    </rPh>
    <rPh sb="308" eb="310">
      <t>ジゾク</t>
    </rPh>
    <rPh sb="310" eb="312">
      <t>カノウ</t>
    </rPh>
    <rPh sb="313" eb="315">
      <t>ザイセイ</t>
    </rPh>
    <rPh sb="316" eb="319">
      <t>ケンゼンカ</t>
    </rPh>
    <rPh sb="320" eb="321">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</si>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</sst>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1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44504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58380</c:v>
                </c:pt>
                <c:pt idx="1">
                  <c:v>52574</c:v>
                </c:pt>
                <c:pt idx="2">
                  <c:v>72528</c:v>
                </c:pt>
                <c:pt idx="3">
                  <c:v>51895</c:v>
                </c:pt>
                <c:pt idx="4">
                  <c:v>57574</c:v>
                </c:pt>
              </c:numCache>
            </c:numRef>
          </c:val>
          <c:smooth val="0"/>
        </c:ser>
        <c:dLbls>
          <c:showLegendKey val="0"/>
          <c:showVal val="0"/>
          <c:showCatName val="0"/>
          <c:showSerName val="0"/>
          <c:showPercent val="0"/>
          <c:showBubbleSize val="0"/>
        </c:dLbls>
        <c:marker val="1"/>
        <c:smooth val="0"/>
        <c:axId val="179678592"/>
        <c:axId val="179697152"/>
      </c:lineChart>
      <c:catAx>
        <c:axId val="1796785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697152"/>
        <c:crosses val="autoZero"/>
        <c:auto val="1"/>
        <c:lblAlgn val="ctr"/>
        <c:lblOffset val="100"/>
        <c:tickLblSkip val="1"/>
        <c:tickMarkSkip val="1"/>
        <c:noMultiLvlLbl val="0"/>
      </c:catAx>
      <c:valAx>
        <c:axId val="17969715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17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678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8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2.86</c:v>
                </c:pt>
                <c:pt idx="1">
                  <c:v>1.65</c:v>
                </c:pt>
                <c:pt idx="2">
                  <c:v>0.71</c:v>
                </c:pt>
                <c:pt idx="3">
                  <c:v>0.9</c:v>
                </c:pt>
                <c:pt idx="4">
                  <c:v>0.67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19.100000000000001</c:v>
                </c:pt>
                <c:pt idx="1">
                  <c:v>21.11</c:v>
                </c:pt>
                <c:pt idx="2">
                  <c:v>17.48</c:v>
                </c:pt>
                <c:pt idx="3">
                  <c:v>17.75</c:v>
                </c:pt>
                <c:pt idx="4">
                  <c:v>17.04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26695424"/>
        <c:axId val="226701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-0.43</c:v>
                </c:pt>
                <c:pt idx="1">
                  <c:v>0.9</c:v>
                </c:pt>
                <c:pt idx="2">
                  <c:v>-4.84</c:v>
                </c:pt>
                <c:pt idx="3">
                  <c:v>0.6</c:v>
                </c:pt>
                <c:pt idx="4">
                  <c:v>-1.08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26695424"/>
        <c:axId val="226701696"/>
      </c:lineChart>
      <c:catAx>
        <c:axId val="226695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6701696"/>
        <c:crosses val="autoZero"/>
        <c:auto val="1"/>
        <c:lblAlgn val="ctr"/>
        <c:lblOffset val="100"/>
        <c:tickLblSkip val="1"/>
        <c:tickMarkSkip val="1"/>
        <c:noMultiLvlLbl val="0"/>
      </c:catAx>
      <c:valAx>
        <c:axId val="226701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695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0.22</c:v>
                </c:pt>
                <c:pt idx="2">
                  <c:v>#N/A</c:v>
                </c:pt>
                <c:pt idx="3">
                  <c:v>0.18</c:v>
                </c:pt>
                <c:pt idx="4">
                  <c:v>#N/A</c:v>
                </c:pt>
                <c:pt idx="5">
                  <c:v>0.18</c:v>
                </c:pt>
                <c:pt idx="6">
                  <c:v>#N/A</c:v>
                </c:pt>
                <c:pt idx="7">
                  <c:v>0.21</c:v>
                </c:pt>
                <c:pt idx="8">
                  <c:v>#N/A</c:v>
                </c:pt>
                <c:pt idx="9">
                  <c:v>0.02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0.05</c:v>
                </c:pt>
                <c:pt idx="1">
                  <c:v>#N/A</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c:v>
                </c:pt>
                <c:pt idx="4">
                  <c:v>#N/A</c:v>
                </c:pt>
                <c:pt idx="5">
                  <c:v>0.02</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0.05</c:v>
                </c:pt>
                <c:pt idx="2">
                  <c:v>#N/A</c:v>
                </c:pt>
                <c:pt idx="3">
                  <c:v>7.0000000000000007E-2</c:v>
                </c:pt>
                <c:pt idx="4">
                  <c:v>#N/A</c:v>
                </c:pt>
                <c:pt idx="5">
                  <c:v>0.04</c:v>
                </c:pt>
                <c:pt idx="6">
                  <c:v>#N/A</c:v>
                </c:pt>
                <c:pt idx="7">
                  <c:v>0.08</c:v>
                </c:pt>
                <c:pt idx="8">
                  <c:v>#N/A</c:v>
                </c:pt>
                <c:pt idx="9">
                  <c:v>7.0000000000000007E-2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駐車場事業会計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0.14000000000000001</c:v>
                </c:pt>
                <c:pt idx="2">
                  <c:v>#N/A</c:v>
                </c:pt>
                <c:pt idx="3">
                  <c:v>0.08</c:v>
                </c:pt>
                <c:pt idx="4">
                  <c:v>#N/A</c:v>
                </c:pt>
                <c:pt idx="5">
                  <c:v>0.19</c:v>
                </c:pt>
                <c:pt idx="6">
                  <c:v>#N/A</c:v>
                </c:pt>
                <c:pt idx="7">
                  <c:v>0.28999999999999998</c:v>
                </c:pt>
                <c:pt idx="8">
                  <c:v>#N/A</c:v>
                </c:pt>
                <c:pt idx="9">
                  <c:v>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2.68</c:v>
                </c:pt>
                <c:pt idx="2">
                  <c:v>#N/A</c:v>
                </c:pt>
                <c:pt idx="3">
                  <c:v>1.48</c:v>
                </c:pt>
                <c:pt idx="4">
                  <c:v>#N/A</c:v>
                </c:pt>
                <c:pt idx="5">
                  <c:v>0.52</c:v>
                </c:pt>
                <c:pt idx="6">
                  <c:v>#N/A</c:v>
                </c:pt>
                <c:pt idx="7">
                  <c:v>0.71</c:v>
                </c:pt>
                <c:pt idx="8">
                  <c:v>#N/A</c:v>
                </c:pt>
                <c:pt idx="9">
                  <c:v>0.66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1.72</c:v>
                </c:pt>
                <c:pt idx="2">
                  <c:v>#N/A</c:v>
                </c:pt>
                <c:pt idx="3">
                  <c:v>0.73</c:v>
                </c:pt>
                <c:pt idx="4">
                  <c:v>#N/A</c:v>
                </c:pt>
                <c:pt idx="5">
                  <c:v>0.67</c:v>
                </c:pt>
                <c:pt idx="6">
                  <c:v>#N/A</c:v>
                </c:pt>
                <c:pt idx="7">
                  <c:v>0.25</c:v>
                </c:pt>
                <c:pt idx="8">
                  <c:v>#N/A</c:v>
                </c:pt>
                <c:pt idx="9">
                  <c:v>0.74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0.61</c:v>
                </c:pt>
                <c:pt idx="2">
                  <c:v>#N/A</c:v>
                </c:pt>
                <c:pt idx="3">
                  <c:v>1.44</c:v>
                </c:pt>
                <c:pt idx="4">
                  <c:v>#N/A</c:v>
                </c:pt>
                <c:pt idx="5">
                  <c:v>2.02</c:v>
                </c:pt>
                <c:pt idx="6">
                  <c:v>#N/A</c:v>
                </c:pt>
                <c:pt idx="7">
                  <c:v>0.56000000000000005</c:v>
                </c:pt>
                <c:pt idx="8">
                  <c:v>#N/A</c:v>
                </c:pt>
                <c:pt idx="9">
                  <c:v>1.06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0.69</c:v>
                </c:pt>
                <c:pt idx="2">
                  <c:v>#N/A</c:v>
                </c:pt>
                <c:pt idx="3">
                  <c:v>1.1399999999999999</c:v>
                </c:pt>
                <c:pt idx="4">
                  <c:v>#N/A</c:v>
                </c:pt>
                <c:pt idx="5">
                  <c:v>1.54</c:v>
                </c:pt>
                <c:pt idx="6">
                  <c:v>#N/A</c:v>
                </c:pt>
                <c:pt idx="7">
                  <c:v>1.66</c:v>
                </c:pt>
                <c:pt idx="8">
                  <c:v>#N/A</c:v>
                </c:pt>
                <c:pt idx="9">
                  <c:v>2.13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3.03</c:v>
                </c:pt>
                <c:pt idx="2">
                  <c:v>#N/A</c:v>
                </c:pt>
                <c:pt idx="3">
                  <c:v>1.1599999999999999</c:v>
                </c:pt>
                <c:pt idx="4">
                  <c:v>#N/A</c:v>
                </c:pt>
                <c:pt idx="5">
                  <c:v>0.47</c:v>
                </c:pt>
                <c:pt idx="6">
                  <c:v>#N/A</c:v>
                </c:pt>
                <c:pt idx="7">
                  <c:v>1.27</c:v>
                </c:pt>
                <c:pt idx="8">
                  <c:v>#N/A</c:v>
                </c:pt>
                <c:pt idx="9">
                  <c:v>2.4300000000000002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26824576"/>
        <c:axId val="226826112"/>
      </c:barChart>
      <c:catAx>
        <c:axId val="22682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6826112"/>
        <c:crosses val="autoZero"/>
        <c:auto val="1"/>
        <c:lblAlgn val="ctr"/>
        <c:lblOffset val="100"/>
        <c:tickLblSkip val="1"/>
        <c:tickMarkSkip val="1"/>
        <c:noMultiLvlLbl val="0"/>
      </c:catAx>
      <c:valAx>
        <c:axId val="226826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824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41E-2"/>
          <c:y val="8.7976539589442848E-2"/>
          <c:w val="0.90356317136844055"/>
          <c:h val="0.63929618768328667"/>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3089</c:v>
                </c:pt>
                <c:pt idx="5">
                  <c:v>3086</c:v>
                </c:pt>
                <c:pt idx="8">
                  <c:v>3199</c:v>
                </c:pt>
                <c:pt idx="11">
                  <c:v>3067</c:v>
                </c:pt>
                <c:pt idx="14">
                  <c:v>3009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3</c:v>
                </c:pt>
                <c:pt idx="6">
                  <c:v>2</c:v>
                </c:pt>
                <c:pt idx="9">
                  <c:v>2</c:v>
                </c:pt>
                <c:pt idx="12">
                  <c:v>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1284</c:v>
                </c:pt>
                <c:pt idx="3">
                  <c:v>1305</c:v>
                </c:pt>
                <c:pt idx="6">
                  <c:v>1334</c:v>
                </c:pt>
                <c:pt idx="9">
                  <c:v>1343</c:v>
                </c:pt>
                <c:pt idx="12">
                  <c:v>1371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3595</c:v>
                </c:pt>
                <c:pt idx="3">
                  <c:v>3517</c:v>
                </c:pt>
                <c:pt idx="6">
                  <c:v>3542</c:v>
                </c:pt>
                <c:pt idx="9">
                  <c:v>3382</c:v>
                </c:pt>
                <c:pt idx="12">
                  <c:v>3347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26930048"/>
        <c:axId val="226932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1790</c:v>
                </c:pt>
                <c:pt idx="2">
                  <c:v>#N/A</c:v>
                </c:pt>
                <c:pt idx="3">
                  <c:v>#N/A</c:v>
                </c:pt>
                <c:pt idx="4">
                  <c:v>1739</c:v>
                </c:pt>
                <c:pt idx="5">
                  <c:v>#N/A</c:v>
                </c:pt>
                <c:pt idx="6">
                  <c:v>#N/A</c:v>
                </c:pt>
                <c:pt idx="7">
                  <c:v>1679</c:v>
                </c:pt>
                <c:pt idx="8">
                  <c:v>#N/A</c:v>
                </c:pt>
                <c:pt idx="9">
                  <c:v>#N/A</c:v>
                </c:pt>
                <c:pt idx="10">
                  <c:v>1660</c:v>
                </c:pt>
                <c:pt idx="11">
                  <c:v>#N/A</c:v>
                </c:pt>
                <c:pt idx="12">
                  <c:v>#N/A</c:v>
                </c:pt>
                <c:pt idx="13">
                  <c:v>1717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26930048"/>
        <c:axId val="226932224"/>
      </c:lineChart>
      <c:catAx>
        <c:axId val="226930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6932224"/>
        <c:crosses val="autoZero"/>
        <c:auto val="1"/>
        <c:lblAlgn val="ctr"/>
        <c:lblOffset val="100"/>
        <c:tickLblSkip val="1"/>
        <c:tickMarkSkip val="1"/>
        <c:noMultiLvlLbl val="0"/>
      </c:catAx>
      <c:valAx>
        <c:axId val="226932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930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51"/>
          <c:h val="0.589182127738552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35951</c:v>
                </c:pt>
                <c:pt idx="5">
                  <c:v>36892</c:v>
                </c:pt>
                <c:pt idx="8">
                  <c:v>37486</c:v>
                </c:pt>
                <c:pt idx="11">
                  <c:v>37577</c:v>
                </c:pt>
                <c:pt idx="14">
                  <c:v>37678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718</c:v>
                </c:pt>
                <c:pt idx="5">
                  <c:v>726</c:v>
                </c:pt>
                <c:pt idx="8">
                  <c:v>684</c:v>
                </c:pt>
                <c:pt idx="11">
                  <c:v>588</c:v>
                </c:pt>
                <c:pt idx="14">
                  <c:v>692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13489</c:v>
                </c:pt>
                <c:pt idx="5">
                  <c:v>13743</c:v>
                </c:pt>
                <c:pt idx="8">
                  <c:v>11883</c:v>
                </c:pt>
                <c:pt idx="11">
                  <c:v>11852</c:v>
                </c:pt>
                <c:pt idx="14">
                  <c:v>11204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c:v>
                </c:pt>
                <c:pt idx="3">
                  <c:v>18</c:v>
                </c:pt>
                <c:pt idx="6">
                  <c:v>16</c:v>
                </c:pt>
                <c:pt idx="9">
                  <c:v>15</c:v>
                </c:pt>
                <c:pt idx="12">
                  <c:v>48</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7256</c:v>
                </c:pt>
                <c:pt idx="3">
                  <c:v>7327</c:v>
                </c:pt>
                <c:pt idx="6">
                  <c:v>6698</c:v>
                </c:pt>
                <c:pt idx="9">
                  <c:v>6440</c:v>
                </c:pt>
                <c:pt idx="12">
                  <c:v>6433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c:v>
                </c:pt>
                <c:pt idx="3">
                  <c:v>6</c:v>
                </c:pt>
                <c:pt idx="6">
                  <c:v>5</c:v>
                </c:pt>
                <c:pt idx="9">
                  <c:v>4</c:v>
                </c:pt>
                <c:pt idx="12">
                  <c:v>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22411</c:v>
                </c:pt>
                <c:pt idx="3">
                  <c:v>23673</c:v>
                </c:pt>
                <c:pt idx="6">
                  <c:v>23922</c:v>
                </c:pt>
                <c:pt idx="9">
                  <c:v>23984</c:v>
                </c:pt>
                <c:pt idx="12">
                  <c:v>23720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c:v>
                </c:pt>
                <c:pt idx="3">
                  <c:v>2</c:v>
                </c:pt>
                <c:pt idx="6">
                  <c:v>210</c:v>
                </c:pt>
                <c:pt idx="9">
                  <c:v>476</c:v>
                </c:pt>
                <c:pt idx="12">
                  <c:v>381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33227</c:v>
                </c:pt>
                <c:pt idx="3">
                  <c:v>33983</c:v>
                </c:pt>
                <c:pt idx="6">
                  <c:v>35445</c:v>
                </c:pt>
                <c:pt idx="9">
                  <c:v>35877</c:v>
                </c:pt>
                <c:pt idx="12">
                  <c:v>36173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27170944"/>
        <c:axId val="227173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12755</c:v>
                </c:pt>
                <c:pt idx="2">
                  <c:v>#N/A</c:v>
                </c:pt>
                <c:pt idx="3">
                  <c:v>#N/A</c:v>
                </c:pt>
                <c:pt idx="4">
                  <c:v>13648</c:v>
                </c:pt>
                <c:pt idx="5">
                  <c:v>#N/A</c:v>
                </c:pt>
                <c:pt idx="6">
                  <c:v>#N/A</c:v>
                </c:pt>
                <c:pt idx="7">
                  <c:v>16242</c:v>
                </c:pt>
                <c:pt idx="8">
                  <c:v>#N/A</c:v>
                </c:pt>
                <c:pt idx="9">
                  <c:v>#N/A</c:v>
                </c:pt>
                <c:pt idx="10">
                  <c:v>16779</c:v>
                </c:pt>
                <c:pt idx="11">
                  <c:v>#N/A</c:v>
                </c:pt>
                <c:pt idx="12">
                  <c:v>#N/A</c:v>
                </c:pt>
                <c:pt idx="13">
                  <c:v>17183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27170944"/>
        <c:axId val="227173120"/>
      </c:lineChart>
      <c:catAx>
        <c:axId val="22717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7173120"/>
        <c:crosses val="autoZero"/>
        <c:auto val="1"/>
        <c:lblAlgn val="ctr"/>
        <c:lblOffset val="100"/>
        <c:tickLblSkip val="1"/>
        <c:tickMarkSkip val="1"/>
        <c:noMultiLvlLbl val="0"/>
      </c:catAx>
      <c:valAx>
        <c:axId val="227173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170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1"/>
          <c:y val="4.9232005384860722E-2"/>
          <c:w val="0.84484011943744131"/>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27306496"/>
        <c:axId val="227316864"/>
      </c:scatterChart>
      <c:valAx>
        <c:axId val="2273064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12"/>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7316864"/>
        <c:crosses val="autoZero"/>
        <c:crossBetween val="midCat"/>
      </c:valAx>
      <c:valAx>
        <c:axId val="2273168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73064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2"/>
          <c:y val="4.7118521949462235E-2"/>
          <c:w val="0.84704431781868605"/>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0"/>
                  <c:y val="2.5015010378604649E-3"/>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manualLayout>
                  <c:x val="0"/>
                  <c:y val="-2.5015010378604649E-3"/>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10.4</c:v>
                </c:pt>
                <c:pt idx="1">
                  <c:v>10.5</c:v>
                </c:pt>
                <c:pt idx="2">
                  <c:v>10.3</c:v>
                </c:pt>
                <c:pt idx="3">
                  <c:v>10.1</c:v>
                </c:pt>
                <c:pt idx="4">
                  <c:v>10.199999999999999</c:v>
                </c:pt>
              </c:numCache>
            </c:numRef>
          </c:xVal>
          <c:yVal>
            <c:numRef>
              <c:f>公会計指標分析・財政指標組合せ分析表!$K$73:$O$73</c:f>
              <c:numCache>
                <c:formatCode>#,##0.0;"▲ "#,##0.0</c:formatCode>
                <c:ptCount val="5"/>
                <c:pt idx="0">
                  <c:v>75.3</c:v>
                </c:pt>
                <c:pt idx="1">
                  <c:v>80.900000000000006</c:v>
                </c:pt>
                <c:pt idx="2">
                  <c:v>99.1</c:v>
                </c:pt>
                <c:pt idx="3">
                  <c:v>101.3</c:v>
                </c:pt>
                <c:pt idx="4">
                  <c:v>105.1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6.9</c:v>
                </c:pt>
              </c:numCache>
            </c:numRef>
          </c:xVal>
          <c:yVal>
            <c:numRef>
              <c:f>公会計指標分析・財政指標組合せ分析表!$K$77:$O$77</c:f>
              <c:numCache>
                <c:formatCode>#,##0.0;"▲ "#,##0.0</c:formatCode>
                <c:ptCount val="5"/>
                <c:pt idx="0">
                  <c:v>58.2</c:v>
                </c:pt>
                <c:pt idx="1">
                  <c:v>50.3</c:v>
                </c:pt>
                <c:pt idx="2">
                  <c:v>45.9</c:v>
                </c:pt>
                <c:pt idx="3">
                  <c:v>39</c:v>
                </c:pt>
                <c:pt idx="4">
                  <c:v>35.299999999999997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27355264"/>
        <c:axId val="227369728"/>
      </c:scatterChart>
      <c:valAx>
        <c:axId val="227355264"/>
        <c:scaling>
          <c:orientation val="minMax"/>
          <c:max val="10.8"/>
          <c:min val="6.6"/>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7369728"/>
        <c:crosses val="autoZero"/>
        <c:crossBetween val="midCat"/>
      </c:valAx>
      <c:valAx>
        <c:axId val="227369728"/>
        <c:scaling>
          <c:orientation val="minMax"/>
          <c:max val="117"/>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1E-2"/>
              <c:y val="0.2511965416087693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73552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33" l="0.70000000000000029" r="0.70000000000000029" t="0.75000000000000033" header="0.30000000000000016" footer="0.30000000000000016"/>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京都府舞鶴市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元利償還金は微減傾向で推移するものの、簡易水道事業、下水道事業に係る公営企業債の元利償還に対する準公債費は増加傾向にある。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年度以降の算入公債費の減少も実質公債費比率を高める要素となっている。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今後も地方財政措置のある地方債の優先的な活用や事業の精査を行い、良好な比率となるよう財政運営に努める。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京都府舞鶴市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latin typeface="+mn-lt"/>
              <a:ea typeface="+mn-ea"/>
              <a:cs typeface="+mn-cs"/>
            </a:rPr>
            <a:t>　</a:t>
          </a:r>
          <a:r>
            <a:rPr lang="ja-JP" altLang="en-US" sz="1200">
              <a:solidFill>
                <a:schemeClr val="dk1"/>
              </a:solidFill>
              <a:latin typeface="+mn-ea"/>
              <a:ea typeface="+mn-ea"/>
              <a:cs typeface="+mn-cs"/>
            </a:rPr>
            <a:t>平成２８年度は、事業充当基金の取り崩し額が増加したことにより充当可能基金が大きく減少したことが主要因となり、将来負担比率は増加した。</a:t>
          </a:r>
          <a:endParaRPr lang="ja-JP" altLang="ja-JP" sz="1200">
            <a:solidFill>
              <a:schemeClr val="dk1"/>
            </a:solidFill>
            <a:latin typeface="+mn-ea"/>
            <a:ea typeface="+mn-ea"/>
            <a:cs typeface="+mn-cs"/>
          </a:endParaRPr>
        </a:p>
        <a:p>
          <a:pPr eaLnBrk="1" fontAlgn="base" latinLnBrk="0" hangingPunct="1"/>
          <a:r>
            <a:rPr lang="ja-JP" altLang="ja-JP" sz="1200">
              <a:solidFill>
                <a:schemeClr val="dk1"/>
              </a:solidFill>
              <a:latin typeface="+mn-ea"/>
              <a:ea typeface="+mn-ea"/>
              <a:cs typeface="+mn-cs"/>
            </a:rPr>
            <a:t>　</a:t>
          </a:r>
          <a:r>
            <a:rPr lang="ja-JP" altLang="en-US" sz="1200">
              <a:solidFill>
                <a:schemeClr val="dk1"/>
              </a:solidFill>
              <a:latin typeface="+mn-ea"/>
              <a:ea typeface="+mn-ea"/>
              <a:cs typeface="+mn-cs"/>
            </a:rPr>
            <a:t>将来負担額については、地方債現在高の増加はみられるものの、</a:t>
          </a:r>
          <a:r>
            <a:rPr lang="ja-JP" altLang="ja-JP" sz="1200">
              <a:solidFill>
                <a:schemeClr val="dk1"/>
              </a:solidFill>
              <a:latin typeface="+mn-ea"/>
              <a:ea typeface="+mn-ea"/>
              <a:cs typeface="+mn-cs"/>
            </a:rPr>
            <a:t>基準財政需要額算入見込額</a:t>
          </a:r>
          <a:r>
            <a:rPr lang="ja-JP" altLang="en-US" sz="1200">
              <a:solidFill>
                <a:schemeClr val="dk1"/>
              </a:solidFill>
              <a:latin typeface="+mn-ea"/>
              <a:ea typeface="+mn-ea"/>
              <a:cs typeface="+mn-cs"/>
            </a:rPr>
            <a:t>においても算定される臨時財政対策債の増加が要因であり、その他地方債は減少、平成２５年度以降増加傾向にあった、</a:t>
          </a:r>
          <a:r>
            <a:rPr kumimoji="1" lang="ja-JP" altLang="ja-JP" sz="1200" b="0" i="0" baseline="0">
              <a:solidFill>
                <a:schemeClr val="dk1"/>
              </a:solidFill>
              <a:latin typeface="+mn-ea"/>
              <a:ea typeface="+mn-ea"/>
              <a:cs typeface="+mn-cs"/>
            </a:rPr>
            <a:t>債務負担行為に基づく支出予定額</a:t>
          </a:r>
          <a:r>
            <a:rPr kumimoji="1" lang="ja-JP" altLang="en-US" sz="1200" b="0" i="0" baseline="0">
              <a:solidFill>
                <a:schemeClr val="dk1"/>
              </a:solidFill>
              <a:latin typeface="+mn-ea"/>
              <a:ea typeface="+mn-ea"/>
              <a:cs typeface="+mn-cs"/>
            </a:rPr>
            <a:t>や公営企業債等繰入見込額の減少（</a:t>
          </a:r>
          <a:r>
            <a:rPr kumimoji="1" lang="ja-JP" altLang="ja-JP" sz="1200" b="0" i="0" baseline="0">
              <a:solidFill>
                <a:schemeClr val="dk1"/>
              </a:solidFill>
              <a:latin typeface="+mn-lt"/>
              <a:ea typeface="+mn-ea"/>
              <a:cs typeface="+mn-cs"/>
            </a:rPr>
            <a:t>現在高</a:t>
          </a:r>
          <a:r>
            <a:rPr kumimoji="1" lang="ja-JP" altLang="en-US" sz="1200" b="0" i="0" baseline="0">
              <a:solidFill>
                <a:schemeClr val="dk1"/>
              </a:solidFill>
              <a:latin typeface="+mn-lt"/>
              <a:ea typeface="+mn-ea"/>
              <a:cs typeface="+mn-cs"/>
            </a:rPr>
            <a:t>が</a:t>
          </a:r>
          <a:r>
            <a:rPr kumimoji="1" lang="ja-JP" altLang="ja-JP" sz="1200" b="0" i="0" baseline="0">
              <a:solidFill>
                <a:schemeClr val="dk1"/>
              </a:solidFill>
              <a:latin typeface="+mn-lt"/>
              <a:ea typeface="+mn-ea"/>
              <a:cs typeface="+mn-cs"/>
            </a:rPr>
            <a:t>減少</a:t>
          </a:r>
          <a:r>
            <a:rPr kumimoji="1" lang="ja-JP" altLang="en-US" sz="1200" b="0" i="0" baseline="0">
              <a:solidFill>
                <a:schemeClr val="dk1"/>
              </a:solidFill>
              <a:latin typeface="+mn-lt"/>
              <a:ea typeface="+mn-ea"/>
              <a:cs typeface="+mn-cs"/>
            </a:rPr>
            <a:t>）な</a:t>
          </a:r>
          <a:r>
            <a:rPr kumimoji="1" lang="ja-JP" altLang="en-US" sz="1200" b="0" i="0" baseline="0">
              <a:solidFill>
                <a:schemeClr val="dk1"/>
              </a:solidFill>
              <a:latin typeface="+mn-ea"/>
              <a:ea typeface="+mn-ea"/>
              <a:cs typeface="+mn-cs"/>
            </a:rPr>
            <a:t>どにより、将来負担額全体では減少している。</a:t>
          </a:r>
          <a:endParaRPr kumimoji="1" lang="en-US" altLang="ja-JP" sz="1200" b="0" i="0" baseline="0">
            <a:solidFill>
              <a:schemeClr val="dk1"/>
            </a:solidFill>
            <a:latin typeface="+mn-ea"/>
            <a:ea typeface="+mn-ea"/>
            <a:cs typeface="+mn-cs"/>
          </a:endParaRPr>
        </a:p>
        <a:p>
          <a:pPr eaLnBrk="1" fontAlgn="base" latinLnBrk="0" hangingPunct="1"/>
          <a:r>
            <a:rPr kumimoji="1" lang="ja-JP" altLang="en-US" sz="1200" b="0" i="0" baseline="0">
              <a:solidFill>
                <a:schemeClr val="dk1"/>
              </a:solidFill>
              <a:latin typeface="+mn-ea"/>
              <a:ea typeface="+mn-ea"/>
              <a:cs typeface="+mn-cs"/>
            </a:rPr>
            <a:t>　充当可能財源等については、充当可能基金の減少により全体では減少となったが、充当可能歳入及び、基準財政需要額算入見込額は微増。</a:t>
          </a:r>
          <a:endParaRPr kumimoji="1" lang="en-US" altLang="ja-JP" sz="1200" b="0" i="0" baseline="0">
            <a:solidFill>
              <a:schemeClr val="dk1"/>
            </a:solidFill>
            <a:latin typeface="+mn-ea"/>
            <a:ea typeface="+mn-ea"/>
            <a:cs typeface="+mn-cs"/>
          </a:endParaRPr>
        </a:p>
        <a:p>
          <a:pPr eaLnBrk="1" fontAlgn="base" latinLnBrk="0" hangingPunct="1"/>
          <a:r>
            <a:rPr kumimoji="1" lang="ja-JP" altLang="ja-JP" sz="1100" b="0" i="0" baseline="0">
              <a:solidFill>
                <a:schemeClr val="dk1"/>
              </a:solidFill>
              <a:latin typeface="+mn-lt"/>
              <a:ea typeface="+mn-ea"/>
              <a:cs typeface="+mn-cs"/>
            </a:rPr>
            <a:t>　</a:t>
          </a:r>
          <a:r>
            <a:rPr kumimoji="1" lang="ja-JP" altLang="ja-JP" sz="1200" b="0" i="0" baseline="0">
              <a:solidFill>
                <a:schemeClr val="dk1"/>
              </a:solidFill>
              <a:latin typeface="+mn-lt"/>
              <a:ea typeface="+mn-ea"/>
              <a:cs typeface="+mn-cs"/>
            </a:rPr>
            <a:t>今後は、歳出の抑制などによって基金の取り崩し額を最小限に抑えるとともに、地方債の</a:t>
          </a:r>
          <a:r>
            <a:rPr kumimoji="1" lang="ja-JP" altLang="en-US" sz="1200" b="0" i="0" baseline="0">
              <a:solidFill>
                <a:schemeClr val="dk1"/>
              </a:solidFill>
              <a:latin typeface="+mn-lt"/>
              <a:ea typeface="+mn-ea"/>
              <a:cs typeface="+mn-cs"/>
            </a:rPr>
            <a:t>借入を償還額以下に抑制するなど</a:t>
          </a:r>
          <a:r>
            <a:rPr kumimoji="1" lang="ja-JP" altLang="ja-JP" sz="1200" b="0" i="0" baseline="0">
              <a:solidFill>
                <a:schemeClr val="dk1"/>
              </a:solidFill>
              <a:latin typeface="+mn-lt"/>
              <a:ea typeface="+mn-ea"/>
              <a:cs typeface="+mn-cs"/>
            </a:rPr>
            <a:t>、</a:t>
          </a:r>
          <a:r>
            <a:rPr kumimoji="1" lang="ja-JP" altLang="en-US" sz="1200" b="0" i="0" baseline="0">
              <a:solidFill>
                <a:schemeClr val="dk1"/>
              </a:solidFill>
              <a:latin typeface="+mn-lt"/>
              <a:ea typeface="+mn-ea"/>
              <a:cs typeface="+mn-cs"/>
            </a:rPr>
            <a:t>持続可能な財政運営を図る</a:t>
          </a:r>
          <a:r>
            <a:rPr kumimoji="1" lang="ja-JP" altLang="ja-JP" sz="1200" b="0" i="0" baseline="0">
              <a:solidFill>
                <a:schemeClr val="dk1"/>
              </a:solidFill>
              <a:latin typeface="+mn-lt"/>
              <a:ea typeface="+mn-ea"/>
              <a:cs typeface="+mn-cs"/>
            </a:rPr>
            <a:t>。</a:t>
          </a:r>
          <a:endParaRPr kumimoji="1" lang="en-US" altLang="ja-JP" sz="1200" b="0" i="0" baseline="0">
            <a:solidFill>
              <a:schemeClr val="dk1"/>
            </a:solidFill>
            <a:latin typeface="+mn-lt"/>
            <a:ea typeface="+mn-ea"/>
            <a:cs typeface="+mn-cs"/>
          </a:endParaRPr>
        </a:p>
        <a:p>
          <a:endParaRPr lang="ja-JP" altLang="ja-JP" sz="12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京都府舞鶴市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85,152
84,172
342.12
35,589,039
35,318,355
128,543
19,313,848
36,172,636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105.1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京都府舞鶴市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85,152
84,172
342.12
35,589,039
35,318,355
128,543
19,313,848
36,172,636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105.1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京都府舞鶴市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85,152
84,172
342.12
35,589,039
35,318,355
128,543
19,313,848
36,172,636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105.1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京都府舞鶴市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85,152
84,172
342.12
35,589,039
35,318,355
128,543
19,313,848
36,172,636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105.1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基準財政収入額については、市内発電所の固定資産税における償却資産の減少があるものの、地方消費税交付金の増加などにより同水準を保っている。</a:t>
          </a:r>
          <a:endParaRPr kumimoji="1" lang="en-US" altLang="ja-JP" sz="1300" baseline="0">
            <a:latin typeface="ＭＳ Ｐゴシック"/>
          </a:endParaRPr>
        </a:p>
        <a:p>
          <a:r>
            <a:rPr kumimoji="1" lang="ja-JP" altLang="en-US" sz="1300" baseline="0">
              <a:latin typeface="ＭＳ Ｐゴシック"/>
            </a:rPr>
            <a:t>　基準財政需要額については、事業費補正の理論償還完了による減少傾向であるが、平成</a:t>
          </a:r>
          <a:r>
            <a:rPr kumimoji="1" lang="en-US" altLang="ja-JP" sz="1300" baseline="0">
              <a:latin typeface="ＭＳ Ｐゴシック"/>
            </a:rPr>
            <a:t>27</a:t>
          </a:r>
          <a:r>
            <a:rPr kumimoji="1" lang="ja-JP" altLang="en-US" sz="1300" baseline="0">
              <a:latin typeface="ＭＳ Ｐゴシック"/>
            </a:rPr>
            <a:t>年度に人口減少等特別対策事業費の新設や公債費の増加、平成</a:t>
          </a:r>
          <a:r>
            <a:rPr kumimoji="1" lang="en-US" altLang="ja-JP" sz="1300" baseline="0">
              <a:latin typeface="ＭＳ Ｐゴシック"/>
            </a:rPr>
            <a:t>28</a:t>
          </a:r>
          <a:r>
            <a:rPr kumimoji="1" lang="ja-JP" altLang="en-US" sz="1300" baseline="0">
              <a:latin typeface="ＭＳ Ｐゴシック"/>
            </a:rPr>
            <a:t>年度には平成</a:t>
          </a:r>
          <a:r>
            <a:rPr kumimoji="1" lang="en-US" altLang="ja-JP" sz="1300" baseline="0">
              <a:latin typeface="ＭＳ Ｐゴシック"/>
            </a:rPr>
            <a:t>27</a:t>
          </a:r>
          <a:r>
            <a:rPr kumimoji="1" lang="ja-JP" altLang="en-US" sz="1300" baseline="0">
              <a:latin typeface="ＭＳ Ｐゴシック"/>
            </a:rPr>
            <a:t>年度国勢調査人口の反映による測定単位の減少、臨時財政対策債振替相当額の減少などの要因により同水準となっている。</a:t>
          </a:r>
          <a:endParaRPr kumimoji="1" lang="en-US" altLang="ja-JP" sz="1300" baseline="0">
            <a:latin typeface="ＭＳ Ｐゴシック"/>
          </a:endParaRPr>
        </a:p>
        <a:p>
          <a:r>
            <a:rPr kumimoji="1" lang="ja-JP" altLang="en-US" sz="1300" baseline="0">
              <a:latin typeface="ＭＳ Ｐゴシック"/>
            </a:rPr>
            <a:t>　以上のことから、財政力指数は同水準により推移している。</a:t>
          </a:r>
          <a:endParaRPr kumimoji="1" lang="en-US" altLang="ja-JP" sz="13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102870</xdr:rowOff>
    </xdr:from>
    <xdr:to>
      <xdr:col>7</xdr:col>
      <xdr:colOff>152400</xdr:colOff>
      <xdr:row>40</xdr:row>
      <xdr:rowOff>102870</xdr:rowOff>
    </xdr:to>
    <xdr:cxnSp macro="">
      <xdr:nvCxnSpPr>
        <xdr:cNvPr id="66" name="直線コネクタ 65"/>
        <xdr:cNvCxnSpPr/>
      </xdr:nvCxnSpPr>
      <xdr:spPr>
        <a:xfrm>
          <a:off x="4114800" y="69608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54610</xdr:rowOff>
    </xdr:from>
    <xdr:to>
      <xdr:col>6</xdr:col>
      <xdr:colOff>0</xdr:colOff>
      <xdr:row>40</xdr:row>
      <xdr:rowOff>102870</xdr:rowOff>
    </xdr:to>
    <xdr:cxnSp macro="">
      <xdr:nvCxnSpPr>
        <xdr:cNvPr id="69" name="直線コネクタ 68"/>
        <xdr:cNvCxnSpPr/>
      </xdr:nvCxnSpPr>
      <xdr:spPr>
        <a:xfrm>
          <a:off x="3225800" y="69126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143510</xdr:rowOff>
    </xdr:from>
    <xdr:to>
      <xdr:col>6</xdr:col>
      <xdr:colOff>50800</xdr:colOff>
      <xdr:row>43</xdr:row>
      <xdr:rowOff>73660</xdr:rowOff>
    </xdr:to>
    <xdr:sp macro="" textlink="">
      <xdr:nvSpPr>
        <xdr:cNvPr id="70" name="フローチャート : 判断 69"/>
        <xdr:cNvSpPr/>
      </xdr:nvSpPr>
      <xdr:spPr>
        <a:xfrm>
          <a:off x="4064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58437</xdr:rowOff>
    </xdr:from>
    <xdr:ext cx="736600" cy="259045"/>
    <xdr:sp macro="" textlink="">
      <xdr:nvSpPr>
        <xdr:cNvPr id="71" name="テキスト ボックス 70"/>
        <xdr:cNvSpPr txBox="1"/>
      </xdr:nvSpPr>
      <xdr:spPr>
        <a:xfrm>
          <a:off x="3733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30480</xdr:rowOff>
    </xdr:from>
    <xdr:to>
      <xdr:col>4</xdr:col>
      <xdr:colOff>482600</xdr:colOff>
      <xdr:row>40</xdr:row>
      <xdr:rowOff>54610</xdr:rowOff>
    </xdr:to>
    <xdr:cxnSp macro="">
      <xdr:nvCxnSpPr>
        <xdr:cNvPr id="72" name="直線コネクタ 71"/>
        <xdr:cNvCxnSpPr/>
      </xdr:nvCxnSpPr>
      <xdr:spPr>
        <a:xfrm>
          <a:off x="2336800" y="68884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30480</xdr:rowOff>
    </xdr:from>
    <xdr:to>
      <xdr:col>3</xdr:col>
      <xdr:colOff>279400</xdr:colOff>
      <xdr:row>40</xdr:row>
      <xdr:rowOff>54610</xdr:rowOff>
    </xdr:to>
    <xdr:cxnSp macro="">
      <xdr:nvCxnSpPr>
        <xdr:cNvPr id="75" name="直線コネクタ 74"/>
        <xdr:cNvCxnSpPr/>
      </xdr:nvCxnSpPr>
      <xdr:spPr>
        <a:xfrm flipV="1">
          <a:off x="1447800" y="68884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85" name="円/楕円 84"/>
        <xdr:cNvSpPr/>
      </xdr:nvSpPr>
      <xdr:spPr>
        <a:xfrm>
          <a:off x="4902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24147</xdr:rowOff>
    </xdr:from>
    <xdr:ext cx="762000" cy="259045"/>
    <xdr:sp macro="" textlink="">
      <xdr:nvSpPr>
        <xdr:cNvPr id="86" name="財政力該当値テキスト"/>
        <xdr:cNvSpPr txBox="1"/>
      </xdr:nvSpPr>
      <xdr:spPr>
        <a:xfrm>
          <a:off x="5041900" y="688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52070</xdr:rowOff>
    </xdr:from>
    <xdr:to>
      <xdr:col>6</xdr:col>
      <xdr:colOff>50800</xdr:colOff>
      <xdr:row>40</xdr:row>
      <xdr:rowOff>153670</xdr:rowOff>
    </xdr:to>
    <xdr:sp macro="" textlink="">
      <xdr:nvSpPr>
        <xdr:cNvPr id="87" name="円/楕円 86"/>
        <xdr:cNvSpPr/>
      </xdr:nvSpPr>
      <xdr:spPr>
        <a:xfrm>
          <a:off x="4064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163847</xdr:rowOff>
    </xdr:from>
    <xdr:ext cx="736600" cy="259045"/>
    <xdr:sp macro="" textlink="">
      <xdr:nvSpPr>
        <xdr:cNvPr id="88" name="テキスト ボックス 87"/>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3810</xdr:rowOff>
    </xdr:from>
    <xdr:to>
      <xdr:col>4</xdr:col>
      <xdr:colOff>533400</xdr:colOff>
      <xdr:row>40</xdr:row>
      <xdr:rowOff>105410</xdr:rowOff>
    </xdr:to>
    <xdr:sp macro="" textlink="">
      <xdr:nvSpPr>
        <xdr:cNvPr id="89" name="円/楕円 88"/>
        <xdr:cNvSpPr/>
      </xdr:nvSpPr>
      <xdr:spPr>
        <a:xfrm>
          <a:off x="3175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115587</xdr:rowOff>
    </xdr:from>
    <xdr:ext cx="762000" cy="259045"/>
    <xdr:sp macro="" textlink="">
      <xdr:nvSpPr>
        <xdr:cNvPr id="90" name="テキスト ボックス 89"/>
        <xdr:cNvSpPr txBox="1"/>
      </xdr:nvSpPr>
      <xdr:spPr>
        <a:xfrm>
          <a:off x="2844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151130</xdr:rowOff>
    </xdr:from>
    <xdr:to>
      <xdr:col>3</xdr:col>
      <xdr:colOff>330200</xdr:colOff>
      <xdr:row>40</xdr:row>
      <xdr:rowOff>81280</xdr:rowOff>
    </xdr:to>
    <xdr:sp macro="" textlink="">
      <xdr:nvSpPr>
        <xdr:cNvPr id="91" name="円/楕円 90"/>
        <xdr:cNvSpPr/>
      </xdr:nvSpPr>
      <xdr:spPr>
        <a:xfrm>
          <a:off x="2286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91457</xdr:rowOff>
    </xdr:from>
    <xdr:ext cx="762000" cy="259045"/>
    <xdr:sp macro="" textlink="">
      <xdr:nvSpPr>
        <xdr:cNvPr id="92" name="テキスト ボックス 91"/>
        <xdr:cNvSpPr txBox="1"/>
      </xdr:nvSpPr>
      <xdr:spPr>
        <a:xfrm>
          <a:off x="1955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3810</xdr:rowOff>
    </xdr:from>
    <xdr:to>
      <xdr:col>2</xdr:col>
      <xdr:colOff>127000</xdr:colOff>
      <xdr:row>40</xdr:row>
      <xdr:rowOff>105410</xdr:rowOff>
    </xdr:to>
    <xdr:sp macro="" textlink="">
      <xdr:nvSpPr>
        <xdr:cNvPr id="93" name="円/楕円 92"/>
        <xdr:cNvSpPr/>
      </xdr:nvSpPr>
      <xdr:spPr>
        <a:xfrm>
          <a:off x="1397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115587</xdr:rowOff>
    </xdr:from>
    <xdr:ext cx="762000" cy="259045"/>
    <xdr:sp macro="" textlink="">
      <xdr:nvSpPr>
        <xdr:cNvPr id="94" name="テキスト ボックス 93"/>
        <xdr:cNvSpPr txBox="1"/>
      </xdr:nvSpPr>
      <xdr:spPr>
        <a:xfrm>
          <a:off x="1066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市内発電所の固定資産税における償却資産の減少や扶助費の増加により、上昇傾向である。</a:t>
          </a:r>
          <a:endParaRPr kumimoji="1" lang="en-US" altLang="ja-JP" sz="1300">
            <a:latin typeface="ＭＳ Ｐゴシック"/>
          </a:endParaRPr>
        </a:p>
        <a:p>
          <a:r>
            <a:rPr kumimoji="1" lang="ja-JP" altLang="en-US" sz="1300">
              <a:latin typeface="ＭＳ Ｐゴシック"/>
            </a:rPr>
            <a:t>　平成２８年度は、歳入で固定資産税、地方消費税交付金、臨時財政対策債などの経常一般財源の減少に加え、歳出では、物件費などの減少はあるものの、生活保護費など扶助費の増加が要因となり増加となった。</a:t>
          </a:r>
          <a:endParaRPr kumimoji="1" lang="en-US" altLang="ja-JP" sz="1300">
            <a:latin typeface="ＭＳ Ｐゴシック"/>
          </a:endParaRPr>
        </a:p>
        <a:p>
          <a:r>
            <a:rPr kumimoji="1" lang="ja-JP" altLang="en-US" sz="1300">
              <a:latin typeface="ＭＳ Ｐゴシック"/>
            </a:rPr>
            <a:t>　今後も一般財源は減少傾向に推移すると考えられることから、公共施設の見直しや既存事業の見直しなど抜本的な改革に取り組んでいく。</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92710</xdr:rowOff>
    </xdr:from>
    <xdr:to>
      <xdr:col>7</xdr:col>
      <xdr:colOff>152400</xdr:colOff>
      <xdr:row>63</xdr:row>
      <xdr:rowOff>66040</xdr:rowOff>
    </xdr:to>
    <xdr:cxnSp macro="">
      <xdr:nvCxnSpPr>
        <xdr:cNvPr id="127" name="直線コネクタ 126"/>
        <xdr:cNvCxnSpPr/>
      </xdr:nvCxnSpPr>
      <xdr:spPr>
        <a:xfrm>
          <a:off x="4114800" y="1072261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72915</xdr:rowOff>
    </xdr:from>
    <xdr:ext cx="762000" cy="259045"/>
    <xdr:sp macro="" textlink="">
      <xdr:nvSpPr>
        <xdr:cNvPr id="128"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92710</xdr:rowOff>
    </xdr:from>
    <xdr:to>
      <xdr:col>6</xdr:col>
      <xdr:colOff>0</xdr:colOff>
      <xdr:row>63</xdr:row>
      <xdr:rowOff>61214</xdr:rowOff>
    </xdr:to>
    <xdr:cxnSp macro="">
      <xdr:nvCxnSpPr>
        <xdr:cNvPr id="130" name="直線コネクタ 129"/>
        <xdr:cNvCxnSpPr/>
      </xdr:nvCxnSpPr>
      <xdr:spPr>
        <a:xfrm flipV="1">
          <a:off x="3225800" y="1072261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153162</xdr:rowOff>
    </xdr:from>
    <xdr:to>
      <xdr:col>6</xdr:col>
      <xdr:colOff>50800</xdr:colOff>
      <xdr:row>61</xdr:row>
      <xdr:rowOff>83312</xdr:rowOff>
    </xdr:to>
    <xdr:sp macro="" textlink="">
      <xdr:nvSpPr>
        <xdr:cNvPr id="131" name="フローチャート : 判断 130"/>
        <xdr:cNvSpPr/>
      </xdr:nvSpPr>
      <xdr:spPr>
        <a:xfrm>
          <a:off x="4064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93489</xdr:rowOff>
    </xdr:from>
    <xdr:ext cx="736600" cy="259045"/>
    <xdr:sp macro="" textlink="">
      <xdr:nvSpPr>
        <xdr:cNvPr id="132" name="テキスト ボックス 131"/>
        <xdr:cNvSpPr txBox="1"/>
      </xdr:nvSpPr>
      <xdr:spPr>
        <a:xfrm>
          <a:off x="3733800" y="1020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22860</xdr:rowOff>
    </xdr:from>
    <xdr:to>
      <xdr:col>4</xdr:col>
      <xdr:colOff>482600</xdr:colOff>
      <xdr:row>63</xdr:row>
      <xdr:rowOff>61214</xdr:rowOff>
    </xdr:to>
    <xdr:cxnSp macro="">
      <xdr:nvCxnSpPr>
        <xdr:cNvPr id="133" name="直線コネクタ 132"/>
        <xdr:cNvCxnSpPr/>
      </xdr:nvCxnSpPr>
      <xdr:spPr>
        <a:xfrm>
          <a:off x="2336800" y="10481310"/>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35" name="テキスト ボックス 134"/>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22860</xdr:rowOff>
    </xdr:from>
    <xdr:to>
      <xdr:col>3</xdr:col>
      <xdr:colOff>279400</xdr:colOff>
      <xdr:row>61</xdr:row>
      <xdr:rowOff>129032</xdr:rowOff>
    </xdr:to>
    <xdr:cxnSp macro="">
      <xdr:nvCxnSpPr>
        <xdr:cNvPr id="136" name="直線コネクタ 135"/>
        <xdr:cNvCxnSpPr/>
      </xdr:nvCxnSpPr>
      <xdr:spPr>
        <a:xfrm flipV="1">
          <a:off x="1447800" y="1048131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38" name="テキスト ボックス 137"/>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165879</xdr:rowOff>
    </xdr:from>
    <xdr:ext cx="762000" cy="259045"/>
    <xdr:sp macro="" textlink="">
      <xdr:nvSpPr>
        <xdr:cNvPr id="140" name="テキスト ボックス 139"/>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46" name="円/楕円 145"/>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158767</xdr:rowOff>
    </xdr:from>
    <xdr:ext cx="762000" cy="259045"/>
    <xdr:sp macro="" textlink="">
      <xdr:nvSpPr>
        <xdr:cNvPr id="147" name="財政構造の弾力性該当値テキスト"/>
        <xdr:cNvSpPr txBox="1"/>
      </xdr:nvSpPr>
      <xdr:spPr>
        <a:xfrm>
          <a:off x="5041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41910</xdr:rowOff>
    </xdr:from>
    <xdr:to>
      <xdr:col>6</xdr:col>
      <xdr:colOff>50800</xdr:colOff>
      <xdr:row>62</xdr:row>
      <xdr:rowOff>143510</xdr:rowOff>
    </xdr:to>
    <xdr:sp macro="" textlink="">
      <xdr:nvSpPr>
        <xdr:cNvPr id="148" name="円/楕円 147"/>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128287</xdr:rowOff>
    </xdr:from>
    <xdr:ext cx="736600" cy="259045"/>
    <xdr:sp macro="" textlink="">
      <xdr:nvSpPr>
        <xdr:cNvPr id="149" name="テキスト ボックス 148"/>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10414</xdr:rowOff>
    </xdr:from>
    <xdr:to>
      <xdr:col>4</xdr:col>
      <xdr:colOff>533400</xdr:colOff>
      <xdr:row>63</xdr:row>
      <xdr:rowOff>112014</xdr:rowOff>
    </xdr:to>
    <xdr:sp macro="" textlink="">
      <xdr:nvSpPr>
        <xdr:cNvPr id="150" name="円/楕円 149"/>
        <xdr:cNvSpPr/>
      </xdr:nvSpPr>
      <xdr:spPr>
        <a:xfrm>
          <a:off x="3175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96791</xdr:rowOff>
    </xdr:from>
    <xdr:ext cx="762000" cy="259045"/>
    <xdr:sp macro="" textlink="">
      <xdr:nvSpPr>
        <xdr:cNvPr id="151" name="テキスト ボックス 150"/>
        <xdr:cNvSpPr txBox="1"/>
      </xdr:nvSpPr>
      <xdr:spPr>
        <a:xfrm>
          <a:off x="2844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143510</xdr:rowOff>
    </xdr:from>
    <xdr:to>
      <xdr:col>3</xdr:col>
      <xdr:colOff>330200</xdr:colOff>
      <xdr:row>61</xdr:row>
      <xdr:rowOff>73660</xdr:rowOff>
    </xdr:to>
    <xdr:sp macro="" textlink="">
      <xdr:nvSpPr>
        <xdr:cNvPr id="152" name="円/楕円 151"/>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83837</xdr:rowOff>
    </xdr:from>
    <xdr:ext cx="762000" cy="259045"/>
    <xdr:sp macro="" textlink="">
      <xdr:nvSpPr>
        <xdr:cNvPr id="153" name="テキスト ボックス 152"/>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78232</xdr:rowOff>
    </xdr:from>
    <xdr:to>
      <xdr:col>2</xdr:col>
      <xdr:colOff>127000</xdr:colOff>
      <xdr:row>62</xdr:row>
      <xdr:rowOff>8382</xdr:rowOff>
    </xdr:to>
    <xdr:sp macro="" textlink="">
      <xdr:nvSpPr>
        <xdr:cNvPr id="154" name="円/楕円 153"/>
        <xdr:cNvSpPr/>
      </xdr:nvSpPr>
      <xdr:spPr>
        <a:xfrm>
          <a:off x="1397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164609</xdr:rowOff>
    </xdr:from>
    <xdr:ext cx="762000" cy="259045"/>
    <xdr:sp macro="" textlink="">
      <xdr:nvSpPr>
        <xdr:cNvPr id="155" name="テキスト ボックス 154"/>
        <xdr:cNvSpPr txBox="1"/>
      </xdr:nvSpPr>
      <xdr:spPr>
        <a:xfrm>
          <a:off x="10668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[126,831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a:t>
          </a:r>
          <a:r>
            <a:rPr kumimoji="1" lang="en-US" altLang="ja-JP" sz="1300" baseline="0">
              <a:latin typeface="ＭＳ Ｐゴシック"/>
            </a:rPr>
            <a:t>27</a:t>
          </a:r>
          <a:r>
            <a:rPr kumimoji="1" lang="ja-JP" altLang="en-US" sz="1300" baseline="0">
              <a:latin typeface="ＭＳ Ｐゴシック"/>
            </a:rPr>
            <a:t>年度は類似団体平均を下回ったものの、平成</a:t>
          </a:r>
          <a:r>
            <a:rPr kumimoji="1" lang="en-US" altLang="ja-JP" sz="1300" baseline="0">
              <a:latin typeface="ＭＳ Ｐゴシック"/>
            </a:rPr>
            <a:t>27</a:t>
          </a:r>
          <a:r>
            <a:rPr kumimoji="1" lang="ja-JP" altLang="en-US" sz="1300" baseline="0">
              <a:latin typeface="ＭＳ Ｐゴシック"/>
            </a:rPr>
            <a:t>年度から実施している新たな任用制度の本格実施や給与改定により、平成</a:t>
          </a:r>
          <a:r>
            <a:rPr kumimoji="1" lang="en-US" altLang="ja-JP" sz="1300" baseline="0">
              <a:latin typeface="ＭＳ Ｐゴシック"/>
            </a:rPr>
            <a:t>28</a:t>
          </a:r>
          <a:r>
            <a:rPr kumimoji="1" lang="ja-JP" altLang="en-US" sz="1300" baseline="0">
              <a:latin typeface="ＭＳ Ｐゴシック"/>
            </a:rPr>
            <a:t>年度は大きく人件費が上回ることとなった。</a:t>
          </a:r>
          <a:endParaRPr kumimoji="1" lang="en-US" altLang="ja-JP" sz="1300" baseline="0">
            <a:latin typeface="ＭＳ Ｐゴシック"/>
          </a:endParaRPr>
        </a:p>
        <a:p>
          <a:r>
            <a:rPr kumimoji="1" lang="ja-JP" altLang="en-US" sz="1300" baseline="0">
              <a:latin typeface="ＭＳ Ｐゴシック"/>
            </a:rPr>
            <a:t>　物件費については、教育費における教科書改訂経費や賃金の減少があるものの、固定資産税評価替経費や情報セキュリティ強化事業の増加などの増減要素により同水準となっている。</a:t>
          </a:r>
          <a:endParaRPr kumimoji="1" lang="en-US" altLang="ja-JP" sz="1300" baseline="0">
            <a:latin typeface="ＭＳ Ｐゴシック"/>
          </a:endParaRPr>
        </a:p>
        <a:p>
          <a:r>
            <a:rPr kumimoji="1" lang="ja-JP" altLang="en-US" sz="1300" baseline="0">
              <a:latin typeface="ＭＳ Ｐゴシック"/>
            </a:rPr>
            <a:t>　なお、決算額全体としては減少傾向である。　</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123323</xdr:rowOff>
    </xdr:from>
    <xdr:to>
      <xdr:col>7</xdr:col>
      <xdr:colOff>152400</xdr:colOff>
      <xdr:row>85</xdr:row>
      <xdr:rowOff>131930</xdr:rowOff>
    </xdr:to>
    <xdr:cxnSp macro="">
      <xdr:nvCxnSpPr>
        <xdr:cNvPr id="190" name="直線コネクタ 189"/>
        <xdr:cNvCxnSpPr/>
      </xdr:nvCxnSpPr>
      <xdr:spPr>
        <a:xfrm flipV="1">
          <a:off x="4114800" y="14696573"/>
          <a:ext cx="838200" cy="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6746</xdr:rowOff>
    </xdr:from>
    <xdr:ext cx="762000" cy="259045"/>
    <xdr:sp macro="" textlink="">
      <xdr:nvSpPr>
        <xdr:cNvPr id="191" name="人件費・物件費等の状況平均値テキスト"/>
        <xdr:cNvSpPr txBox="1"/>
      </xdr:nvSpPr>
      <xdr:spPr>
        <a:xfrm>
          <a:off x="5041900" y="14237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80305</xdr:rowOff>
    </xdr:from>
    <xdr:to>
      <xdr:col>6</xdr:col>
      <xdr:colOff>0</xdr:colOff>
      <xdr:row>85</xdr:row>
      <xdr:rowOff>131930</xdr:rowOff>
    </xdr:to>
    <xdr:cxnSp macro="">
      <xdr:nvCxnSpPr>
        <xdr:cNvPr id="193" name="直線コネクタ 192"/>
        <xdr:cNvCxnSpPr/>
      </xdr:nvCxnSpPr>
      <xdr:spPr>
        <a:xfrm>
          <a:off x="3225800" y="14653555"/>
          <a:ext cx="889000" cy="5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86</xdr:row>
      <xdr:rowOff>145242</xdr:rowOff>
    </xdr:from>
    <xdr:to>
      <xdr:col>6</xdr:col>
      <xdr:colOff>50800</xdr:colOff>
      <xdr:row>87</xdr:row>
      <xdr:rowOff>75392</xdr:rowOff>
    </xdr:to>
    <xdr:sp macro="" textlink="">
      <xdr:nvSpPr>
        <xdr:cNvPr id="194" name="フローチャート : 判断 193"/>
        <xdr:cNvSpPr/>
      </xdr:nvSpPr>
      <xdr:spPr>
        <a:xfrm>
          <a:off x="4064000" y="14889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60169</xdr:rowOff>
    </xdr:from>
    <xdr:ext cx="736600" cy="259045"/>
    <xdr:sp macro="" textlink="">
      <xdr:nvSpPr>
        <xdr:cNvPr id="195" name="テキスト ボックス 194"/>
        <xdr:cNvSpPr txBox="1"/>
      </xdr:nvSpPr>
      <xdr:spPr>
        <a:xfrm>
          <a:off x="3733800" y="14976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21321</xdr:rowOff>
    </xdr:from>
    <xdr:to>
      <xdr:col>4</xdr:col>
      <xdr:colOff>482600</xdr:colOff>
      <xdr:row>85</xdr:row>
      <xdr:rowOff>80305</xdr:rowOff>
    </xdr:to>
    <xdr:cxnSp macro="">
      <xdr:nvCxnSpPr>
        <xdr:cNvPr id="196" name="直線コネクタ 195"/>
        <xdr:cNvCxnSpPr/>
      </xdr:nvCxnSpPr>
      <xdr:spPr>
        <a:xfrm>
          <a:off x="2336800" y="14594571"/>
          <a:ext cx="889000" cy="5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110315</xdr:rowOff>
    </xdr:from>
    <xdr:ext cx="762000" cy="259045"/>
    <xdr:sp macro="" textlink="">
      <xdr:nvSpPr>
        <xdr:cNvPr id="198" name="テキスト ボックス 197"/>
        <xdr:cNvSpPr txBox="1"/>
      </xdr:nvSpPr>
      <xdr:spPr>
        <a:xfrm>
          <a:off x="2844800" y="143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104119</xdr:rowOff>
    </xdr:from>
    <xdr:to>
      <xdr:col>3</xdr:col>
      <xdr:colOff>279400</xdr:colOff>
      <xdr:row>85</xdr:row>
      <xdr:rowOff>21321</xdr:rowOff>
    </xdr:to>
    <xdr:cxnSp macro="">
      <xdr:nvCxnSpPr>
        <xdr:cNvPr id="199" name="直線コネクタ 198"/>
        <xdr:cNvCxnSpPr/>
      </xdr:nvCxnSpPr>
      <xdr:spPr>
        <a:xfrm>
          <a:off x="1447800" y="14505919"/>
          <a:ext cx="889000" cy="8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72523</xdr:rowOff>
    </xdr:from>
    <xdr:to>
      <xdr:col>7</xdr:col>
      <xdr:colOff>203200</xdr:colOff>
      <xdr:row>86</xdr:row>
      <xdr:rowOff>2673</xdr:rowOff>
    </xdr:to>
    <xdr:sp macro="" textlink="">
      <xdr:nvSpPr>
        <xdr:cNvPr id="209" name="円/楕円 208"/>
        <xdr:cNvSpPr/>
      </xdr:nvSpPr>
      <xdr:spPr>
        <a:xfrm>
          <a:off x="4902200" y="1464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44600</xdr:rowOff>
    </xdr:from>
    <xdr:ext cx="762000" cy="259045"/>
    <xdr:sp macro="" textlink="">
      <xdr:nvSpPr>
        <xdr:cNvPr id="210" name="人件費・物件費等の状況該当値テキスト"/>
        <xdr:cNvSpPr txBox="1"/>
      </xdr:nvSpPr>
      <xdr:spPr>
        <a:xfrm>
          <a:off x="5041900" y="1461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126,831</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81130</xdr:rowOff>
    </xdr:from>
    <xdr:to>
      <xdr:col>6</xdr:col>
      <xdr:colOff>50800</xdr:colOff>
      <xdr:row>86</xdr:row>
      <xdr:rowOff>11280</xdr:rowOff>
    </xdr:to>
    <xdr:sp macro="" textlink="">
      <xdr:nvSpPr>
        <xdr:cNvPr id="211" name="円/楕円 210"/>
        <xdr:cNvSpPr/>
      </xdr:nvSpPr>
      <xdr:spPr>
        <a:xfrm>
          <a:off x="4064000" y="146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21457</xdr:rowOff>
    </xdr:from>
    <xdr:ext cx="736600" cy="259045"/>
    <xdr:sp macro="" textlink="">
      <xdr:nvSpPr>
        <xdr:cNvPr id="212" name="テキスト ボックス 211"/>
        <xdr:cNvSpPr txBox="1"/>
      </xdr:nvSpPr>
      <xdr:spPr>
        <a:xfrm>
          <a:off x="3733800" y="144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127,473</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29505</xdr:rowOff>
    </xdr:from>
    <xdr:to>
      <xdr:col>4</xdr:col>
      <xdr:colOff>533400</xdr:colOff>
      <xdr:row>85</xdr:row>
      <xdr:rowOff>131105</xdr:rowOff>
    </xdr:to>
    <xdr:sp macro="" textlink="">
      <xdr:nvSpPr>
        <xdr:cNvPr id="213" name="円/楕円 212"/>
        <xdr:cNvSpPr/>
      </xdr:nvSpPr>
      <xdr:spPr>
        <a:xfrm>
          <a:off x="3175000" y="1460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115882</xdr:rowOff>
    </xdr:from>
    <xdr:ext cx="762000" cy="259045"/>
    <xdr:sp macro="" textlink="">
      <xdr:nvSpPr>
        <xdr:cNvPr id="214" name="テキスト ボックス 213"/>
        <xdr:cNvSpPr txBox="1"/>
      </xdr:nvSpPr>
      <xdr:spPr>
        <a:xfrm>
          <a:off x="2844800" y="1468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123,622</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141971</xdr:rowOff>
    </xdr:from>
    <xdr:to>
      <xdr:col>3</xdr:col>
      <xdr:colOff>330200</xdr:colOff>
      <xdr:row>85</xdr:row>
      <xdr:rowOff>72121</xdr:rowOff>
    </xdr:to>
    <xdr:sp macro="" textlink="">
      <xdr:nvSpPr>
        <xdr:cNvPr id="215" name="円/楕円 214"/>
        <xdr:cNvSpPr/>
      </xdr:nvSpPr>
      <xdr:spPr>
        <a:xfrm>
          <a:off x="2286000" y="1454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82298</xdr:rowOff>
    </xdr:from>
    <xdr:ext cx="762000" cy="259045"/>
    <xdr:sp macro="" textlink="">
      <xdr:nvSpPr>
        <xdr:cNvPr id="216" name="テキスト ボックス 215"/>
        <xdr:cNvSpPr txBox="1"/>
      </xdr:nvSpPr>
      <xdr:spPr>
        <a:xfrm>
          <a:off x="1955800" y="1431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119,222</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53319</xdr:rowOff>
    </xdr:from>
    <xdr:to>
      <xdr:col>2</xdr:col>
      <xdr:colOff>127000</xdr:colOff>
      <xdr:row>84</xdr:row>
      <xdr:rowOff>154919</xdr:rowOff>
    </xdr:to>
    <xdr:sp macro="" textlink="">
      <xdr:nvSpPr>
        <xdr:cNvPr id="217" name="円/楕円 216"/>
        <xdr:cNvSpPr/>
      </xdr:nvSpPr>
      <xdr:spPr>
        <a:xfrm>
          <a:off x="1397000" y="1445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165096</xdr:rowOff>
    </xdr:from>
    <xdr:ext cx="762000" cy="259045"/>
    <xdr:sp macro="" textlink="">
      <xdr:nvSpPr>
        <xdr:cNvPr id="218" name="テキスト ボックス 217"/>
        <xdr:cNvSpPr txBox="1"/>
      </xdr:nvSpPr>
      <xdr:spPr>
        <a:xfrm>
          <a:off x="1066800" y="1422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112,609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国家公務員給与に準拠することとし、引き続き給与の適正化に努める。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138430</xdr:rowOff>
    </xdr:from>
    <xdr:to>
      <xdr:col>24</xdr:col>
      <xdr:colOff>558800</xdr:colOff>
      <xdr:row>86</xdr:row>
      <xdr:rowOff>61384</xdr:rowOff>
    </xdr:to>
    <xdr:cxnSp macro="">
      <xdr:nvCxnSpPr>
        <xdr:cNvPr id="247" name="直線コネクタ 246"/>
        <xdr:cNvCxnSpPr/>
      </xdr:nvCxnSpPr>
      <xdr:spPr>
        <a:xfrm flipV="1">
          <a:off x="17018000" y="14025880"/>
          <a:ext cx="0" cy="780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33461</xdr:rowOff>
    </xdr:from>
    <xdr:ext cx="762000" cy="259045"/>
    <xdr:sp macro="" textlink="">
      <xdr:nvSpPr>
        <xdr:cNvPr id="248" name="給与水準   （国との比較）最小値テキスト"/>
        <xdr:cNvSpPr txBox="1"/>
      </xdr:nvSpPr>
      <xdr:spPr>
        <a:xfrm>
          <a:off x="17106900" y="147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61384</xdr:rowOff>
    </xdr:from>
    <xdr:to>
      <xdr:col>24</xdr:col>
      <xdr:colOff>647700</xdr:colOff>
      <xdr:row>86</xdr:row>
      <xdr:rowOff>61384</xdr:rowOff>
    </xdr:to>
    <xdr:cxnSp macro="">
      <xdr:nvCxnSpPr>
        <xdr:cNvPr id="249" name="直線コネクタ 248"/>
        <xdr:cNvCxnSpPr/>
      </xdr:nvCxnSpPr>
      <xdr:spPr>
        <a:xfrm>
          <a:off x="16929100" y="148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53357</xdr:rowOff>
    </xdr:from>
    <xdr:ext cx="762000" cy="259045"/>
    <xdr:sp macro="" textlink="">
      <xdr:nvSpPr>
        <xdr:cNvPr id="250" name="給与水準   （国との比較）最大値テキスト"/>
        <xdr:cNvSpPr txBox="1"/>
      </xdr:nvSpPr>
      <xdr:spPr>
        <a:xfrm>
          <a:off x="17106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81</xdr:row>
      <xdr:rowOff>138430</xdr:rowOff>
    </xdr:from>
    <xdr:to>
      <xdr:col>24</xdr:col>
      <xdr:colOff>647700</xdr:colOff>
      <xdr:row>81</xdr:row>
      <xdr:rowOff>138430</xdr:rowOff>
    </xdr:to>
    <xdr:cxnSp macro="">
      <xdr:nvCxnSpPr>
        <xdr:cNvPr id="251" name="直線コネクタ 250"/>
        <xdr:cNvCxnSpPr/>
      </xdr:nvCxnSpPr>
      <xdr:spPr>
        <a:xfrm>
          <a:off x="16929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29211</xdr:rowOff>
    </xdr:from>
    <xdr:to>
      <xdr:col>24</xdr:col>
      <xdr:colOff>558800</xdr:colOff>
      <xdr:row>86</xdr:row>
      <xdr:rowOff>37254</xdr:rowOff>
    </xdr:to>
    <xdr:cxnSp macro="">
      <xdr:nvCxnSpPr>
        <xdr:cNvPr id="252" name="直線コネクタ 251"/>
        <xdr:cNvCxnSpPr/>
      </xdr:nvCxnSpPr>
      <xdr:spPr>
        <a:xfrm flipV="1">
          <a:off x="16179800" y="1477391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64364</xdr:rowOff>
    </xdr:from>
    <xdr:ext cx="762000" cy="259045"/>
    <xdr:sp macro="" textlink="">
      <xdr:nvSpPr>
        <xdr:cNvPr id="253" name="給与水準   （国との比較）平均値テキスト"/>
        <xdr:cNvSpPr txBox="1"/>
      </xdr:nvSpPr>
      <xdr:spPr>
        <a:xfrm>
          <a:off x="17106900" y="1429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54" name="フローチャート : 判断 253"/>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37254</xdr:rowOff>
    </xdr:from>
    <xdr:to>
      <xdr:col>23</xdr:col>
      <xdr:colOff>406400</xdr:colOff>
      <xdr:row>86</xdr:row>
      <xdr:rowOff>53339</xdr:rowOff>
    </xdr:to>
    <xdr:cxnSp macro="">
      <xdr:nvCxnSpPr>
        <xdr:cNvPr id="255" name="直線コネクタ 254"/>
        <xdr:cNvCxnSpPr/>
      </xdr:nvCxnSpPr>
      <xdr:spPr>
        <a:xfrm flipV="1">
          <a:off x="15290800" y="14781954"/>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15663</xdr:rowOff>
    </xdr:from>
    <xdr:to>
      <xdr:col>23</xdr:col>
      <xdr:colOff>457200</xdr:colOff>
      <xdr:row>84</xdr:row>
      <xdr:rowOff>117263</xdr:rowOff>
    </xdr:to>
    <xdr:sp macro="" textlink="">
      <xdr:nvSpPr>
        <xdr:cNvPr id="256" name="フローチャート : 判断 255"/>
        <xdr:cNvSpPr/>
      </xdr:nvSpPr>
      <xdr:spPr>
        <a:xfrm>
          <a:off x="16129000" y="14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127440</xdr:rowOff>
    </xdr:from>
    <xdr:ext cx="736600" cy="259045"/>
    <xdr:sp macro="" textlink="">
      <xdr:nvSpPr>
        <xdr:cNvPr id="257" name="テキスト ボックス 256"/>
        <xdr:cNvSpPr txBox="1"/>
      </xdr:nvSpPr>
      <xdr:spPr>
        <a:xfrm>
          <a:off x="15798800" y="1418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45296</xdr:rowOff>
    </xdr:from>
    <xdr:to>
      <xdr:col>22</xdr:col>
      <xdr:colOff>203200</xdr:colOff>
      <xdr:row>86</xdr:row>
      <xdr:rowOff>53339</xdr:rowOff>
    </xdr:to>
    <xdr:cxnSp macro="">
      <xdr:nvCxnSpPr>
        <xdr:cNvPr id="258" name="直線コネクタ 257"/>
        <xdr:cNvCxnSpPr/>
      </xdr:nvCxnSpPr>
      <xdr:spPr>
        <a:xfrm>
          <a:off x="14401800" y="1478999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59" name="フローチャート : 判断 258"/>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0" name="テキスト ボックス 259"/>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45296</xdr:rowOff>
    </xdr:from>
    <xdr:to>
      <xdr:col>21</xdr:col>
      <xdr:colOff>0</xdr:colOff>
      <xdr:row>89</xdr:row>
      <xdr:rowOff>166370</xdr:rowOff>
    </xdr:to>
    <xdr:cxnSp macro="">
      <xdr:nvCxnSpPr>
        <xdr:cNvPr id="261" name="直線コネクタ 260"/>
        <xdr:cNvCxnSpPr/>
      </xdr:nvCxnSpPr>
      <xdr:spPr>
        <a:xfrm flipV="1">
          <a:off x="13512800" y="14789996"/>
          <a:ext cx="889000" cy="6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171027</xdr:rowOff>
    </xdr:from>
    <xdr:to>
      <xdr:col>21</xdr:col>
      <xdr:colOff>50800</xdr:colOff>
      <xdr:row>84</xdr:row>
      <xdr:rowOff>101177</xdr:rowOff>
    </xdr:to>
    <xdr:sp macro="" textlink="">
      <xdr:nvSpPr>
        <xdr:cNvPr id="262" name="フローチャート : 判断 261"/>
        <xdr:cNvSpPr/>
      </xdr:nvSpPr>
      <xdr:spPr>
        <a:xfrm>
          <a:off x="14351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111354</xdr:rowOff>
    </xdr:from>
    <xdr:ext cx="762000" cy="259045"/>
    <xdr:sp macro="" textlink="">
      <xdr:nvSpPr>
        <xdr:cNvPr id="263" name="テキスト ボックス 262"/>
        <xdr:cNvSpPr txBox="1"/>
      </xdr:nvSpPr>
      <xdr:spPr>
        <a:xfrm>
          <a:off x="14020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4" name="フローチャート : 判断 263"/>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5" name="テキスト ボックス 264"/>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149861</xdr:rowOff>
    </xdr:from>
    <xdr:to>
      <xdr:col>24</xdr:col>
      <xdr:colOff>609600</xdr:colOff>
      <xdr:row>86</xdr:row>
      <xdr:rowOff>80011</xdr:rowOff>
    </xdr:to>
    <xdr:sp macro="" textlink="">
      <xdr:nvSpPr>
        <xdr:cNvPr id="271" name="円/楕円 270"/>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45738</xdr:rowOff>
    </xdr:from>
    <xdr:ext cx="762000" cy="259045"/>
    <xdr:sp macro="" textlink="">
      <xdr:nvSpPr>
        <xdr:cNvPr id="272" name="給与水準   （国との比較）該当値テキスト"/>
        <xdr:cNvSpPr txBox="1"/>
      </xdr:nvSpPr>
      <xdr:spPr>
        <a:xfrm>
          <a:off x="17106900" y="1461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157904</xdr:rowOff>
    </xdr:from>
    <xdr:to>
      <xdr:col>23</xdr:col>
      <xdr:colOff>457200</xdr:colOff>
      <xdr:row>86</xdr:row>
      <xdr:rowOff>88054</xdr:rowOff>
    </xdr:to>
    <xdr:sp macro="" textlink="">
      <xdr:nvSpPr>
        <xdr:cNvPr id="273" name="円/楕円 272"/>
        <xdr:cNvSpPr/>
      </xdr:nvSpPr>
      <xdr:spPr>
        <a:xfrm>
          <a:off x="16129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72831</xdr:rowOff>
    </xdr:from>
    <xdr:ext cx="736600" cy="259045"/>
    <xdr:sp macro="" textlink="">
      <xdr:nvSpPr>
        <xdr:cNvPr id="274" name="テキスト ボックス 273"/>
        <xdr:cNvSpPr txBox="1"/>
      </xdr:nvSpPr>
      <xdr:spPr>
        <a:xfrm>
          <a:off x="15798800" y="1481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2539</xdr:rowOff>
    </xdr:from>
    <xdr:to>
      <xdr:col>22</xdr:col>
      <xdr:colOff>254000</xdr:colOff>
      <xdr:row>86</xdr:row>
      <xdr:rowOff>104139</xdr:rowOff>
    </xdr:to>
    <xdr:sp macro="" textlink="">
      <xdr:nvSpPr>
        <xdr:cNvPr id="275" name="円/楕円 274"/>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88916</xdr:rowOff>
    </xdr:from>
    <xdr:ext cx="762000" cy="259045"/>
    <xdr:sp macro="" textlink="">
      <xdr:nvSpPr>
        <xdr:cNvPr id="276" name="テキスト ボックス 275"/>
        <xdr:cNvSpPr txBox="1"/>
      </xdr:nvSpPr>
      <xdr:spPr>
        <a:xfrm>
          <a:off x="14909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165946</xdr:rowOff>
    </xdr:from>
    <xdr:to>
      <xdr:col>21</xdr:col>
      <xdr:colOff>50800</xdr:colOff>
      <xdr:row>86</xdr:row>
      <xdr:rowOff>96096</xdr:rowOff>
    </xdr:to>
    <xdr:sp macro="" textlink="">
      <xdr:nvSpPr>
        <xdr:cNvPr id="277" name="円/楕円 276"/>
        <xdr:cNvSpPr/>
      </xdr:nvSpPr>
      <xdr:spPr>
        <a:xfrm>
          <a:off x="14351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80873</xdr:rowOff>
    </xdr:from>
    <xdr:ext cx="762000" cy="259045"/>
    <xdr:sp macro="" textlink="">
      <xdr:nvSpPr>
        <xdr:cNvPr id="278" name="テキスト ボックス 277"/>
        <xdr:cNvSpPr txBox="1"/>
      </xdr:nvSpPr>
      <xdr:spPr>
        <a:xfrm>
          <a:off x="14020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115570</xdr:rowOff>
    </xdr:from>
    <xdr:to>
      <xdr:col>19</xdr:col>
      <xdr:colOff>533400</xdr:colOff>
      <xdr:row>90</xdr:row>
      <xdr:rowOff>45720</xdr:rowOff>
    </xdr:to>
    <xdr:sp macro="" textlink="">
      <xdr:nvSpPr>
        <xdr:cNvPr id="279" name="円/楕円 278"/>
        <xdr:cNvSpPr/>
      </xdr:nvSpPr>
      <xdr:spPr>
        <a:xfrm>
          <a:off x="13462000" y="153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30497</xdr:rowOff>
    </xdr:from>
    <xdr:ext cx="762000" cy="259045"/>
    <xdr:sp macro="" textlink="">
      <xdr:nvSpPr>
        <xdr:cNvPr id="280" name="テキスト ボックス 279"/>
        <xdr:cNvSpPr txBox="1"/>
      </xdr:nvSpPr>
      <xdr:spPr>
        <a:xfrm>
          <a:off x="13131800" y="154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引き続き最少の人員で最大の市民サービスが提供できるよう、適切な定員管理に努める。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0" name="直線コネクタ 309"/>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1"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2" name="直線コネクタ 311"/>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3"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4" name="直線コネクタ 313"/>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161079</xdr:rowOff>
    </xdr:from>
    <xdr:to>
      <xdr:col>24</xdr:col>
      <xdr:colOff>558800</xdr:colOff>
      <xdr:row>63</xdr:row>
      <xdr:rowOff>5715</xdr:rowOff>
    </xdr:to>
    <xdr:cxnSp macro="">
      <xdr:nvCxnSpPr>
        <xdr:cNvPr id="315" name="直線コネクタ 314"/>
        <xdr:cNvCxnSpPr/>
      </xdr:nvCxnSpPr>
      <xdr:spPr>
        <a:xfrm>
          <a:off x="16179800" y="10790979"/>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119821</xdr:rowOff>
    </xdr:from>
    <xdr:ext cx="762000" cy="259045"/>
    <xdr:sp macro="" textlink="">
      <xdr:nvSpPr>
        <xdr:cNvPr id="316" name="定員管理の状況平均値テキスト"/>
        <xdr:cNvSpPr txBox="1"/>
      </xdr:nvSpPr>
      <xdr:spPr>
        <a:xfrm>
          <a:off x="17106900" y="1023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7" name="フローチャート : 判断 316"/>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155046</xdr:rowOff>
    </xdr:from>
    <xdr:to>
      <xdr:col>23</xdr:col>
      <xdr:colOff>406400</xdr:colOff>
      <xdr:row>62</xdr:row>
      <xdr:rowOff>161079</xdr:rowOff>
    </xdr:to>
    <xdr:cxnSp macro="">
      <xdr:nvCxnSpPr>
        <xdr:cNvPr id="318" name="直線コネクタ 317"/>
        <xdr:cNvCxnSpPr/>
      </xdr:nvCxnSpPr>
      <xdr:spPr>
        <a:xfrm>
          <a:off x="15290800" y="10784946"/>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106256</xdr:rowOff>
    </xdr:from>
    <xdr:to>
      <xdr:col>23</xdr:col>
      <xdr:colOff>457200</xdr:colOff>
      <xdr:row>63</xdr:row>
      <xdr:rowOff>36406</xdr:rowOff>
    </xdr:to>
    <xdr:sp macro="" textlink="">
      <xdr:nvSpPr>
        <xdr:cNvPr id="319" name="フローチャート : 判断 318"/>
        <xdr:cNvSpPr/>
      </xdr:nvSpPr>
      <xdr:spPr>
        <a:xfrm>
          <a:off x="16129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46583</xdr:rowOff>
    </xdr:from>
    <xdr:ext cx="736600" cy="259045"/>
    <xdr:sp macro="" textlink="">
      <xdr:nvSpPr>
        <xdr:cNvPr id="320" name="テキスト ボックス 319"/>
        <xdr:cNvSpPr txBox="1"/>
      </xdr:nvSpPr>
      <xdr:spPr>
        <a:xfrm>
          <a:off x="15798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155046</xdr:rowOff>
    </xdr:from>
    <xdr:to>
      <xdr:col>22</xdr:col>
      <xdr:colOff>203200</xdr:colOff>
      <xdr:row>62</xdr:row>
      <xdr:rowOff>159068</xdr:rowOff>
    </xdr:to>
    <xdr:cxnSp macro="">
      <xdr:nvCxnSpPr>
        <xdr:cNvPr id="321" name="直線コネクタ 320"/>
        <xdr:cNvCxnSpPr/>
      </xdr:nvCxnSpPr>
      <xdr:spPr>
        <a:xfrm flipV="1">
          <a:off x="14401800" y="1078494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2" name="フローチャート : 判断 321"/>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51134</xdr:rowOff>
    </xdr:from>
    <xdr:ext cx="762000" cy="259045"/>
    <xdr:sp macro="" textlink="">
      <xdr:nvSpPr>
        <xdr:cNvPr id="323" name="テキスト ボックス 322"/>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134938</xdr:rowOff>
    </xdr:from>
    <xdr:to>
      <xdr:col>21</xdr:col>
      <xdr:colOff>0</xdr:colOff>
      <xdr:row>62</xdr:row>
      <xdr:rowOff>159068</xdr:rowOff>
    </xdr:to>
    <xdr:cxnSp macro="">
      <xdr:nvCxnSpPr>
        <xdr:cNvPr id="324" name="直線コネクタ 323"/>
        <xdr:cNvCxnSpPr/>
      </xdr:nvCxnSpPr>
      <xdr:spPr>
        <a:xfrm>
          <a:off x="13512800" y="1076483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5" name="フローチャート : 判断 324"/>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59178</xdr:rowOff>
    </xdr:from>
    <xdr:ext cx="762000" cy="259045"/>
    <xdr:sp macro="" textlink="">
      <xdr:nvSpPr>
        <xdr:cNvPr id="326" name="テキスト ボックス 325"/>
        <xdr:cNvSpPr txBox="1"/>
      </xdr:nvSpPr>
      <xdr:spPr>
        <a:xfrm>
          <a:off x="14020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7" name="フローチャート : 判断 326"/>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75265</xdr:rowOff>
    </xdr:from>
    <xdr:ext cx="762000" cy="259045"/>
    <xdr:sp macro="" textlink="">
      <xdr:nvSpPr>
        <xdr:cNvPr id="328" name="テキスト ボックス 327"/>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126365</xdr:rowOff>
    </xdr:from>
    <xdr:to>
      <xdr:col>24</xdr:col>
      <xdr:colOff>609600</xdr:colOff>
      <xdr:row>63</xdr:row>
      <xdr:rowOff>56515</xdr:rowOff>
    </xdr:to>
    <xdr:sp macro="" textlink="">
      <xdr:nvSpPr>
        <xdr:cNvPr id="334" name="円/楕円 333"/>
        <xdr:cNvSpPr/>
      </xdr:nvSpPr>
      <xdr:spPr>
        <a:xfrm>
          <a:off x="169672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98442</xdr:rowOff>
    </xdr:from>
    <xdr:ext cx="762000" cy="259045"/>
    <xdr:sp macro="" textlink="">
      <xdr:nvSpPr>
        <xdr:cNvPr id="335" name="定員管理の状況該当値テキスト"/>
        <xdr:cNvSpPr txBox="1"/>
      </xdr:nvSpPr>
      <xdr:spPr>
        <a:xfrm>
          <a:off x="17106900" y="1072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110279</xdr:rowOff>
    </xdr:from>
    <xdr:to>
      <xdr:col>23</xdr:col>
      <xdr:colOff>457200</xdr:colOff>
      <xdr:row>63</xdr:row>
      <xdr:rowOff>40429</xdr:rowOff>
    </xdr:to>
    <xdr:sp macro="" textlink="">
      <xdr:nvSpPr>
        <xdr:cNvPr id="336" name="円/楕円 335"/>
        <xdr:cNvSpPr/>
      </xdr:nvSpPr>
      <xdr:spPr>
        <a:xfrm>
          <a:off x="16129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25206</xdr:rowOff>
    </xdr:from>
    <xdr:ext cx="736600" cy="259045"/>
    <xdr:sp macro="" textlink="">
      <xdr:nvSpPr>
        <xdr:cNvPr id="337" name="テキスト ボックス 336"/>
        <xdr:cNvSpPr txBox="1"/>
      </xdr:nvSpPr>
      <xdr:spPr>
        <a:xfrm>
          <a:off x="15798800" y="10826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104246</xdr:rowOff>
    </xdr:from>
    <xdr:to>
      <xdr:col>22</xdr:col>
      <xdr:colOff>254000</xdr:colOff>
      <xdr:row>63</xdr:row>
      <xdr:rowOff>34396</xdr:rowOff>
    </xdr:to>
    <xdr:sp macro="" textlink="">
      <xdr:nvSpPr>
        <xdr:cNvPr id="338" name="円/楕円 337"/>
        <xdr:cNvSpPr/>
      </xdr:nvSpPr>
      <xdr:spPr>
        <a:xfrm>
          <a:off x="15240000" y="1073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19173</xdr:rowOff>
    </xdr:from>
    <xdr:ext cx="762000" cy="259045"/>
    <xdr:sp macro="" textlink="">
      <xdr:nvSpPr>
        <xdr:cNvPr id="339" name="テキスト ボックス 338"/>
        <xdr:cNvSpPr txBox="1"/>
      </xdr:nvSpPr>
      <xdr:spPr>
        <a:xfrm>
          <a:off x="14909800" y="1082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108268</xdr:rowOff>
    </xdr:from>
    <xdr:to>
      <xdr:col>21</xdr:col>
      <xdr:colOff>50800</xdr:colOff>
      <xdr:row>63</xdr:row>
      <xdr:rowOff>38418</xdr:rowOff>
    </xdr:to>
    <xdr:sp macro="" textlink="">
      <xdr:nvSpPr>
        <xdr:cNvPr id="340" name="円/楕円 339"/>
        <xdr:cNvSpPr/>
      </xdr:nvSpPr>
      <xdr:spPr>
        <a:xfrm>
          <a:off x="14351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23195</xdr:rowOff>
    </xdr:from>
    <xdr:ext cx="762000" cy="259045"/>
    <xdr:sp macro="" textlink="">
      <xdr:nvSpPr>
        <xdr:cNvPr id="341" name="テキスト ボックス 340"/>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84138</xdr:rowOff>
    </xdr:from>
    <xdr:to>
      <xdr:col>19</xdr:col>
      <xdr:colOff>533400</xdr:colOff>
      <xdr:row>63</xdr:row>
      <xdr:rowOff>14288</xdr:rowOff>
    </xdr:to>
    <xdr:sp macro="" textlink="">
      <xdr:nvSpPr>
        <xdr:cNvPr id="342" name="円/楕円 341"/>
        <xdr:cNvSpPr/>
      </xdr:nvSpPr>
      <xdr:spPr>
        <a:xfrm>
          <a:off x="13462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170515</xdr:rowOff>
    </xdr:from>
    <xdr:ext cx="762000" cy="259045"/>
    <xdr:sp macro="" textlink="">
      <xdr:nvSpPr>
        <xdr:cNvPr id="343" name="テキスト ボックス 342"/>
        <xdr:cNvSpPr txBox="1"/>
      </xdr:nvSpPr>
      <xdr:spPr>
        <a:xfrm>
          <a:off x="13131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前年度に比べ公債費充当一般財源が減額となっているものの、準公債費が増額したことや、基準財政需要額に算入される公債費が大きく減額したこと、普通交付税や臨時財政対策債発行可能額の減少に伴う標準財政規模の縮小により、実質公債費比率は微増となってい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年度から一定水準を保っているものの、類似団体平均を上回る状況が続いており、今後も地方財政措置のある地方債の活用や事業の精査を行うことで適切な地方債の償還水準の維持に努める。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68" name="直線コネクタ 367"/>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69"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0" name="直線コネクタ 369"/>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1"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2" name="直線コネクタ 371"/>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133032</xdr:rowOff>
    </xdr:from>
    <xdr:to>
      <xdr:col>24</xdr:col>
      <xdr:colOff>558800</xdr:colOff>
      <xdr:row>40</xdr:row>
      <xdr:rowOff>139065</xdr:rowOff>
    </xdr:to>
    <xdr:cxnSp macro="">
      <xdr:nvCxnSpPr>
        <xdr:cNvPr id="373" name="直線コネクタ 372"/>
        <xdr:cNvCxnSpPr/>
      </xdr:nvCxnSpPr>
      <xdr:spPr>
        <a:xfrm>
          <a:off x="16179800" y="6991032"/>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77170</xdr:rowOff>
    </xdr:from>
    <xdr:ext cx="762000" cy="259045"/>
    <xdr:sp macro="" textlink="">
      <xdr:nvSpPr>
        <xdr:cNvPr id="374" name="公債費負担の状況平均値テキスト"/>
        <xdr:cNvSpPr txBox="1"/>
      </xdr:nvSpPr>
      <xdr:spPr>
        <a:xfrm>
          <a:off x="17106900" y="659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5" name="フローチャート : 判断 374"/>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133032</xdr:rowOff>
    </xdr:from>
    <xdr:to>
      <xdr:col>23</xdr:col>
      <xdr:colOff>406400</xdr:colOff>
      <xdr:row>40</xdr:row>
      <xdr:rowOff>145097</xdr:rowOff>
    </xdr:to>
    <xdr:cxnSp macro="">
      <xdr:nvCxnSpPr>
        <xdr:cNvPr id="376" name="直線コネクタ 375"/>
        <xdr:cNvCxnSpPr/>
      </xdr:nvCxnSpPr>
      <xdr:spPr>
        <a:xfrm flipV="1">
          <a:off x="15290800" y="699103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77" name="フローチャート : 判断 376"/>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127652</xdr:rowOff>
    </xdr:from>
    <xdr:ext cx="736600" cy="259045"/>
    <xdr:sp macro="" textlink="">
      <xdr:nvSpPr>
        <xdr:cNvPr id="378" name="テキスト ボックス 377"/>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145097</xdr:rowOff>
    </xdr:from>
    <xdr:to>
      <xdr:col>22</xdr:col>
      <xdr:colOff>203200</xdr:colOff>
      <xdr:row>40</xdr:row>
      <xdr:rowOff>157163</xdr:rowOff>
    </xdr:to>
    <xdr:cxnSp macro="">
      <xdr:nvCxnSpPr>
        <xdr:cNvPr id="379" name="直線コネクタ 378"/>
        <xdr:cNvCxnSpPr/>
      </xdr:nvCxnSpPr>
      <xdr:spPr>
        <a:xfrm flipV="1">
          <a:off x="14401800" y="7003097"/>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0" name="フローチャート : 判断 379"/>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381" name="テキスト ボックス 380"/>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151130</xdr:rowOff>
    </xdr:from>
    <xdr:to>
      <xdr:col>21</xdr:col>
      <xdr:colOff>0</xdr:colOff>
      <xdr:row>40</xdr:row>
      <xdr:rowOff>157163</xdr:rowOff>
    </xdr:to>
    <xdr:cxnSp macro="">
      <xdr:nvCxnSpPr>
        <xdr:cNvPr id="382" name="直線コネクタ 381"/>
        <xdr:cNvCxnSpPr/>
      </xdr:nvCxnSpPr>
      <xdr:spPr>
        <a:xfrm>
          <a:off x="13512800" y="700913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3" name="フローチャート : 判断 382"/>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384" name="テキスト ボックス 383"/>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5" name="フローチャート : 判断 384"/>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34624</xdr:rowOff>
    </xdr:from>
    <xdr:ext cx="762000" cy="259045"/>
    <xdr:sp macro="" textlink="">
      <xdr:nvSpPr>
        <xdr:cNvPr id="386" name="テキスト ボックス 385"/>
        <xdr:cNvSpPr txBox="1"/>
      </xdr:nvSpPr>
      <xdr:spPr>
        <a:xfrm>
          <a:off x="13131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88265</xdr:rowOff>
    </xdr:from>
    <xdr:to>
      <xdr:col>24</xdr:col>
      <xdr:colOff>609600</xdr:colOff>
      <xdr:row>41</xdr:row>
      <xdr:rowOff>18415</xdr:rowOff>
    </xdr:to>
    <xdr:sp macro="" textlink="">
      <xdr:nvSpPr>
        <xdr:cNvPr id="392" name="円/楕円 391"/>
        <xdr:cNvSpPr/>
      </xdr:nvSpPr>
      <xdr:spPr>
        <a:xfrm>
          <a:off x="169672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60342</xdr:rowOff>
    </xdr:from>
    <xdr:ext cx="762000" cy="259045"/>
    <xdr:sp macro="" textlink="">
      <xdr:nvSpPr>
        <xdr:cNvPr id="393" name="公債費負担の状況該当値テキスト"/>
        <xdr:cNvSpPr txBox="1"/>
      </xdr:nvSpPr>
      <xdr:spPr>
        <a:xfrm>
          <a:off x="17106900" y="691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82232</xdr:rowOff>
    </xdr:from>
    <xdr:to>
      <xdr:col>23</xdr:col>
      <xdr:colOff>457200</xdr:colOff>
      <xdr:row>41</xdr:row>
      <xdr:rowOff>12382</xdr:rowOff>
    </xdr:to>
    <xdr:sp macro="" textlink="">
      <xdr:nvSpPr>
        <xdr:cNvPr id="394" name="円/楕円 393"/>
        <xdr:cNvSpPr/>
      </xdr:nvSpPr>
      <xdr:spPr>
        <a:xfrm>
          <a:off x="16129000" y="69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168609</xdr:rowOff>
    </xdr:from>
    <xdr:ext cx="736600" cy="259045"/>
    <xdr:sp macro="" textlink="">
      <xdr:nvSpPr>
        <xdr:cNvPr id="395" name="テキスト ボックス 394"/>
        <xdr:cNvSpPr txBox="1"/>
      </xdr:nvSpPr>
      <xdr:spPr>
        <a:xfrm>
          <a:off x="15798800" y="702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94297</xdr:rowOff>
    </xdr:from>
    <xdr:to>
      <xdr:col>22</xdr:col>
      <xdr:colOff>254000</xdr:colOff>
      <xdr:row>41</xdr:row>
      <xdr:rowOff>24447</xdr:rowOff>
    </xdr:to>
    <xdr:sp macro="" textlink="">
      <xdr:nvSpPr>
        <xdr:cNvPr id="396" name="円/楕円 395"/>
        <xdr:cNvSpPr/>
      </xdr:nvSpPr>
      <xdr:spPr>
        <a:xfrm>
          <a:off x="152400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97" name="テキスト ボックス 396"/>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106363</xdr:rowOff>
    </xdr:from>
    <xdr:to>
      <xdr:col>21</xdr:col>
      <xdr:colOff>50800</xdr:colOff>
      <xdr:row>41</xdr:row>
      <xdr:rowOff>36513</xdr:rowOff>
    </xdr:to>
    <xdr:sp macro="" textlink="">
      <xdr:nvSpPr>
        <xdr:cNvPr id="398" name="円/楕円 397"/>
        <xdr:cNvSpPr/>
      </xdr:nvSpPr>
      <xdr:spPr>
        <a:xfrm>
          <a:off x="14351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21290</xdr:rowOff>
    </xdr:from>
    <xdr:ext cx="762000" cy="259045"/>
    <xdr:sp macro="" textlink="">
      <xdr:nvSpPr>
        <xdr:cNvPr id="399" name="テキスト ボックス 398"/>
        <xdr:cNvSpPr txBox="1"/>
      </xdr:nvSpPr>
      <xdr:spPr>
        <a:xfrm>
          <a:off x="14020800" y="705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100330</xdr:rowOff>
    </xdr:from>
    <xdr:to>
      <xdr:col>19</xdr:col>
      <xdr:colOff>533400</xdr:colOff>
      <xdr:row>41</xdr:row>
      <xdr:rowOff>30480</xdr:rowOff>
    </xdr:to>
    <xdr:sp macro="" textlink="">
      <xdr:nvSpPr>
        <xdr:cNvPr id="400" name="円/楕円 399"/>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15257</xdr:rowOff>
    </xdr:from>
    <xdr:ext cx="762000" cy="259045"/>
    <xdr:sp macro="" textlink="">
      <xdr:nvSpPr>
        <xdr:cNvPr id="401" name="テキスト ボックス 400"/>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latin typeface="+mn-lt"/>
              <a:ea typeface="+mn-ea"/>
              <a:cs typeface="+mn-cs"/>
            </a:rPr>
            <a:t>　</a:t>
          </a:r>
          <a:r>
            <a:rPr lang="ja-JP" altLang="ja-JP" sz="1150">
              <a:solidFill>
                <a:schemeClr val="dk1"/>
              </a:solidFill>
              <a:latin typeface="+mn-lt"/>
              <a:ea typeface="+mn-ea"/>
              <a:cs typeface="+mn-cs"/>
            </a:rPr>
            <a:t>地方創生の推進や市政課題への対応に必要な基金の取り崩しを行ってきた</a:t>
          </a:r>
          <a:r>
            <a:rPr lang="ja-JP" altLang="en-US" sz="1150">
              <a:solidFill>
                <a:schemeClr val="dk1"/>
              </a:solidFill>
              <a:latin typeface="+mn-lt"/>
              <a:ea typeface="+mn-ea"/>
              <a:cs typeface="+mn-cs"/>
            </a:rPr>
            <a:t>ため充当</a:t>
          </a:r>
          <a:r>
            <a:rPr lang="ja-JP" altLang="ja-JP" sz="1150">
              <a:solidFill>
                <a:schemeClr val="dk1"/>
              </a:solidFill>
              <a:latin typeface="+mn-lt"/>
              <a:ea typeface="+mn-ea"/>
              <a:cs typeface="+mn-cs"/>
            </a:rPr>
            <a:t>可能基金</a:t>
          </a:r>
          <a:r>
            <a:rPr lang="ja-JP" altLang="en-US" sz="1150">
              <a:solidFill>
                <a:schemeClr val="dk1"/>
              </a:solidFill>
              <a:latin typeface="+mn-lt"/>
              <a:ea typeface="+mn-ea"/>
              <a:cs typeface="+mn-cs"/>
            </a:rPr>
            <a:t>は減少し</a:t>
          </a:r>
          <a:r>
            <a:rPr lang="ja-JP" altLang="ja-JP" sz="1150">
              <a:solidFill>
                <a:schemeClr val="dk1"/>
              </a:solidFill>
              <a:latin typeface="+mn-lt"/>
              <a:ea typeface="+mn-ea"/>
              <a:cs typeface="+mn-cs"/>
            </a:rPr>
            <a:t>、公共用地取得事業による債務負担行為に基づく支出予定額の増加など</a:t>
          </a:r>
          <a:r>
            <a:rPr lang="ja-JP" altLang="en-US" sz="1150">
              <a:solidFill>
                <a:schemeClr val="dk1"/>
              </a:solidFill>
              <a:latin typeface="+mn-lt"/>
              <a:ea typeface="+mn-ea"/>
              <a:cs typeface="+mn-cs"/>
            </a:rPr>
            <a:t>もあり</a:t>
          </a:r>
          <a:r>
            <a:rPr lang="ja-JP" altLang="ja-JP" sz="1150">
              <a:solidFill>
                <a:schemeClr val="dk1"/>
              </a:solidFill>
              <a:latin typeface="+mn-lt"/>
              <a:ea typeface="+mn-ea"/>
              <a:cs typeface="+mn-cs"/>
            </a:rPr>
            <a:t>、将来負担比率は増加傾向にあるが、平成２８年度は公営企業債等繰入見込額などが減少したことにより、将来負担額は前年度より減少</a:t>
          </a:r>
          <a:r>
            <a:rPr lang="ja-JP" altLang="en-US" sz="1150">
              <a:solidFill>
                <a:schemeClr val="dk1"/>
              </a:solidFill>
              <a:latin typeface="+mn-lt"/>
              <a:ea typeface="+mn-ea"/>
              <a:cs typeface="+mn-cs"/>
            </a:rPr>
            <a:t>、</a:t>
          </a:r>
          <a:r>
            <a:rPr lang="ja-JP" altLang="ja-JP" sz="1150">
              <a:solidFill>
                <a:schemeClr val="dk1"/>
              </a:solidFill>
              <a:latin typeface="+mn-lt"/>
              <a:ea typeface="+mn-ea"/>
              <a:cs typeface="+mn-cs"/>
            </a:rPr>
            <a:t>臨時財政対策債を除く実質的な地方債現在高も減少した。</a:t>
          </a:r>
        </a:p>
        <a:p>
          <a:r>
            <a:rPr lang="ja-JP" altLang="en-US" sz="1150">
              <a:solidFill>
                <a:schemeClr val="dk1"/>
              </a:solidFill>
              <a:latin typeface="+mn-lt"/>
              <a:ea typeface="+mn-ea"/>
              <a:cs typeface="+mn-cs"/>
            </a:rPr>
            <a:t>　</a:t>
          </a:r>
          <a:r>
            <a:rPr lang="ja-JP" altLang="ja-JP" sz="1150">
              <a:solidFill>
                <a:schemeClr val="dk1"/>
              </a:solidFill>
              <a:latin typeface="+mn-lt"/>
              <a:ea typeface="+mn-ea"/>
              <a:cs typeface="+mn-cs"/>
            </a:rPr>
            <a:t>今後は、事業の「選択と集中」、多様な連携や創意工夫により歳出の抑制を図るとともに、新規地方債の発行額を償還額以下に抑えるなど、将来負担額の更なる抑制に努めるとともに、基金取り崩し額を最小限に抑えることで、持続可能な財政の健全化を図る。 </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0" name="直線コネクタ 429"/>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1"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2" name="直線コネクタ 431"/>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99356</xdr:rowOff>
    </xdr:from>
    <xdr:to>
      <xdr:col>24</xdr:col>
      <xdr:colOff>558800</xdr:colOff>
      <xdr:row>18</xdr:row>
      <xdr:rowOff>129921</xdr:rowOff>
    </xdr:to>
    <xdr:cxnSp macro="">
      <xdr:nvCxnSpPr>
        <xdr:cNvPr id="435" name="直線コネクタ 434"/>
        <xdr:cNvCxnSpPr/>
      </xdr:nvCxnSpPr>
      <xdr:spPr>
        <a:xfrm>
          <a:off x="16179800" y="3185456"/>
          <a:ext cx="8382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48573</xdr:rowOff>
    </xdr:from>
    <xdr:ext cx="762000" cy="259045"/>
    <xdr:sp macro="" textlink="">
      <xdr:nvSpPr>
        <xdr:cNvPr id="436" name="将来負担の状況平均値テキスト"/>
        <xdr:cNvSpPr txBox="1"/>
      </xdr:nvSpPr>
      <xdr:spPr>
        <a:xfrm>
          <a:off x="17106900" y="2448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7" name="フローチャート : 判断 436"/>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81661</xdr:rowOff>
    </xdr:from>
    <xdr:to>
      <xdr:col>23</xdr:col>
      <xdr:colOff>406400</xdr:colOff>
      <xdr:row>18</xdr:row>
      <xdr:rowOff>99356</xdr:rowOff>
    </xdr:to>
    <xdr:cxnSp macro="">
      <xdr:nvCxnSpPr>
        <xdr:cNvPr id="438" name="直線コネクタ 437"/>
        <xdr:cNvCxnSpPr/>
      </xdr:nvCxnSpPr>
      <xdr:spPr>
        <a:xfrm>
          <a:off x="15290800" y="3167761"/>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39" name="フローチャート : 判断 438"/>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2134</xdr:rowOff>
    </xdr:from>
    <xdr:ext cx="736600" cy="259045"/>
    <xdr:sp macro="" textlink="">
      <xdr:nvSpPr>
        <xdr:cNvPr id="440" name="テキスト ボックス 439"/>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106722</xdr:rowOff>
    </xdr:from>
    <xdr:to>
      <xdr:col>22</xdr:col>
      <xdr:colOff>203200</xdr:colOff>
      <xdr:row>18</xdr:row>
      <xdr:rowOff>81661</xdr:rowOff>
    </xdr:to>
    <xdr:cxnSp macro="">
      <xdr:nvCxnSpPr>
        <xdr:cNvPr id="441" name="直線コネクタ 440"/>
        <xdr:cNvCxnSpPr/>
      </xdr:nvCxnSpPr>
      <xdr:spPr>
        <a:xfrm>
          <a:off x="14401800" y="3021372"/>
          <a:ext cx="889000" cy="14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42" name="フローチャート : 判断 44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3" name="テキスト ボックス 442"/>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61680</xdr:rowOff>
    </xdr:from>
    <xdr:to>
      <xdr:col>21</xdr:col>
      <xdr:colOff>0</xdr:colOff>
      <xdr:row>17</xdr:row>
      <xdr:rowOff>106722</xdr:rowOff>
    </xdr:to>
    <xdr:cxnSp macro="">
      <xdr:nvCxnSpPr>
        <xdr:cNvPr id="444" name="直線コネクタ 443"/>
        <xdr:cNvCxnSpPr/>
      </xdr:nvCxnSpPr>
      <xdr:spPr>
        <a:xfrm>
          <a:off x="13512800" y="2976330"/>
          <a:ext cx="889000" cy="4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45" name="フローチャート : 判断 44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6" name="テキスト ボックス 445"/>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7" name="フローチャート : 判断 44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48" name="テキスト ボックス 447"/>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79121</xdr:rowOff>
    </xdr:from>
    <xdr:to>
      <xdr:col>24</xdr:col>
      <xdr:colOff>609600</xdr:colOff>
      <xdr:row>19</xdr:row>
      <xdr:rowOff>9271</xdr:rowOff>
    </xdr:to>
    <xdr:sp macro="" textlink="">
      <xdr:nvSpPr>
        <xdr:cNvPr id="454" name="円/楕円 453"/>
        <xdr:cNvSpPr/>
      </xdr:nvSpPr>
      <xdr:spPr>
        <a:xfrm>
          <a:off x="16967200" y="316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51198</xdr:rowOff>
    </xdr:from>
    <xdr:ext cx="762000" cy="259045"/>
    <xdr:sp macro="" textlink="">
      <xdr:nvSpPr>
        <xdr:cNvPr id="455" name="将来負担の状況該当値テキスト"/>
        <xdr:cNvSpPr txBox="1"/>
      </xdr:nvSpPr>
      <xdr:spPr>
        <a:xfrm>
          <a:off x="17106900" y="313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48556</xdr:rowOff>
    </xdr:from>
    <xdr:to>
      <xdr:col>23</xdr:col>
      <xdr:colOff>457200</xdr:colOff>
      <xdr:row>18</xdr:row>
      <xdr:rowOff>150156</xdr:rowOff>
    </xdr:to>
    <xdr:sp macro="" textlink="">
      <xdr:nvSpPr>
        <xdr:cNvPr id="456" name="円/楕円 455"/>
        <xdr:cNvSpPr/>
      </xdr:nvSpPr>
      <xdr:spPr>
        <a:xfrm>
          <a:off x="16129000" y="313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134933</xdr:rowOff>
    </xdr:from>
    <xdr:ext cx="736600" cy="259045"/>
    <xdr:sp macro="" textlink="">
      <xdr:nvSpPr>
        <xdr:cNvPr id="457" name="テキスト ボックス 456"/>
        <xdr:cNvSpPr txBox="1"/>
      </xdr:nvSpPr>
      <xdr:spPr>
        <a:xfrm>
          <a:off x="15798800" y="322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30861</xdr:rowOff>
    </xdr:from>
    <xdr:to>
      <xdr:col>22</xdr:col>
      <xdr:colOff>254000</xdr:colOff>
      <xdr:row>18</xdr:row>
      <xdr:rowOff>132461</xdr:rowOff>
    </xdr:to>
    <xdr:sp macro="" textlink="">
      <xdr:nvSpPr>
        <xdr:cNvPr id="458" name="円/楕円 457"/>
        <xdr:cNvSpPr/>
      </xdr:nvSpPr>
      <xdr:spPr>
        <a:xfrm>
          <a:off x="15240000" y="311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117238</xdr:rowOff>
    </xdr:from>
    <xdr:ext cx="762000" cy="259045"/>
    <xdr:sp macro="" textlink="">
      <xdr:nvSpPr>
        <xdr:cNvPr id="459" name="テキスト ボックス 458"/>
        <xdr:cNvSpPr txBox="1"/>
      </xdr:nvSpPr>
      <xdr:spPr>
        <a:xfrm>
          <a:off x="14909800" y="320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55922</xdr:rowOff>
    </xdr:from>
    <xdr:to>
      <xdr:col>21</xdr:col>
      <xdr:colOff>50800</xdr:colOff>
      <xdr:row>17</xdr:row>
      <xdr:rowOff>157522</xdr:rowOff>
    </xdr:to>
    <xdr:sp macro="" textlink="">
      <xdr:nvSpPr>
        <xdr:cNvPr id="460" name="円/楕円 459"/>
        <xdr:cNvSpPr/>
      </xdr:nvSpPr>
      <xdr:spPr>
        <a:xfrm>
          <a:off x="14351000" y="297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142299</xdr:rowOff>
    </xdr:from>
    <xdr:ext cx="762000" cy="259045"/>
    <xdr:sp macro="" textlink="">
      <xdr:nvSpPr>
        <xdr:cNvPr id="461" name="テキスト ボックス 460"/>
        <xdr:cNvSpPr txBox="1"/>
      </xdr:nvSpPr>
      <xdr:spPr>
        <a:xfrm>
          <a:off x="14020800" y="305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10880</xdr:rowOff>
    </xdr:from>
    <xdr:to>
      <xdr:col>19</xdr:col>
      <xdr:colOff>533400</xdr:colOff>
      <xdr:row>17</xdr:row>
      <xdr:rowOff>112480</xdr:rowOff>
    </xdr:to>
    <xdr:sp macro="" textlink="">
      <xdr:nvSpPr>
        <xdr:cNvPr id="462" name="円/楕円 461"/>
        <xdr:cNvSpPr/>
      </xdr:nvSpPr>
      <xdr:spPr>
        <a:xfrm>
          <a:off x="13462000" y="292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97257</xdr:rowOff>
    </xdr:from>
    <xdr:ext cx="762000" cy="259045"/>
    <xdr:sp macro="" textlink="">
      <xdr:nvSpPr>
        <xdr:cNvPr id="463" name="テキスト ボックス 462"/>
        <xdr:cNvSpPr txBox="1"/>
      </xdr:nvSpPr>
      <xdr:spPr>
        <a:xfrm>
          <a:off x="13131800" y="301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京都府舞鶴市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85,152
84,172
342.12
35,589,039
35,318,355
128,543
19,313,848
36,172,636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105.1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類似団体平均に比べて高い水準となっているが、保育所や公民館などを直営で行っていることや新たな任用制度の導入により物件費にある賃金から人件費へ移行したことなどが主な要因と考える。</a:t>
          </a:r>
          <a:endParaRPr kumimoji="1" lang="en-US" altLang="ja-JP" sz="1300">
            <a:latin typeface="ＭＳ Ｐゴシック"/>
          </a:endParaRPr>
        </a:p>
        <a:p>
          <a:r>
            <a:rPr kumimoji="1" lang="ja-JP" altLang="en-US" sz="1300">
              <a:latin typeface="ＭＳ Ｐゴシック"/>
            </a:rPr>
            <a:t>　また、前年度と比較して、退職手当の減額等あるものの、新たな任用制度の本格実施により増加している。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141696</xdr:rowOff>
    </xdr:from>
    <xdr:to>
      <xdr:col>7</xdr:col>
      <xdr:colOff>15875</xdr:colOff>
      <xdr:row>38</xdr:row>
      <xdr:rowOff>42091</xdr:rowOff>
    </xdr:to>
    <xdr:cxnSp macro="">
      <xdr:nvCxnSpPr>
        <xdr:cNvPr id="68" name="直線コネクタ 67"/>
        <xdr:cNvCxnSpPr/>
      </xdr:nvCxnSpPr>
      <xdr:spPr>
        <a:xfrm>
          <a:off x="3987800" y="6485346"/>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162940</xdr:rowOff>
    </xdr:from>
    <xdr:ext cx="762000" cy="259045"/>
    <xdr:sp macro="" textlink="">
      <xdr:nvSpPr>
        <xdr:cNvPr id="69" name="人件費平均値テキスト"/>
        <xdr:cNvSpPr txBox="1"/>
      </xdr:nvSpPr>
      <xdr:spPr>
        <a:xfrm>
          <a:off x="4914900" y="5992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102507</xdr:rowOff>
    </xdr:from>
    <xdr:to>
      <xdr:col>5</xdr:col>
      <xdr:colOff>549275</xdr:colOff>
      <xdr:row>37</xdr:row>
      <xdr:rowOff>141696</xdr:rowOff>
    </xdr:to>
    <xdr:cxnSp macro="">
      <xdr:nvCxnSpPr>
        <xdr:cNvPr id="71" name="直線コネクタ 70"/>
        <xdr:cNvCxnSpPr/>
      </xdr:nvCxnSpPr>
      <xdr:spPr>
        <a:xfrm>
          <a:off x="3098800" y="644615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87630</xdr:rowOff>
    </xdr:from>
    <xdr:to>
      <xdr:col>5</xdr:col>
      <xdr:colOff>600075</xdr:colOff>
      <xdr:row>36</xdr:row>
      <xdr:rowOff>17780</xdr:rowOff>
    </xdr:to>
    <xdr:sp macro="" textlink="">
      <xdr:nvSpPr>
        <xdr:cNvPr id="72" name="フローチャート : 判断 71"/>
        <xdr:cNvSpPr/>
      </xdr:nvSpPr>
      <xdr:spPr>
        <a:xfrm>
          <a:off x="3937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27957</xdr:rowOff>
    </xdr:from>
    <xdr:ext cx="736600" cy="259045"/>
    <xdr:sp macro="" textlink="">
      <xdr:nvSpPr>
        <xdr:cNvPr id="73" name="テキスト ボックス 72"/>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64951</xdr:rowOff>
    </xdr:from>
    <xdr:to>
      <xdr:col>4</xdr:col>
      <xdr:colOff>346075</xdr:colOff>
      <xdr:row>37</xdr:row>
      <xdr:rowOff>102507</xdr:rowOff>
    </xdr:to>
    <xdr:cxnSp macro="">
      <xdr:nvCxnSpPr>
        <xdr:cNvPr id="74" name="直線コネクタ 73"/>
        <xdr:cNvCxnSpPr/>
      </xdr:nvCxnSpPr>
      <xdr:spPr>
        <a:xfrm>
          <a:off x="2209800" y="6237151"/>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86740</xdr:rowOff>
    </xdr:from>
    <xdr:ext cx="762000" cy="259045"/>
    <xdr:sp macro="" textlink="">
      <xdr:nvSpPr>
        <xdr:cNvPr id="76" name="テキスト ボックス 75"/>
        <xdr:cNvSpPr txBox="1"/>
      </xdr:nvSpPr>
      <xdr:spPr>
        <a:xfrm>
          <a:off x="2717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64951</xdr:rowOff>
    </xdr:from>
    <xdr:to>
      <xdr:col>3</xdr:col>
      <xdr:colOff>142875</xdr:colOff>
      <xdr:row>37</xdr:row>
      <xdr:rowOff>43724</xdr:rowOff>
    </xdr:to>
    <xdr:cxnSp macro="">
      <xdr:nvCxnSpPr>
        <xdr:cNvPr id="77" name="直線コネクタ 76"/>
        <xdr:cNvCxnSpPr/>
      </xdr:nvCxnSpPr>
      <xdr:spPr>
        <a:xfrm flipV="1">
          <a:off x="1320800" y="6237151"/>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80208</xdr:rowOff>
    </xdr:from>
    <xdr:ext cx="762000" cy="259045"/>
    <xdr:sp macro="" textlink="">
      <xdr:nvSpPr>
        <xdr:cNvPr id="79" name="テキスト ボックス 78"/>
        <xdr:cNvSpPr txBox="1"/>
      </xdr:nvSpPr>
      <xdr:spPr>
        <a:xfrm>
          <a:off x="1828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81" name="テキスト ボックス 80"/>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162741</xdr:rowOff>
    </xdr:from>
    <xdr:to>
      <xdr:col>7</xdr:col>
      <xdr:colOff>66675</xdr:colOff>
      <xdr:row>38</xdr:row>
      <xdr:rowOff>92891</xdr:rowOff>
    </xdr:to>
    <xdr:sp macro="" textlink="">
      <xdr:nvSpPr>
        <xdr:cNvPr id="87" name="円/楕円 86"/>
        <xdr:cNvSpPr/>
      </xdr:nvSpPr>
      <xdr:spPr>
        <a:xfrm>
          <a:off x="4775200" y="65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134818</xdr:rowOff>
    </xdr:from>
    <xdr:ext cx="762000" cy="259045"/>
    <xdr:sp macro="" textlink="">
      <xdr:nvSpPr>
        <xdr:cNvPr id="88" name="人件費該当値テキスト"/>
        <xdr:cNvSpPr txBox="1"/>
      </xdr:nvSpPr>
      <xdr:spPr>
        <a:xfrm>
          <a:off x="4914900" y="647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90896</xdr:rowOff>
    </xdr:from>
    <xdr:to>
      <xdr:col>5</xdr:col>
      <xdr:colOff>600075</xdr:colOff>
      <xdr:row>38</xdr:row>
      <xdr:rowOff>21045</xdr:rowOff>
    </xdr:to>
    <xdr:sp macro="" textlink="">
      <xdr:nvSpPr>
        <xdr:cNvPr id="89" name="円/楕円 88"/>
        <xdr:cNvSpPr/>
      </xdr:nvSpPr>
      <xdr:spPr>
        <a:xfrm>
          <a:off x="3937000" y="64345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5823</xdr:rowOff>
    </xdr:from>
    <xdr:ext cx="736600" cy="259045"/>
    <xdr:sp macro="" textlink="">
      <xdr:nvSpPr>
        <xdr:cNvPr id="90" name="テキスト ボックス 89"/>
        <xdr:cNvSpPr txBox="1"/>
      </xdr:nvSpPr>
      <xdr:spPr>
        <a:xfrm>
          <a:off x="3606800" y="6520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51707</xdr:rowOff>
    </xdr:from>
    <xdr:to>
      <xdr:col>4</xdr:col>
      <xdr:colOff>396875</xdr:colOff>
      <xdr:row>37</xdr:row>
      <xdr:rowOff>153307</xdr:rowOff>
    </xdr:to>
    <xdr:sp macro="" textlink="">
      <xdr:nvSpPr>
        <xdr:cNvPr id="91" name="円/楕円 90"/>
        <xdr:cNvSpPr/>
      </xdr:nvSpPr>
      <xdr:spPr>
        <a:xfrm>
          <a:off x="3048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138084</xdr:rowOff>
    </xdr:from>
    <xdr:ext cx="762000" cy="259045"/>
    <xdr:sp macro="" textlink="">
      <xdr:nvSpPr>
        <xdr:cNvPr id="92" name="テキスト ボックス 91"/>
        <xdr:cNvSpPr txBox="1"/>
      </xdr:nvSpPr>
      <xdr:spPr>
        <a:xfrm>
          <a:off x="2717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14151</xdr:rowOff>
    </xdr:from>
    <xdr:to>
      <xdr:col>3</xdr:col>
      <xdr:colOff>193675</xdr:colOff>
      <xdr:row>36</xdr:row>
      <xdr:rowOff>115751</xdr:rowOff>
    </xdr:to>
    <xdr:sp macro="" textlink="">
      <xdr:nvSpPr>
        <xdr:cNvPr id="93" name="円/楕円 92"/>
        <xdr:cNvSpPr/>
      </xdr:nvSpPr>
      <xdr:spPr>
        <a:xfrm>
          <a:off x="2159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100528</xdr:rowOff>
    </xdr:from>
    <xdr:ext cx="762000" cy="259045"/>
    <xdr:sp macro="" textlink="">
      <xdr:nvSpPr>
        <xdr:cNvPr id="94" name="テキスト ボックス 93"/>
        <xdr:cNvSpPr txBox="1"/>
      </xdr:nvSpPr>
      <xdr:spPr>
        <a:xfrm>
          <a:off x="1828800" y="62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164374</xdr:rowOff>
    </xdr:from>
    <xdr:to>
      <xdr:col>1</xdr:col>
      <xdr:colOff>676275</xdr:colOff>
      <xdr:row>37</xdr:row>
      <xdr:rowOff>94524</xdr:rowOff>
    </xdr:to>
    <xdr:sp macro="" textlink="">
      <xdr:nvSpPr>
        <xdr:cNvPr id="95" name="円/楕円 94"/>
        <xdr:cNvSpPr/>
      </xdr:nvSpPr>
      <xdr:spPr>
        <a:xfrm>
          <a:off x="1270000" y="6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79301</xdr:rowOff>
    </xdr:from>
    <xdr:ext cx="762000" cy="259045"/>
    <xdr:sp macro="" textlink="">
      <xdr:nvSpPr>
        <xdr:cNvPr id="96" name="テキスト ボックス 95"/>
        <xdr:cNvSpPr txBox="1"/>
      </xdr:nvSpPr>
      <xdr:spPr>
        <a:xfrm>
          <a:off x="939800" y="642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類似団体平均とほぼ同水準を保っている。</a:t>
          </a:r>
          <a:endParaRPr kumimoji="1" lang="en-US" altLang="ja-JP" sz="1300">
            <a:latin typeface="ＭＳ Ｐゴシック"/>
          </a:endParaRPr>
        </a:p>
        <a:p>
          <a:r>
            <a:rPr kumimoji="1" lang="ja-JP" altLang="en-US" sz="1300">
              <a:latin typeface="ＭＳ Ｐゴシック"/>
            </a:rPr>
            <a:t>　前年度と比較して、平成</a:t>
          </a:r>
          <a:r>
            <a:rPr kumimoji="1" lang="en-US" altLang="ja-JP" sz="1300">
              <a:latin typeface="ＭＳ Ｐゴシック"/>
            </a:rPr>
            <a:t>28</a:t>
          </a:r>
          <a:r>
            <a:rPr kumimoji="1" lang="ja-JP" altLang="en-US" sz="1300">
              <a:latin typeface="ＭＳ Ｐゴシック"/>
            </a:rPr>
            <a:t>年度は、新たな任用制度の本格実施による物件費から人件費への移行や教科書改訂経費の減などにより減少している。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21844</xdr:rowOff>
    </xdr:from>
    <xdr:to>
      <xdr:col>24</xdr:col>
      <xdr:colOff>31750</xdr:colOff>
      <xdr:row>16</xdr:row>
      <xdr:rowOff>49276</xdr:rowOff>
    </xdr:to>
    <xdr:cxnSp macro="">
      <xdr:nvCxnSpPr>
        <xdr:cNvPr id="127" name="直線コネクタ 126"/>
        <xdr:cNvCxnSpPr/>
      </xdr:nvCxnSpPr>
      <xdr:spPr>
        <a:xfrm flipV="1">
          <a:off x="15671800" y="27650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7129</xdr:rowOff>
    </xdr:from>
    <xdr:ext cx="762000" cy="259045"/>
    <xdr:sp macro="" textlink="">
      <xdr:nvSpPr>
        <xdr:cNvPr id="128" name="物件費平均値テキスト"/>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49276</xdr:rowOff>
    </xdr:from>
    <xdr:to>
      <xdr:col>22</xdr:col>
      <xdr:colOff>565150</xdr:colOff>
      <xdr:row>16</xdr:row>
      <xdr:rowOff>122428</xdr:rowOff>
    </xdr:to>
    <xdr:cxnSp macro="">
      <xdr:nvCxnSpPr>
        <xdr:cNvPr id="130" name="直線コネクタ 129"/>
        <xdr:cNvCxnSpPr/>
      </xdr:nvCxnSpPr>
      <xdr:spPr>
        <a:xfrm flipV="1">
          <a:off x="14782800" y="27924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167640</xdr:rowOff>
    </xdr:from>
    <xdr:to>
      <xdr:col>22</xdr:col>
      <xdr:colOff>615950</xdr:colOff>
      <xdr:row>15</xdr:row>
      <xdr:rowOff>97790</xdr:rowOff>
    </xdr:to>
    <xdr:sp macro="" textlink="">
      <xdr:nvSpPr>
        <xdr:cNvPr id="131" name="フローチャート : 判断 130"/>
        <xdr:cNvSpPr/>
      </xdr:nvSpPr>
      <xdr:spPr>
        <a:xfrm>
          <a:off x="15621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32" name="テキスト ボックス 131"/>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165862</xdr:rowOff>
    </xdr:from>
    <xdr:to>
      <xdr:col>21</xdr:col>
      <xdr:colOff>361950</xdr:colOff>
      <xdr:row>16</xdr:row>
      <xdr:rowOff>122428</xdr:rowOff>
    </xdr:to>
    <xdr:cxnSp macro="">
      <xdr:nvCxnSpPr>
        <xdr:cNvPr id="133" name="直線コネクタ 132"/>
        <xdr:cNvCxnSpPr/>
      </xdr:nvCxnSpPr>
      <xdr:spPr>
        <a:xfrm>
          <a:off x="13893800" y="273761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35" name="テキスト ボックス 134"/>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74422</xdr:rowOff>
    </xdr:from>
    <xdr:to>
      <xdr:col>20</xdr:col>
      <xdr:colOff>158750</xdr:colOff>
      <xdr:row>15</xdr:row>
      <xdr:rowOff>165862</xdr:rowOff>
    </xdr:to>
    <xdr:cxnSp macro="">
      <xdr:nvCxnSpPr>
        <xdr:cNvPr id="136" name="直線コネクタ 135"/>
        <xdr:cNvCxnSpPr/>
      </xdr:nvCxnSpPr>
      <xdr:spPr>
        <a:xfrm>
          <a:off x="13004800" y="26461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144543</xdr:rowOff>
    </xdr:from>
    <xdr:ext cx="762000" cy="259045"/>
    <xdr:sp macro="" textlink="">
      <xdr:nvSpPr>
        <xdr:cNvPr id="138" name="テキスト ボックス 137"/>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40" name="テキスト ボックス 13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46" name="円/楕円 145"/>
        <xdr:cNvSpPr/>
      </xdr:nvSpPr>
      <xdr:spPr>
        <a:xfrm>
          <a:off x="164592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159021</xdr:rowOff>
    </xdr:from>
    <xdr:ext cx="762000" cy="259045"/>
    <xdr:sp macro="" textlink="">
      <xdr:nvSpPr>
        <xdr:cNvPr id="147" name="物件費該当値テキスト"/>
        <xdr:cNvSpPr txBox="1"/>
      </xdr:nvSpPr>
      <xdr:spPr>
        <a:xfrm>
          <a:off x="16598900" y="255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169926</xdr:rowOff>
    </xdr:from>
    <xdr:to>
      <xdr:col>22</xdr:col>
      <xdr:colOff>615950</xdr:colOff>
      <xdr:row>16</xdr:row>
      <xdr:rowOff>100076</xdr:rowOff>
    </xdr:to>
    <xdr:sp macro="" textlink="">
      <xdr:nvSpPr>
        <xdr:cNvPr id="148" name="円/楕円 147"/>
        <xdr:cNvSpPr/>
      </xdr:nvSpPr>
      <xdr:spPr>
        <a:xfrm>
          <a:off x="15621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84853</xdr:rowOff>
    </xdr:from>
    <xdr:ext cx="736600" cy="259045"/>
    <xdr:sp macro="" textlink="">
      <xdr:nvSpPr>
        <xdr:cNvPr id="149" name="テキスト ボックス 148"/>
        <xdr:cNvSpPr txBox="1"/>
      </xdr:nvSpPr>
      <xdr:spPr>
        <a:xfrm>
          <a:off x="15290800" y="2828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71628</xdr:rowOff>
    </xdr:from>
    <xdr:to>
      <xdr:col>21</xdr:col>
      <xdr:colOff>412750</xdr:colOff>
      <xdr:row>17</xdr:row>
      <xdr:rowOff>1778</xdr:rowOff>
    </xdr:to>
    <xdr:sp macro="" textlink="">
      <xdr:nvSpPr>
        <xdr:cNvPr id="150" name="円/楕円 149"/>
        <xdr:cNvSpPr/>
      </xdr:nvSpPr>
      <xdr:spPr>
        <a:xfrm>
          <a:off x="14732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158005</xdr:rowOff>
    </xdr:from>
    <xdr:ext cx="762000" cy="259045"/>
    <xdr:sp macro="" textlink="">
      <xdr:nvSpPr>
        <xdr:cNvPr id="151" name="テキスト ボックス 150"/>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115062</xdr:rowOff>
    </xdr:from>
    <xdr:to>
      <xdr:col>20</xdr:col>
      <xdr:colOff>209550</xdr:colOff>
      <xdr:row>16</xdr:row>
      <xdr:rowOff>45212</xdr:rowOff>
    </xdr:to>
    <xdr:sp macro="" textlink="">
      <xdr:nvSpPr>
        <xdr:cNvPr id="152" name="円/楕円 151"/>
        <xdr:cNvSpPr/>
      </xdr:nvSpPr>
      <xdr:spPr>
        <a:xfrm>
          <a:off x="13843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29989</xdr:rowOff>
    </xdr:from>
    <xdr:ext cx="762000" cy="259045"/>
    <xdr:sp macro="" textlink="">
      <xdr:nvSpPr>
        <xdr:cNvPr id="153" name="テキスト ボックス 152"/>
        <xdr:cNvSpPr txBox="1"/>
      </xdr:nvSpPr>
      <xdr:spPr>
        <a:xfrm>
          <a:off x="13512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23622</xdr:rowOff>
    </xdr:from>
    <xdr:to>
      <xdr:col>19</xdr:col>
      <xdr:colOff>6350</xdr:colOff>
      <xdr:row>15</xdr:row>
      <xdr:rowOff>125222</xdr:rowOff>
    </xdr:to>
    <xdr:sp macro="" textlink="">
      <xdr:nvSpPr>
        <xdr:cNvPr id="154" name="円/楕円 153"/>
        <xdr:cNvSpPr/>
      </xdr:nvSpPr>
      <xdr:spPr>
        <a:xfrm>
          <a:off x="12954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109999</xdr:rowOff>
    </xdr:from>
    <xdr:ext cx="762000" cy="259045"/>
    <xdr:sp macro="" textlink="">
      <xdr:nvSpPr>
        <xdr:cNvPr id="155" name="テキスト ボックス 154"/>
        <xdr:cNvSpPr txBox="1"/>
      </xdr:nvSpPr>
      <xdr:spPr>
        <a:xfrm>
          <a:off x="12623800" y="268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乳幼児医療に係る助成費などにより類似団体を上回る水準を推移していたが、平成</a:t>
          </a:r>
          <a:r>
            <a:rPr kumimoji="1" lang="en-US" altLang="ja-JP" sz="1300">
              <a:latin typeface="ＭＳ Ｐゴシック"/>
            </a:rPr>
            <a:t>28</a:t>
          </a:r>
          <a:r>
            <a:rPr kumimoji="1" lang="ja-JP" altLang="en-US" sz="1300">
              <a:latin typeface="ＭＳ Ｐゴシック"/>
            </a:rPr>
            <a:t>年度は、生活保護費の増加があるものの、児童手当給付費の減少などにより類似団体平均と同水準となった。</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162378</xdr:rowOff>
    </xdr:from>
    <xdr:to>
      <xdr:col>7</xdr:col>
      <xdr:colOff>15875</xdr:colOff>
      <xdr:row>56</xdr:row>
      <xdr:rowOff>78015</xdr:rowOff>
    </xdr:to>
    <xdr:cxnSp macro="">
      <xdr:nvCxnSpPr>
        <xdr:cNvPr id="190" name="直線コネクタ 189"/>
        <xdr:cNvCxnSpPr/>
      </xdr:nvCxnSpPr>
      <xdr:spPr>
        <a:xfrm>
          <a:off x="3987800" y="95921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91"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162378</xdr:rowOff>
    </xdr:from>
    <xdr:to>
      <xdr:col>5</xdr:col>
      <xdr:colOff>549275</xdr:colOff>
      <xdr:row>56</xdr:row>
      <xdr:rowOff>110672</xdr:rowOff>
    </xdr:to>
    <xdr:cxnSp macro="">
      <xdr:nvCxnSpPr>
        <xdr:cNvPr id="193" name="直線コネクタ 192"/>
        <xdr:cNvCxnSpPr/>
      </xdr:nvCxnSpPr>
      <xdr:spPr>
        <a:xfrm flipV="1">
          <a:off x="3098800" y="95921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119743</xdr:rowOff>
    </xdr:from>
    <xdr:to>
      <xdr:col>5</xdr:col>
      <xdr:colOff>600075</xdr:colOff>
      <xdr:row>55</xdr:row>
      <xdr:rowOff>49893</xdr:rowOff>
    </xdr:to>
    <xdr:sp macro="" textlink="">
      <xdr:nvSpPr>
        <xdr:cNvPr id="194" name="フローチャート : 判断 193"/>
        <xdr:cNvSpPr/>
      </xdr:nvSpPr>
      <xdr:spPr>
        <a:xfrm>
          <a:off x="3937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60070</xdr:rowOff>
    </xdr:from>
    <xdr:ext cx="736600" cy="259045"/>
    <xdr:sp macro="" textlink="">
      <xdr:nvSpPr>
        <xdr:cNvPr id="195" name="テキスト ボックス 194"/>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56</xdr:row>
      <xdr:rowOff>110672</xdr:rowOff>
    </xdr:to>
    <xdr:cxnSp macro="">
      <xdr:nvCxnSpPr>
        <xdr:cNvPr id="196" name="直線コネクタ 195"/>
        <xdr:cNvCxnSpPr/>
      </xdr:nvCxnSpPr>
      <xdr:spPr>
        <a:xfrm>
          <a:off x="2209800" y="9537700"/>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56</xdr:row>
      <xdr:rowOff>45357</xdr:rowOff>
    </xdr:to>
    <xdr:cxnSp macro="">
      <xdr:nvCxnSpPr>
        <xdr:cNvPr id="199" name="直線コネクタ 198"/>
        <xdr:cNvCxnSpPr/>
      </xdr:nvCxnSpPr>
      <xdr:spPr>
        <a:xfrm flipV="1">
          <a:off x="1320800" y="95377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209" name="円/楕円 208"/>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170742</xdr:rowOff>
    </xdr:from>
    <xdr:ext cx="762000" cy="259045"/>
    <xdr:sp macro="" textlink="">
      <xdr:nvSpPr>
        <xdr:cNvPr id="210" name="扶助費該当値テキスト"/>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111578</xdr:rowOff>
    </xdr:from>
    <xdr:to>
      <xdr:col>5</xdr:col>
      <xdr:colOff>600075</xdr:colOff>
      <xdr:row>56</xdr:row>
      <xdr:rowOff>41728</xdr:rowOff>
    </xdr:to>
    <xdr:sp macro="" textlink="">
      <xdr:nvSpPr>
        <xdr:cNvPr id="211" name="円/楕円 210"/>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212" name="テキスト ボックス 211"/>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59872</xdr:rowOff>
    </xdr:from>
    <xdr:to>
      <xdr:col>4</xdr:col>
      <xdr:colOff>396875</xdr:colOff>
      <xdr:row>56</xdr:row>
      <xdr:rowOff>161472</xdr:rowOff>
    </xdr:to>
    <xdr:sp macro="" textlink="">
      <xdr:nvSpPr>
        <xdr:cNvPr id="213" name="円/楕円 212"/>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146249</xdr:rowOff>
    </xdr:from>
    <xdr:ext cx="762000" cy="259045"/>
    <xdr:sp macro="" textlink="">
      <xdr:nvSpPr>
        <xdr:cNvPr id="214" name="テキスト ボックス 213"/>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15" name="円/楕円 214"/>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143527</xdr:rowOff>
    </xdr:from>
    <xdr:ext cx="762000" cy="259045"/>
    <xdr:sp macro="" textlink="">
      <xdr:nvSpPr>
        <xdr:cNvPr id="216" name="テキスト ボックス 215"/>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17" name="円/楕円 216"/>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18" name="テキスト ボックス 217"/>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上昇傾向の主な要因は、下水道事業会計などの特別会計への繰出金と考えられる。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88900</xdr:rowOff>
    </xdr:from>
    <xdr:to>
      <xdr:col>24</xdr:col>
      <xdr:colOff>31750</xdr:colOff>
      <xdr:row>58</xdr:row>
      <xdr:rowOff>157480</xdr:rowOff>
    </xdr:to>
    <xdr:cxnSp macro="">
      <xdr:nvCxnSpPr>
        <xdr:cNvPr id="251" name="直線コネクタ 250"/>
        <xdr:cNvCxnSpPr/>
      </xdr:nvCxnSpPr>
      <xdr:spPr>
        <a:xfrm>
          <a:off x="15671800" y="100330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88900</xdr:rowOff>
    </xdr:from>
    <xdr:to>
      <xdr:col>22</xdr:col>
      <xdr:colOff>565150</xdr:colOff>
      <xdr:row>58</xdr:row>
      <xdr:rowOff>96520</xdr:rowOff>
    </xdr:to>
    <xdr:cxnSp macro="">
      <xdr:nvCxnSpPr>
        <xdr:cNvPr id="254" name="直線コネクタ 253"/>
        <xdr:cNvCxnSpPr/>
      </xdr:nvCxnSpPr>
      <xdr:spPr>
        <a:xfrm flipV="1">
          <a:off x="14782800" y="10033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146067</xdr:rowOff>
    </xdr:from>
    <xdr:ext cx="736600" cy="259045"/>
    <xdr:sp macro="" textlink="">
      <xdr:nvSpPr>
        <xdr:cNvPr id="256" name="テキスト ボックス 255"/>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xdr:rowOff>
    </xdr:from>
    <xdr:to>
      <xdr:col>21</xdr:col>
      <xdr:colOff>361950</xdr:colOff>
      <xdr:row>58</xdr:row>
      <xdr:rowOff>96520</xdr:rowOff>
    </xdr:to>
    <xdr:cxnSp macro="">
      <xdr:nvCxnSpPr>
        <xdr:cNvPr id="257" name="直線コネクタ 256"/>
        <xdr:cNvCxnSpPr/>
      </xdr:nvCxnSpPr>
      <xdr:spPr>
        <a:xfrm>
          <a:off x="13893800" y="9956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146050</xdr:rowOff>
    </xdr:from>
    <xdr:to>
      <xdr:col>20</xdr:col>
      <xdr:colOff>158750</xdr:colOff>
      <xdr:row>58</xdr:row>
      <xdr:rowOff>12700</xdr:rowOff>
    </xdr:to>
    <xdr:cxnSp macro="">
      <xdr:nvCxnSpPr>
        <xdr:cNvPr id="260" name="直線コネクタ 259"/>
        <xdr:cNvCxnSpPr/>
      </xdr:nvCxnSpPr>
      <xdr:spPr>
        <a:xfrm>
          <a:off x="13004800" y="991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106680</xdr:rowOff>
    </xdr:from>
    <xdr:to>
      <xdr:col>24</xdr:col>
      <xdr:colOff>82550</xdr:colOff>
      <xdr:row>59</xdr:row>
      <xdr:rowOff>36830</xdr:rowOff>
    </xdr:to>
    <xdr:sp macro="" textlink="">
      <xdr:nvSpPr>
        <xdr:cNvPr id="270" name="円/楕円 269"/>
        <xdr:cNvSpPr/>
      </xdr:nvSpPr>
      <xdr:spPr>
        <a:xfrm>
          <a:off x="164592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78757</xdr:rowOff>
    </xdr:from>
    <xdr:ext cx="762000" cy="259045"/>
    <xdr:sp macro="" textlink="">
      <xdr:nvSpPr>
        <xdr:cNvPr id="271" name="その他該当値テキスト"/>
        <xdr:cNvSpPr txBox="1"/>
      </xdr:nvSpPr>
      <xdr:spPr>
        <a:xfrm>
          <a:off x="165989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38100</xdr:rowOff>
    </xdr:from>
    <xdr:to>
      <xdr:col>22</xdr:col>
      <xdr:colOff>615950</xdr:colOff>
      <xdr:row>58</xdr:row>
      <xdr:rowOff>139700</xdr:rowOff>
    </xdr:to>
    <xdr:sp macro="" textlink="">
      <xdr:nvSpPr>
        <xdr:cNvPr id="272" name="円/楕円 271"/>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124477</xdr:rowOff>
    </xdr:from>
    <xdr:ext cx="736600" cy="259045"/>
    <xdr:sp macro="" textlink="">
      <xdr:nvSpPr>
        <xdr:cNvPr id="273" name="テキスト ボックス 272"/>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45720</xdr:rowOff>
    </xdr:from>
    <xdr:to>
      <xdr:col>21</xdr:col>
      <xdr:colOff>412750</xdr:colOff>
      <xdr:row>58</xdr:row>
      <xdr:rowOff>147320</xdr:rowOff>
    </xdr:to>
    <xdr:sp macro="" textlink="">
      <xdr:nvSpPr>
        <xdr:cNvPr id="274" name="円/楕円 273"/>
        <xdr:cNvSpPr/>
      </xdr:nvSpPr>
      <xdr:spPr>
        <a:xfrm>
          <a:off x="14732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132097</xdr:rowOff>
    </xdr:from>
    <xdr:ext cx="762000" cy="259045"/>
    <xdr:sp macro="" textlink="">
      <xdr:nvSpPr>
        <xdr:cNvPr id="275" name="テキスト ボックス 274"/>
        <xdr:cNvSpPr txBox="1"/>
      </xdr:nvSpPr>
      <xdr:spPr>
        <a:xfrm>
          <a:off x="14401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133350</xdr:rowOff>
    </xdr:from>
    <xdr:to>
      <xdr:col>20</xdr:col>
      <xdr:colOff>209550</xdr:colOff>
      <xdr:row>58</xdr:row>
      <xdr:rowOff>63500</xdr:rowOff>
    </xdr:to>
    <xdr:sp macro="" textlink="">
      <xdr:nvSpPr>
        <xdr:cNvPr id="276" name="円/楕円 275"/>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48277</xdr:rowOff>
    </xdr:from>
    <xdr:ext cx="762000" cy="259045"/>
    <xdr:sp macro="" textlink="">
      <xdr:nvSpPr>
        <xdr:cNvPr id="277" name="テキスト ボックス 276"/>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95250</xdr:rowOff>
    </xdr:from>
    <xdr:to>
      <xdr:col>19</xdr:col>
      <xdr:colOff>6350</xdr:colOff>
      <xdr:row>58</xdr:row>
      <xdr:rowOff>25400</xdr:rowOff>
    </xdr:to>
    <xdr:sp macro="" textlink="">
      <xdr:nvSpPr>
        <xdr:cNvPr id="278" name="円/楕円 277"/>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10177</xdr:rowOff>
    </xdr:from>
    <xdr:ext cx="762000" cy="259045"/>
    <xdr:sp macro="" textlink="">
      <xdr:nvSpPr>
        <xdr:cNvPr id="279" name="テキスト ボックス 278"/>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類似団体平均を大きく下回り推移している主な要因は、加入している一部事務組合が少ないため、これらに対する負担金等が少ないこと等が考えられる。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136144</xdr:rowOff>
    </xdr:from>
    <xdr:to>
      <xdr:col>24</xdr:col>
      <xdr:colOff>31750</xdr:colOff>
      <xdr:row>34</xdr:row>
      <xdr:rowOff>136144</xdr:rowOff>
    </xdr:to>
    <xdr:cxnSp macro="">
      <xdr:nvCxnSpPr>
        <xdr:cNvPr id="309" name="直線コネクタ 308"/>
        <xdr:cNvCxnSpPr/>
      </xdr:nvCxnSpPr>
      <xdr:spPr>
        <a:xfrm>
          <a:off x="15671800" y="59654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11701</xdr:rowOff>
    </xdr:from>
    <xdr:ext cx="762000" cy="259045"/>
    <xdr:sp macro="" textlink="">
      <xdr:nvSpPr>
        <xdr:cNvPr id="310"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136144</xdr:rowOff>
    </xdr:from>
    <xdr:to>
      <xdr:col>22</xdr:col>
      <xdr:colOff>565150</xdr:colOff>
      <xdr:row>34</xdr:row>
      <xdr:rowOff>154432</xdr:rowOff>
    </xdr:to>
    <xdr:cxnSp macro="">
      <xdr:nvCxnSpPr>
        <xdr:cNvPr id="312" name="直線コネクタ 311"/>
        <xdr:cNvCxnSpPr/>
      </xdr:nvCxnSpPr>
      <xdr:spPr>
        <a:xfrm flipV="1">
          <a:off x="14782800" y="59654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101346</xdr:rowOff>
    </xdr:from>
    <xdr:to>
      <xdr:col>22</xdr:col>
      <xdr:colOff>615950</xdr:colOff>
      <xdr:row>36</xdr:row>
      <xdr:rowOff>31496</xdr:rowOff>
    </xdr:to>
    <xdr:sp macro="" textlink="">
      <xdr:nvSpPr>
        <xdr:cNvPr id="313" name="フローチャート : 判断 312"/>
        <xdr:cNvSpPr/>
      </xdr:nvSpPr>
      <xdr:spPr>
        <a:xfrm>
          <a:off x="15621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16273</xdr:rowOff>
    </xdr:from>
    <xdr:ext cx="736600" cy="259045"/>
    <xdr:sp macro="" textlink="">
      <xdr:nvSpPr>
        <xdr:cNvPr id="314" name="テキスト ボックス 313"/>
        <xdr:cNvSpPr txBox="1"/>
      </xdr:nvSpPr>
      <xdr:spPr>
        <a:xfrm>
          <a:off x="15290800" y="6188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140716</xdr:rowOff>
    </xdr:from>
    <xdr:to>
      <xdr:col>21</xdr:col>
      <xdr:colOff>361950</xdr:colOff>
      <xdr:row>34</xdr:row>
      <xdr:rowOff>154432</xdr:rowOff>
    </xdr:to>
    <xdr:cxnSp macro="">
      <xdr:nvCxnSpPr>
        <xdr:cNvPr id="315" name="直線コネクタ 314"/>
        <xdr:cNvCxnSpPr/>
      </xdr:nvCxnSpPr>
      <xdr:spPr>
        <a:xfrm>
          <a:off x="13893800" y="59700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140716</xdr:rowOff>
    </xdr:from>
    <xdr:to>
      <xdr:col>20</xdr:col>
      <xdr:colOff>158750</xdr:colOff>
      <xdr:row>34</xdr:row>
      <xdr:rowOff>145288</xdr:rowOff>
    </xdr:to>
    <xdr:cxnSp macro="">
      <xdr:nvCxnSpPr>
        <xdr:cNvPr id="318" name="直線コネクタ 317"/>
        <xdr:cNvCxnSpPr/>
      </xdr:nvCxnSpPr>
      <xdr:spPr>
        <a:xfrm flipV="1">
          <a:off x="13004800" y="59700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66565</xdr:rowOff>
    </xdr:from>
    <xdr:ext cx="762000" cy="259045"/>
    <xdr:sp macro="" textlink="">
      <xdr:nvSpPr>
        <xdr:cNvPr id="322" name="テキスト ボックス 321"/>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85344</xdr:rowOff>
    </xdr:from>
    <xdr:to>
      <xdr:col>24</xdr:col>
      <xdr:colOff>82550</xdr:colOff>
      <xdr:row>35</xdr:row>
      <xdr:rowOff>15494</xdr:rowOff>
    </xdr:to>
    <xdr:sp macro="" textlink="">
      <xdr:nvSpPr>
        <xdr:cNvPr id="328" name="円/楕円 327"/>
        <xdr:cNvSpPr/>
      </xdr:nvSpPr>
      <xdr:spPr>
        <a:xfrm>
          <a:off x="16459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101871</xdr:rowOff>
    </xdr:from>
    <xdr:ext cx="762000" cy="259045"/>
    <xdr:sp macro="" textlink="">
      <xdr:nvSpPr>
        <xdr:cNvPr id="329" name="補助費等該当値テキスト"/>
        <xdr:cNvSpPr txBox="1"/>
      </xdr:nvSpPr>
      <xdr:spPr>
        <a:xfrm>
          <a:off x="16598900" y="575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85344</xdr:rowOff>
    </xdr:from>
    <xdr:to>
      <xdr:col>22</xdr:col>
      <xdr:colOff>615950</xdr:colOff>
      <xdr:row>35</xdr:row>
      <xdr:rowOff>15494</xdr:rowOff>
    </xdr:to>
    <xdr:sp macro="" textlink="">
      <xdr:nvSpPr>
        <xdr:cNvPr id="330" name="円/楕円 329"/>
        <xdr:cNvSpPr/>
      </xdr:nvSpPr>
      <xdr:spPr>
        <a:xfrm>
          <a:off x="15621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25671</xdr:rowOff>
    </xdr:from>
    <xdr:ext cx="736600" cy="259045"/>
    <xdr:sp macro="" textlink="">
      <xdr:nvSpPr>
        <xdr:cNvPr id="331" name="テキスト ボックス 330"/>
        <xdr:cNvSpPr txBox="1"/>
      </xdr:nvSpPr>
      <xdr:spPr>
        <a:xfrm>
          <a:off x="15290800" y="568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103632</xdr:rowOff>
    </xdr:from>
    <xdr:to>
      <xdr:col>21</xdr:col>
      <xdr:colOff>412750</xdr:colOff>
      <xdr:row>35</xdr:row>
      <xdr:rowOff>33782</xdr:rowOff>
    </xdr:to>
    <xdr:sp macro="" textlink="">
      <xdr:nvSpPr>
        <xdr:cNvPr id="332" name="円/楕円 331"/>
        <xdr:cNvSpPr/>
      </xdr:nvSpPr>
      <xdr:spPr>
        <a:xfrm>
          <a:off x="14732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43959</xdr:rowOff>
    </xdr:from>
    <xdr:ext cx="762000" cy="259045"/>
    <xdr:sp macro="" textlink="">
      <xdr:nvSpPr>
        <xdr:cNvPr id="333" name="テキスト ボックス 332"/>
        <xdr:cNvSpPr txBox="1"/>
      </xdr:nvSpPr>
      <xdr:spPr>
        <a:xfrm>
          <a:off x="14401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89916</xdr:rowOff>
    </xdr:from>
    <xdr:to>
      <xdr:col>20</xdr:col>
      <xdr:colOff>209550</xdr:colOff>
      <xdr:row>35</xdr:row>
      <xdr:rowOff>20066</xdr:rowOff>
    </xdr:to>
    <xdr:sp macro="" textlink="">
      <xdr:nvSpPr>
        <xdr:cNvPr id="334" name="円/楕円 333"/>
        <xdr:cNvSpPr/>
      </xdr:nvSpPr>
      <xdr:spPr>
        <a:xfrm>
          <a:off x="13843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30243</xdr:rowOff>
    </xdr:from>
    <xdr:ext cx="762000" cy="259045"/>
    <xdr:sp macro="" textlink="">
      <xdr:nvSpPr>
        <xdr:cNvPr id="335" name="テキスト ボックス 334"/>
        <xdr:cNvSpPr txBox="1"/>
      </xdr:nvSpPr>
      <xdr:spPr>
        <a:xfrm>
          <a:off x="13512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94488</xdr:rowOff>
    </xdr:from>
    <xdr:to>
      <xdr:col>19</xdr:col>
      <xdr:colOff>6350</xdr:colOff>
      <xdr:row>35</xdr:row>
      <xdr:rowOff>24638</xdr:rowOff>
    </xdr:to>
    <xdr:sp macro="" textlink="">
      <xdr:nvSpPr>
        <xdr:cNvPr id="336" name="円/楕円 335"/>
        <xdr:cNvSpPr/>
      </xdr:nvSpPr>
      <xdr:spPr>
        <a:xfrm>
          <a:off x="12954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34815</xdr:rowOff>
    </xdr:from>
    <xdr:ext cx="762000" cy="259045"/>
    <xdr:sp macro="" textlink="">
      <xdr:nvSpPr>
        <xdr:cNvPr id="337" name="テキスト ボックス 336"/>
        <xdr:cNvSpPr txBox="1"/>
      </xdr:nvSpPr>
      <xdr:spPr>
        <a:xfrm>
          <a:off x="12623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その他経費の減少により公債費の経常経費における割合の増加を主な要因として前年度比微増となった。</a:t>
          </a:r>
          <a:endParaRPr kumimoji="1" lang="en-US" altLang="ja-JP" sz="1300">
            <a:latin typeface="ＭＳ Ｐゴシック"/>
          </a:endParaRPr>
        </a:p>
        <a:p>
          <a:r>
            <a:rPr kumimoji="1" lang="ja-JP" altLang="en-US" sz="1300">
              <a:latin typeface="ＭＳ Ｐゴシック"/>
            </a:rPr>
            <a:t>　なお、新発債の発行抑制により決算額は減少傾向である。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97282</xdr:rowOff>
    </xdr:from>
    <xdr:to>
      <xdr:col>7</xdr:col>
      <xdr:colOff>15875</xdr:colOff>
      <xdr:row>77</xdr:row>
      <xdr:rowOff>120142</xdr:rowOff>
    </xdr:to>
    <xdr:cxnSp macro="">
      <xdr:nvCxnSpPr>
        <xdr:cNvPr id="367" name="直線コネクタ 366"/>
        <xdr:cNvCxnSpPr/>
      </xdr:nvCxnSpPr>
      <xdr:spPr>
        <a:xfrm>
          <a:off x="3987800" y="132989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8"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97282</xdr:rowOff>
    </xdr:from>
    <xdr:to>
      <xdr:col>5</xdr:col>
      <xdr:colOff>549275</xdr:colOff>
      <xdr:row>77</xdr:row>
      <xdr:rowOff>147574</xdr:rowOff>
    </xdr:to>
    <xdr:cxnSp macro="">
      <xdr:nvCxnSpPr>
        <xdr:cNvPr id="370" name="直線コネクタ 369"/>
        <xdr:cNvCxnSpPr/>
      </xdr:nvCxnSpPr>
      <xdr:spPr>
        <a:xfrm flipV="1">
          <a:off x="3098800" y="132989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142494</xdr:rowOff>
    </xdr:from>
    <xdr:to>
      <xdr:col>5</xdr:col>
      <xdr:colOff>600075</xdr:colOff>
      <xdr:row>78</xdr:row>
      <xdr:rowOff>72644</xdr:rowOff>
    </xdr:to>
    <xdr:sp macro="" textlink="">
      <xdr:nvSpPr>
        <xdr:cNvPr id="371" name="フローチャート : 判断 370"/>
        <xdr:cNvSpPr/>
      </xdr:nvSpPr>
      <xdr:spPr>
        <a:xfrm>
          <a:off x="3937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57421</xdr:rowOff>
    </xdr:from>
    <xdr:ext cx="736600" cy="259045"/>
    <xdr:sp macro="" textlink="">
      <xdr:nvSpPr>
        <xdr:cNvPr id="372" name="テキスト ボックス 371"/>
        <xdr:cNvSpPr txBox="1"/>
      </xdr:nvSpPr>
      <xdr:spPr>
        <a:xfrm>
          <a:off x="3606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133858</xdr:rowOff>
    </xdr:from>
    <xdr:to>
      <xdr:col>4</xdr:col>
      <xdr:colOff>346075</xdr:colOff>
      <xdr:row>77</xdr:row>
      <xdr:rowOff>147574</xdr:rowOff>
    </xdr:to>
    <xdr:cxnSp macro="">
      <xdr:nvCxnSpPr>
        <xdr:cNvPr id="373" name="直線コネクタ 372"/>
        <xdr:cNvCxnSpPr/>
      </xdr:nvCxnSpPr>
      <xdr:spPr>
        <a:xfrm>
          <a:off x="2209800" y="133355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133858</xdr:rowOff>
    </xdr:from>
    <xdr:to>
      <xdr:col>3</xdr:col>
      <xdr:colOff>142875</xdr:colOff>
      <xdr:row>77</xdr:row>
      <xdr:rowOff>147574</xdr:rowOff>
    </xdr:to>
    <xdr:cxnSp macro="">
      <xdr:nvCxnSpPr>
        <xdr:cNvPr id="376" name="直線コネクタ 375"/>
        <xdr:cNvCxnSpPr/>
      </xdr:nvCxnSpPr>
      <xdr:spPr>
        <a:xfrm flipV="1">
          <a:off x="1320800" y="133355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86" name="円/楕円 385"/>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41419</xdr:rowOff>
    </xdr:from>
    <xdr:ext cx="762000" cy="259045"/>
    <xdr:sp macro="" textlink="">
      <xdr:nvSpPr>
        <xdr:cNvPr id="387" name="公債費該当値テキスト"/>
        <xdr:cNvSpPr txBox="1"/>
      </xdr:nvSpPr>
      <xdr:spPr>
        <a:xfrm>
          <a:off x="4914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46482</xdr:rowOff>
    </xdr:from>
    <xdr:to>
      <xdr:col>5</xdr:col>
      <xdr:colOff>600075</xdr:colOff>
      <xdr:row>77</xdr:row>
      <xdr:rowOff>148082</xdr:rowOff>
    </xdr:to>
    <xdr:sp macro="" textlink="">
      <xdr:nvSpPr>
        <xdr:cNvPr id="388" name="円/楕円 387"/>
        <xdr:cNvSpPr/>
      </xdr:nvSpPr>
      <xdr:spPr>
        <a:xfrm>
          <a:off x="3937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158259</xdr:rowOff>
    </xdr:from>
    <xdr:ext cx="736600" cy="259045"/>
    <xdr:sp macro="" textlink="">
      <xdr:nvSpPr>
        <xdr:cNvPr id="389" name="テキスト ボックス 388"/>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96774</xdr:rowOff>
    </xdr:from>
    <xdr:to>
      <xdr:col>4</xdr:col>
      <xdr:colOff>396875</xdr:colOff>
      <xdr:row>78</xdr:row>
      <xdr:rowOff>26924</xdr:rowOff>
    </xdr:to>
    <xdr:sp macro="" textlink="">
      <xdr:nvSpPr>
        <xdr:cNvPr id="390" name="円/楕円 389"/>
        <xdr:cNvSpPr/>
      </xdr:nvSpPr>
      <xdr:spPr>
        <a:xfrm>
          <a:off x="3048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37101</xdr:rowOff>
    </xdr:from>
    <xdr:ext cx="762000" cy="259045"/>
    <xdr:sp macro="" textlink="">
      <xdr:nvSpPr>
        <xdr:cNvPr id="391" name="テキスト ボックス 390"/>
        <xdr:cNvSpPr txBox="1"/>
      </xdr:nvSpPr>
      <xdr:spPr>
        <a:xfrm>
          <a:off x="2717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83058</xdr:rowOff>
    </xdr:from>
    <xdr:to>
      <xdr:col>3</xdr:col>
      <xdr:colOff>193675</xdr:colOff>
      <xdr:row>78</xdr:row>
      <xdr:rowOff>13208</xdr:rowOff>
    </xdr:to>
    <xdr:sp macro="" textlink="">
      <xdr:nvSpPr>
        <xdr:cNvPr id="392" name="円/楕円 391"/>
        <xdr:cNvSpPr/>
      </xdr:nvSpPr>
      <xdr:spPr>
        <a:xfrm>
          <a:off x="2159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23385</xdr:rowOff>
    </xdr:from>
    <xdr:ext cx="762000" cy="259045"/>
    <xdr:sp macro="" textlink="">
      <xdr:nvSpPr>
        <xdr:cNvPr id="393" name="テキスト ボックス 392"/>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96774</xdr:rowOff>
    </xdr:from>
    <xdr:to>
      <xdr:col>1</xdr:col>
      <xdr:colOff>676275</xdr:colOff>
      <xdr:row>78</xdr:row>
      <xdr:rowOff>26924</xdr:rowOff>
    </xdr:to>
    <xdr:sp macro="" textlink="">
      <xdr:nvSpPr>
        <xdr:cNvPr id="394" name="円/楕円 393"/>
        <xdr:cNvSpPr/>
      </xdr:nvSpPr>
      <xdr:spPr>
        <a:xfrm>
          <a:off x="1270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37101</xdr:rowOff>
    </xdr:from>
    <xdr:ext cx="762000" cy="259045"/>
    <xdr:sp macro="" textlink="">
      <xdr:nvSpPr>
        <xdr:cNvPr id="395" name="テキスト ボックス 394"/>
        <xdr:cNvSpPr txBox="1"/>
      </xdr:nvSpPr>
      <xdr:spPr>
        <a:xfrm>
          <a:off x="939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類似団体平均と比較して、補助費等や物件費が低いのに対して、人件費や繰出金などが高いことや、歳入一般財源の減少割合に比べて歳出一般財源がほぼ同水準であることなどが主な要因と考えられる。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161289</xdr:rowOff>
    </xdr:from>
    <xdr:to>
      <xdr:col>24</xdr:col>
      <xdr:colOff>31750</xdr:colOff>
      <xdr:row>77</xdr:row>
      <xdr:rowOff>85089</xdr:rowOff>
    </xdr:to>
    <xdr:cxnSp macro="">
      <xdr:nvCxnSpPr>
        <xdr:cNvPr id="428" name="直線コネクタ 427"/>
        <xdr:cNvCxnSpPr/>
      </xdr:nvCxnSpPr>
      <xdr:spPr>
        <a:xfrm>
          <a:off x="15671800" y="13191489"/>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123207</xdr:rowOff>
    </xdr:from>
    <xdr:ext cx="762000" cy="259045"/>
    <xdr:sp macro="" textlink="">
      <xdr:nvSpPr>
        <xdr:cNvPr id="429"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161289</xdr:rowOff>
    </xdr:from>
    <xdr:to>
      <xdr:col>22</xdr:col>
      <xdr:colOff>565150</xdr:colOff>
      <xdr:row>77</xdr:row>
      <xdr:rowOff>58420</xdr:rowOff>
    </xdr:to>
    <xdr:cxnSp macro="">
      <xdr:nvCxnSpPr>
        <xdr:cNvPr id="431" name="直線コネクタ 430"/>
        <xdr:cNvCxnSpPr/>
      </xdr:nvCxnSpPr>
      <xdr:spPr>
        <a:xfrm flipV="1">
          <a:off x="14782800" y="1319148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19050</xdr:rowOff>
    </xdr:from>
    <xdr:to>
      <xdr:col>22</xdr:col>
      <xdr:colOff>615950</xdr:colOff>
      <xdr:row>75</xdr:row>
      <xdr:rowOff>120650</xdr:rowOff>
    </xdr:to>
    <xdr:sp macro="" textlink="">
      <xdr:nvSpPr>
        <xdr:cNvPr id="432" name="フローチャート : 判断 431"/>
        <xdr:cNvSpPr/>
      </xdr:nvSpPr>
      <xdr:spPr>
        <a:xfrm>
          <a:off x="15621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130827</xdr:rowOff>
    </xdr:from>
    <xdr:ext cx="736600" cy="259045"/>
    <xdr:sp macro="" textlink="">
      <xdr:nvSpPr>
        <xdr:cNvPr id="433" name="テキスト ボックス 432"/>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111760</xdr:rowOff>
    </xdr:from>
    <xdr:to>
      <xdr:col>21</xdr:col>
      <xdr:colOff>361950</xdr:colOff>
      <xdr:row>77</xdr:row>
      <xdr:rowOff>58420</xdr:rowOff>
    </xdr:to>
    <xdr:cxnSp macro="">
      <xdr:nvCxnSpPr>
        <xdr:cNvPr id="434" name="直線コネクタ 433"/>
        <xdr:cNvCxnSpPr/>
      </xdr:nvCxnSpPr>
      <xdr:spPr>
        <a:xfrm>
          <a:off x="13893800" y="1297051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111760</xdr:rowOff>
    </xdr:from>
    <xdr:to>
      <xdr:col>20</xdr:col>
      <xdr:colOff>158750</xdr:colOff>
      <xdr:row>76</xdr:row>
      <xdr:rowOff>12700</xdr:rowOff>
    </xdr:to>
    <xdr:cxnSp macro="">
      <xdr:nvCxnSpPr>
        <xdr:cNvPr id="437" name="直線コネクタ 436"/>
        <xdr:cNvCxnSpPr/>
      </xdr:nvCxnSpPr>
      <xdr:spPr>
        <a:xfrm flipV="1">
          <a:off x="13004800" y="129705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47" name="円/楕円 446"/>
        <xdr:cNvSpPr/>
      </xdr:nvSpPr>
      <xdr:spPr>
        <a:xfrm>
          <a:off x="16459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6366</xdr:rowOff>
    </xdr:from>
    <xdr:ext cx="762000" cy="259045"/>
    <xdr:sp macro="" textlink="">
      <xdr:nvSpPr>
        <xdr:cNvPr id="448" name="公債費以外該当値テキスト"/>
        <xdr:cNvSpPr txBox="1"/>
      </xdr:nvSpPr>
      <xdr:spPr>
        <a:xfrm>
          <a:off x="165989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110489</xdr:rowOff>
    </xdr:from>
    <xdr:to>
      <xdr:col>22</xdr:col>
      <xdr:colOff>615950</xdr:colOff>
      <xdr:row>77</xdr:row>
      <xdr:rowOff>40639</xdr:rowOff>
    </xdr:to>
    <xdr:sp macro="" textlink="">
      <xdr:nvSpPr>
        <xdr:cNvPr id="449" name="円/楕円 448"/>
        <xdr:cNvSpPr/>
      </xdr:nvSpPr>
      <xdr:spPr>
        <a:xfrm>
          <a:off x="15621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25416</xdr:rowOff>
    </xdr:from>
    <xdr:ext cx="736600" cy="259045"/>
    <xdr:sp macro="" textlink="">
      <xdr:nvSpPr>
        <xdr:cNvPr id="450" name="テキスト ボックス 449"/>
        <xdr:cNvSpPr txBox="1"/>
      </xdr:nvSpPr>
      <xdr:spPr>
        <a:xfrm>
          <a:off x="15290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7620</xdr:rowOff>
    </xdr:from>
    <xdr:to>
      <xdr:col>21</xdr:col>
      <xdr:colOff>412750</xdr:colOff>
      <xdr:row>77</xdr:row>
      <xdr:rowOff>109220</xdr:rowOff>
    </xdr:to>
    <xdr:sp macro="" textlink="">
      <xdr:nvSpPr>
        <xdr:cNvPr id="451" name="円/楕円 450"/>
        <xdr:cNvSpPr/>
      </xdr:nvSpPr>
      <xdr:spPr>
        <a:xfrm>
          <a:off x="14732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93997</xdr:rowOff>
    </xdr:from>
    <xdr:ext cx="762000" cy="259045"/>
    <xdr:sp macro="" textlink="">
      <xdr:nvSpPr>
        <xdr:cNvPr id="452" name="テキスト ボックス 451"/>
        <xdr:cNvSpPr txBox="1"/>
      </xdr:nvSpPr>
      <xdr:spPr>
        <a:xfrm>
          <a:off x="14401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60960</xdr:rowOff>
    </xdr:from>
    <xdr:to>
      <xdr:col>20</xdr:col>
      <xdr:colOff>209550</xdr:colOff>
      <xdr:row>75</xdr:row>
      <xdr:rowOff>162561</xdr:rowOff>
    </xdr:to>
    <xdr:sp macro="" textlink="">
      <xdr:nvSpPr>
        <xdr:cNvPr id="453" name="円/楕円 452"/>
        <xdr:cNvSpPr/>
      </xdr:nvSpPr>
      <xdr:spPr>
        <a:xfrm>
          <a:off x="13843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147338</xdr:rowOff>
    </xdr:from>
    <xdr:ext cx="762000" cy="259045"/>
    <xdr:sp macro="" textlink="">
      <xdr:nvSpPr>
        <xdr:cNvPr id="454" name="テキスト ボックス 453"/>
        <xdr:cNvSpPr txBox="1"/>
      </xdr:nvSpPr>
      <xdr:spPr>
        <a:xfrm>
          <a:off x="13512800" y="130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133350</xdr:rowOff>
    </xdr:from>
    <xdr:to>
      <xdr:col>19</xdr:col>
      <xdr:colOff>6350</xdr:colOff>
      <xdr:row>76</xdr:row>
      <xdr:rowOff>63500</xdr:rowOff>
    </xdr:to>
    <xdr:sp macro="" textlink="">
      <xdr:nvSpPr>
        <xdr:cNvPr id="455" name="円/楕円 454"/>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48277</xdr:rowOff>
    </xdr:from>
    <xdr:ext cx="762000" cy="259045"/>
    <xdr:sp macro="" textlink="">
      <xdr:nvSpPr>
        <xdr:cNvPr id="456" name="テキスト ボックス 455"/>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京都府舞鶴市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139173</xdr:rowOff>
    </xdr:from>
    <xdr:to>
      <xdr:col>4</xdr:col>
      <xdr:colOff>1117600</xdr:colOff>
      <xdr:row>15</xdr:row>
      <xdr:rowOff>143612</xdr:rowOff>
    </xdr:to>
    <xdr:cxnSp macro="">
      <xdr:nvCxnSpPr>
        <xdr:cNvPr id="50" name="直線コネクタ 49"/>
        <xdr:cNvCxnSpPr/>
      </xdr:nvCxnSpPr>
      <xdr:spPr bwMode="auto">
        <a:xfrm flipV="1">
          <a:off x="5003800" y="2758548"/>
          <a:ext cx="647700" cy="4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161910</xdr:rowOff>
    </xdr:from>
    <xdr:ext cx="762000" cy="259045"/>
    <xdr:sp macro="" textlink="">
      <xdr:nvSpPr>
        <xdr:cNvPr id="51" name="人口1人当たり決算額の推移平均値テキスト130"/>
        <xdr:cNvSpPr txBox="1"/>
      </xdr:nvSpPr>
      <xdr:spPr>
        <a:xfrm>
          <a:off x="5740400" y="295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143612</xdr:rowOff>
    </xdr:from>
    <xdr:to>
      <xdr:col>4</xdr:col>
      <xdr:colOff>469900</xdr:colOff>
      <xdr:row>15</xdr:row>
      <xdr:rowOff>158852</xdr:rowOff>
    </xdr:to>
    <xdr:cxnSp macro="">
      <xdr:nvCxnSpPr>
        <xdr:cNvPr id="53" name="直線コネクタ 52"/>
        <xdr:cNvCxnSpPr/>
      </xdr:nvCxnSpPr>
      <xdr:spPr bwMode="auto">
        <a:xfrm flipV="1">
          <a:off x="4305300" y="2762987"/>
          <a:ext cx="698500" cy="15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93288</xdr:rowOff>
    </xdr:from>
    <xdr:to>
      <xdr:col>4</xdr:col>
      <xdr:colOff>520700</xdr:colOff>
      <xdr:row>16</xdr:row>
      <xdr:rowOff>23438</xdr:rowOff>
    </xdr:to>
    <xdr:sp macro="" textlink="">
      <xdr:nvSpPr>
        <xdr:cNvPr id="54" name="フローチャート : 判断 53"/>
        <xdr:cNvSpPr/>
      </xdr:nvSpPr>
      <xdr:spPr bwMode="auto">
        <a:xfrm>
          <a:off x="4953000" y="2712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8215</xdr:rowOff>
    </xdr:from>
    <xdr:ext cx="736600" cy="259045"/>
    <xdr:sp macro="" textlink="">
      <xdr:nvSpPr>
        <xdr:cNvPr id="55" name="テキスト ボックス 54"/>
        <xdr:cNvSpPr txBox="1"/>
      </xdr:nvSpPr>
      <xdr:spPr>
        <a:xfrm>
          <a:off x="4622800" y="2799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158852</xdr:rowOff>
    </xdr:from>
    <xdr:to>
      <xdr:col>3</xdr:col>
      <xdr:colOff>904875</xdr:colOff>
      <xdr:row>16</xdr:row>
      <xdr:rowOff>87909</xdr:rowOff>
    </xdr:to>
    <xdr:cxnSp macro="">
      <xdr:nvCxnSpPr>
        <xdr:cNvPr id="56" name="直線コネクタ 55"/>
        <xdr:cNvCxnSpPr/>
      </xdr:nvCxnSpPr>
      <xdr:spPr bwMode="auto">
        <a:xfrm flipV="1">
          <a:off x="3606800" y="2778227"/>
          <a:ext cx="698500" cy="100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159053</xdr:rowOff>
    </xdr:from>
    <xdr:ext cx="762000" cy="259045"/>
    <xdr:sp macro="" textlink="">
      <xdr:nvSpPr>
        <xdr:cNvPr id="58" name="テキスト ボックス 57"/>
        <xdr:cNvSpPr txBox="1"/>
      </xdr:nvSpPr>
      <xdr:spPr>
        <a:xfrm>
          <a:off x="3924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67564</xdr:rowOff>
    </xdr:from>
    <xdr:to>
      <xdr:col>3</xdr:col>
      <xdr:colOff>206375</xdr:colOff>
      <xdr:row>16</xdr:row>
      <xdr:rowOff>87909</xdr:rowOff>
    </xdr:to>
    <xdr:cxnSp macro="">
      <xdr:nvCxnSpPr>
        <xdr:cNvPr id="59" name="直線コネクタ 58"/>
        <xdr:cNvCxnSpPr/>
      </xdr:nvCxnSpPr>
      <xdr:spPr bwMode="auto">
        <a:xfrm>
          <a:off x="2908300" y="2858389"/>
          <a:ext cx="698500" cy="20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13739</xdr:rowOff>
    </xdr:from>
    <xdr:ext cx="762000" cy="259045"/>
    <xdr:sp macro="" textlink="">
      <xdr:nvSpPr>
        <xdr:cNvPr id="61" name="テキスト ボックス 60"/>
        <xdr:cNvSpPr txBox="1"/>
      </xdr:nvSpPr>
      <xdr:spPr>
        <a:xfrm>
          <a:off x="32258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148156</xdr:rowOff>
    </xdr:from>
    <xdr:ext cx="762000" cy="259045"/>
    <xdr:sp macro="" textlink="">
      <xdr:nvSpPr>
        <xdr:cNvPr id="63" name="テキスト ボックス 62"/>
        <xdr:cNvSpPr txBox="1"/>
      </xdr:nvSpPr>
      <xdr:spPr>
        <a:xfrm>
          <a:off x="25273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88373</xdr:rowOff>
    </xdr:from>
    <xdr:to>
      <xdr:col>5</xdr:col>
      <xdr:colOff>34925</xdr:colOff>
      <xdr:row>16</xdr:row>
      <xdr:rowOff>18523</xdr:rowOff>
    </xdr:to>
    <xdr:sp macro="" textlink="">
      <xdr:nvSpPr>
        <xdr:cNvPr id="69" name="円/楕円 68"/>
        <xdr:cNvSpPr/>
      </xdr:nvSpPr>
      <xdr:spPr bwMode="auto">
        <a:xfrm>
          <a:off x="5600700" y="2707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104900</xdr:rowOff>
    </xdr:from>
    <xdr:ext cx="762000" cy="259045"/>
    <xdr:sp macro="" textlink="">
      <xdr:nvSpPr>
        <xdr:cNvPr id="70" name="人口1人当たり決算額の推移該当値テキスト130"/>
        <xdr:cNvSpPr txBox="1"/>
      </xdr:nvSpPr>
      <xdr:spPr>
        <a:xfrm>
          <a:off x="5740400" y="255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81,861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92812</xdr:rowOff>
    </xdr:from>
    <xdr:to>
      <xdr:col>4</xdr:col>
      <xdr:colOff>520700</xdr:colOff>
      <xdr:row>16</xdr:row>
      <xdr:rowOff>22962</xdr:rowOff>
    </xdr:to>
    <xdr:sp macro="" textlink="">
      <xdr:nvSpPr>
        <xdr:cNvPr id="71" name="円/楕円 70"/>
        <xdr:cNvSpPr/>
      </xdr:nvSpPr>
      <xdr:spPr bwMode="auto">
        <a:xfrm>
          <a:off x="4953000" y="2712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33139</xdr:rowOff>
    </xdr:from>
    <xdr:ext cx="736600" cy="259045"/>
    <xdr:sp macro="" textlink="">
      <xdr:nvSpPr>
        <xdr:cNvPr id="72" name="テキスト ボックス 71"/>
        <xdr:cNvSpPr txBox="1"/>
      </xdr:nvSpPr>
      <xdr:spPr>
        <a:xfrm>
          <a:off x="4622800" y="2481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81,628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108052</xdr:rowOff>
    </xdr:from>
    <xdr:to>
      <xdr:col>3</xdr:col>
      <xdr:colOff>955675</xdr:colOff>
      <xdr:row>16</xdr:row>
      <xdr:rowOff>38202</xdr:rowOff>
    </xdr:to>
    <xdr:sp macro="" textlink="">
      <xdr:nvSpPr>
        <xdr:cNvPr id="73" name="円/楕円 72"/>
        <xdr:cNvSpPr/>
      </xdr:nvSpPr>
      <xdr:spPr bwMode="auto">
        <a:xfrm>
          <a:off x="4254500" y="2727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48379</xdr:rowOff>
    </xdr:from>
    <xdr:ext cx="762000" cy="259045"/>
    <xdr:sp macro="" textlink="">
      <xdr:nvSpPr>
        <xdr:cNvPr id="74" name="テキスト ボックス 73"/>
        <xdr:cNvSpPr txBox="1"/>
      </xdr:nvSpPr>
      <xdr:spPr>
        <a:xfrm>
          <a:off x="3924300" y="2496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80,828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37109</xdr:rowOff>
    </xdr:from>
    <xdr:to>
      <xdr:col>3</xdr:col>
      <xdr:colOff>257175</xdr:colOff>
      <xdr:row>16</xdr:row>
      <xdr:rowOff>138709</xdr:rowOff>
    </xdr:to>
    <xdr:sp macro="" textlink="">
      <xdr:nvSpPr>
        <xdr:cNvPr id="75" name="円/楕円 74"/>
        <xdr:cNvSpPr/>
      </xdr:nvSpPr>
      <xdr:spPr bwMode="auto">
        <a:xfrm>
          <a:off x="3556000" y="2827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148886</xdr:rowOff>
    </xdr:from>
    <xdr:ext cx="762000" cy="259045"/>
    <xdr:sp macro="" textlink="">
      <xdr:nvSpPr>
        <xdr:cNvPr id="76" name="テキスト ボックス 75"/>
        <xdr:cNvSpPr txBox="1"/>
      </xdr:nvSpPr>
      <xdr:spPr>
        <a:xfrm>
          <a:off x="3225800" y="259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75,552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16764</xdr:rowOff>
    </xdr:from>
    <xdr:to>
      <xdr:col>2</xdr:col>
      <xdr:colOff>692150</xdr:colOff>
      <xdr:row>16</xdr:row>
      <xdr:rowOff>118364</xdr:rowOff>
    </xdr:to>
    <xdr:sp macro="" textlink="">
      <xdr:nvSpPr>
        <xdr:cNvPr id="77" name="円/楕円 76"/>
        <xdr:cNvSpPr/>
      </xdr:nvSpPr>
      <xdr:spPr bwMode="auto">
        <a:xfrm>
          <a:off x="2857500" y="2807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128541</xdr:rowOff>
    </xdr:from>
    <xdr:ext cx="762000" cy="259045"/>
    <xdr:sp macro="" textlink="">
      <xdr:nvSpPr>
        <xdr:cNvPr id="78" name="テキスト ボックス 77"/>
        <xdr:cNvSpPr txBox="1"/>
      </xdr:nvSpPr>
      <xdr:spPr>
        <a:xfrm>
          <a:off x="2527300" y="2576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181483</xdr:rowOff>
    </xdr:from>
    <xdr:to>
      <xdr:col>4</xdr:col>
      <xdr:colOff>1117600</xdr:colOff>
      <xdr:row>35</xdr:row>
      <xdr:rowOff>197695</xdr:rowOff>
    </xdr:to>
    <xdr:cxnSp macro="">
      <xdr:nvCxnSpPr>
        <xdr:cNvPr id="111" name="直線コネクタ 110"/>
        <xdr:cNvCxnSpPr/>
      </xdr:nvCxnSpPr>
      <xdr:spPr bwMode="auto">
        <a:xfrm flipV="1">
          <a:off x="5003800" y="6791833"/>
          <a:ext cx="647700" cy="16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247845</xdr:rowOff>
    </xdr:from>
    <xdr:ext cx="762000" cy="259045"/>
    <xdr:sp macro="" textlink="">
      <xdr:nvSpPr>
        <xdr:cNvPr id="112" name="人口1人当たり決算額の推移平均値テキスト445"/>
        <xdr:cNvSpPr txBox="1"/>
      </xdr:nvSpPr>
      <xdr:spPr>
        <a:xfrm>
          <a:off x="5740400" y="685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197314</xdr:rowOff>
    </xdr:from>
    <xdr:to>
      <xdr:col>4</xdr:col>
      <xdr:colOff>469900</xdr:colOff>
      <xdr:row>35</xdr:row>
      <xdr:rowOff>197695</xdr:rowOff>
    </xdr:to>
    <xdr:cxnSp macro="">
      <xdr:nvCxnSpPr>
        <xdr:cNvPr id="114" name="直線コネクタ 113"/>
        <xdr:cNvCxnSpPr/>
      </xdr:nvCxnSpPr>
      <xdr:spPr bwMode="auto">
        <a:xfrm>
          <a:off x="4305300" y="6807664"/>
          <a:ext cx="698500" cy="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146627</xdr:rowOff>
    </xdr:from>
    <xdr:to>
      <xdr:col>4</xdr:col>
      <xdr:colOff>520700</xdr:colOff>
      <xdr:row>35</xdr:row>
      <xdr:rowOff>248227</xdr:rowOff>
    </xdr:to>
    <xdr:sp macro="" textlink="">
      <xdr:nvSpPr>
        <xdr:cNvPr id="115" name="フローチャート : 判断 114"/>
        <xdr:cNvSpPr/>
      </xdr:nvSpPr>
      <xdr:spPr bwMode="auto">
        <a:xfrm>
          <a:off x="4953000" y="6756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258404</xdr:rowOff>
    </xdr:from>
    <xdr:ext cx="736600" cy="259045"/>
    <xdr:sp macro="" textlink="">
      <xdr:nvSpPr>
        <xdr:cNvPr id="116" name="テキスト ボックス 115"/>
        <xdr:cNvSpPr txBox="1"/>
      </xdr:nvSpPr>
      <xdr:spPr>
        <a:xfrm>
          <a:off x="4622800" y="6525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188551</xdr:rowOff>
    </xdr:from>
    <xdr:to>
      <xdr:col>3</xdr:col>
      <xdr:colOff>904875</xdr:colOff>
      <xdr:row>35</xdr:row>
      <xdr:rowOff>197314</xdr:rowOff>
    </xdr:to>
    <xdr:cxnSp macro="">
      <xdr:nvCxnSpPr>
        <xdr:cNvPr id="117" name="直線コネクタ 116"/>
        <xdr:cNvCxnSpPr/>
      </xdr:nvCxnSpPr>
      <xdr:spPr bwMode="auto">
        <a:xfrm>
          <a:off x="3606800" y="6798901"/>
          <a:ext cx="698500" cy="8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297508</xdr:rowOff>
    </xdr:from>
    <xdr:ext cx="762000" cy="259045"/>
    <xdr:sp macro="" textlink="">
      <xdr:nvSpPr>
        <xdr:cNvPr id="119" name="テキスト ボックス 118"/>
        <xdr:cNvSpPr txBox="1"/>
      </xdr:nvSpPr>
      <xdr:spPr>
        <a:xfrm>
          <a:off x="3924300" y="690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177235</xdr:rowOff>
    </xdr:from>
    <xdr:to>
      <xdr:col>3</xdr:col>
      <xdr:colOff>206375</xdr:colOff>
      <xdr:row>35</xdr:row>
      <xdr:rowOff>188551</xdr:rowOff>
    </xdr:to>
    <xdr:cxnSp macro="">
      <xdr:nvCxnSpPr>
        <xdr:cNvPr id="120" name="直線コネクタ 119"/>
        <xdr:cNvCxnSpPr/>
      </xdr:nvCxnSpPr>
      <xdr:spPr bwMode="auto">
        <a:xfrm>
          <a:off x="2908300" y="6787585"/>
          <a:ext cx="698500" cy="11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259789</xdr:rowOff>
    </xdr:from>
    <xdr:ext cx="762000" cy="259045"/>
    <xdr:sp macro="" textlink="">
      <xdr:nvSpPr>
        <xdr:cNvPr id="122" name="テキスト ボックス 121"/>
        <xdr:cNvSpPr txBox="1"/>
      </xdr:nvSpPr>
      <xdr:spPr>
        <a:xfrm>
          <a:off x="3225800" y="68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230871</xdr:rowOff>
    </xdr:from>
    <xdr:ext cx="762000" cy="259045"/>
    <xdr:sp macro="" textlink="">
      <xdr:nvSpPr>
        <xdr:cNvPr id="124" name="テキスト ボックス 123"/>
        <xdr:cNvSpPr txBox="1"/>
      </xdr:nvSpPr>
      <xdr:spPr>
        <a:xfrm>
          <a:off x="2527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130683</xdr:rowOff>
    </xdr:from>
    <xdr:to>
      <xdr:col>5</xdr:col>
      <xdr:colOff>34925</xdr:colOff>
      <xdr:row>35</xdr:row>
      <xdr:rowOff>232283</xdr:rowOff>
    </xdr:to>
    <xdr:sp macro="" textlink="">
      <xdr:nvSpPr>
        <xdr:cNvPr id="130" name="円/楕円 129"/>
        <xdr:cNvSpPr/>
      </xdr:nvSpPr>
      <xdr:spPr bwMode="auto">
        <a:xfrm>
          <a:off x="5600700" y="6741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318660</xdr:rowOff>
    </xdr:from>
    <xdr:ext cx="762000" cy="259045"/>
    <xdr:sp macro="" textlink="">
      <xdr:nvSpPr>
        <xdr:cNvPr id="131" name="人口1人当たり決算額の推移該当値テキスト445"/>
        <xdr:cNvSpPr txBox="1"/>
      </xdr:nvSpPr>
      <xdr:spPr>
        <a:xfrm>
          <a:off x="5740400" y="658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20,140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146895</xdr:rowOff>
    </xdr:from>
    <xdr:to>
      <xdr:col>4</xdr:col>
      <xdr:colOff>520700</xdr:colOff>
      <xdr:row>35</xdr:row>
      <xdr:rowOff>248495</xdr:rowOff>
    </xdr:to>
    <xdr:sp macro="" textlink="">
      <xdr:nvSpPr>
        <xdr:cNvPr id="132" name="円/楕円 131"/>
        <xdr:cNvSpPr/>
      </xdr:nvSpPr>
      <xdr:spPr bwMode="auto">
        <a:xfrm>
          <a:off x="4953000" y="6757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233272</xdr:rowOff>
    </xdr:from>
    <xdr:ext cx="736600" cy="259045"/>
    <xdr:sp macro="" textlink="">
      <xdr:nvSpPr>
        <xdr:cNvPr id="133" name="テキスト ボックス 132"/>
        <xdr:cNvSpPr txBox="1"/>
      </xdr:nvSpPr>
      <xdr:spPr>
        <a:xfrm>
          <a:off x="4622800" y="6843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19,289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146514</xdr:rowOff>
    </xdr:from>
    <xdr:to>
      <xdr:col>3</xdr:col>
      <xdr:colOff>955675</xdr:colOff>
      <xdr:row>35</xdr:row>
      <xdr:rowOff>248114</xdr:rowOff>
    </xdr:to>
    <xdr:sp macro="" textlink="">
      <xdr:nvSpPr>
        <xdr:cNvPr id="134" name="円/楕円 133"/>
        <xdr:cNvSpPr/>
      </xdr:nvSpPr>
      <xdr:spPr bwMode="auto">
        <a:xfrm>
          <a:off x="4254500" y="6756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258291</xdr:rowOff>
    </xdr:from>
    <xdr:ext cx="762000" cy="259045"/>
    <xdr:sp macro="" textlink="">
      <xdr:nvSpPr>
        <xdr:cNvPr id="135" name="テキスト ボックス 134"/>
        <xdr:cNvSpPr txBox="1"/>
      </xdr:nvSpPr>
      <xdr:spPr>
        <a:xfrm>
          <a:off x="3924300" y="652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19,309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137751</xdr:rowOff>
    </xdr:from>
    <xdr:to>
      <xdr:col>3</xdr:col>
      <xdr:colOff>257175</xdr:colOff>
      <xdr:row>35</xdr:row>
      <xdr:rowOff>239351</xdr:rowOff>
    </xdr:to>
    <xdr:sp macro="" textlink="">
      <xdr:nvSpPr>
        <xdr:cNvPr id="136" name="円/楕円 135"/>
        <xdr:cNvSpPr/>
      </xdr:nvSpPr>
      <xdr:spPr bwMode="auto">
        <a:xfrm>
          <a:off x="3556000" y="6748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249528</xdr:rowOff>
    </xdr:from>
    <xdr:ext cx="762000" cy="259045"/>
    <xdr:sp macro="" textlink="">
      <xdr:nvSpPr>
        <xdr:cNvPr id="137" name="テキスト ボックス 136"/>
        <xdr:cNvSpPr txBox="1"/>
      </xdr:nvSpPr>
      <xdr:spPr>
        <a:xfrm>
          <a:off x="3225800" y="6516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19,769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126435</xdr:rowOff>
    </xdr:from>
    <xdr:to>
      <xdr:col>2</xdr:col>
      <xdr:colOff>692150</xdr:colOff>
      <xdr:row>35</xdr:row>
      <xdr:rowOff>228035</xdr:rowOff>
    </xdr:to>
    <xdr:sp macro="" textlink="">
      <xdr:nvSpPr>
        <xdr:cNvPr id="138" name="円/楕円 137"/>
        <xdr:cNvSpPr/>
      </xdr:nvSpPr>
      <xdr:spPr bwMode="auto">
        <a:xfrm>
          <a:off x="2857500" y="6736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238212</xdr:rowOff>
    </xdr:from>
    <xdr:ext cx="762000" cy="259045"/>
    <xdr:sp macro="" textlink="">
      <xdr:nvSpPr>
        <xdr:cNvPr id="139" name="テキスト ボックス 138"/>
        <xdr:cNvSpPr txBox="1"/>
      </xdr:nvSpPr>
      <xdr:spPr>
        <a:xfrm>
          <a:off x="2527300" y="650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京都府舞鶴市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85,152
84,172
342.12
35,589,039
35,318,355
128,543
19,313,848
36,172,636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105.1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118875</xdr:rowOff>
    </xdr:from>
    <xdr:to>
      <xdr:col>6</xdr:col>
      <xdr:colOff>511175</xdr:colOff>
      <xdr:row>33</xdr:row>
      <xdr:rowOff>127081</xdr:rowOff>
    </xdr:to>
    <xdr:cxnSp macro="">
      <xdr:nvCxnSpPr>
        <xdr:cNvPr id="59" name="直線コネクタ 58"/>
        <xdr:cNvCxnSpPr/>
      </xdr:nvCxnSpPr>
      <xdr:spPr>
        <a:xfrm flipV="1">
          <a:off x="3797300" y="5776725"/>
          <a:ext cx="838200" cy="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5308</xdr:rowOff>
    </xdr:from>
    <xdr:ext cx="534377" cy="259045"/>
    <xdr:sp macro="" textlink="">
      <xdr:nvSpPr>
        <xdr:cNvPr id="60" name="人件費平均値テキスト"/>
        <xdr:cNvSpPr txBox="1"/>
      </xdr:nvSpPr>
      <xdr:spPr>
        <a:xfrm>
          <a:off x="4686300" y="617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127081</xdr:rowOff>
    </xdr:from>
    <xdr:to>
      <xdr:col>5</xdr:col>
      <xdr:colOff>358775</xdr:colOff>
      <xdr:row>34</xdr:row>
      <xdr:rowOff>32007</xdr:rowOff>
    </xdr:to>
    <xdr:cxnSp macro="">
      <xdr:nvCxnSpPr>
        <xdr:cNvPr id="62" name="直線コネクタ 61"/>
        <xdr:cNvCxnSpPr/>
      </xdr:nvCxnSpPr>
      <xdr:spPr>
        <a:xfrm flipV="1">
          <a:off x="2908300" y="5784931"/>
          <a:ext cx="889000" cy="7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36345</xdr:rowOff>
    </xdr:from>
    <xdr:to>
      <xdr:col>5</xdr:col>
      <xdr:colOff>409575</xdr:colOff>
      <xdr:row>34</xdr:row>
      <xdr:rowOff>137945</xdr:rowOff>
    </xdr:to>
    <xdr:sp macro="" textlink="">
      <xdr:nvSpPr>
        <xdr:cNvPr id="63" name="フローチャート : 判断 62"/>
        <xdr:cNvSpPr/>
      </xdr:nvSpPr>
      <xdr:spPr>
        <a:xfrm>
          <a:off x="3746500" y="586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129072</xdr:rowOff>
    </xdr:from>
    <xdr:ext cx="534377" cy="259045"/>
    <xdr:sp macro="" textlink="">
      <xdr:nvSpPr>
        <xdr:cNvPr id="64" name="テキスト ボックス 63"/>
        <xdr:cNvSpPr txBox="1"/>
      </xdr:nvSpPr>
      <xdr:spPr>
        <a:xfrm>
          <a:off x="3530111" y="595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32007</xdr:rowOff>
    </xdr:from>
    <xdr:to>
      <xdr:col>4</xdr:col>
      <xdr:colOff>155575</xdr:colOff>
      <xdr:row>35</xdr:row>
      <xdr:rowOff>43322</xdr:rowOff>
    </xdr:to>
    <xdr:cxnSp macro="">
      <xdr:nvCxnSpPr>
        <xdr:cNvPr id="65" name="直線コネクタ 64"/>
        <xdr:cNvCxnSpPr/>
      </xdr:nvCxnSpPr>
      <xdr:spPr>
        <a:xfrm flipV="1">
          <a:off x="2019300" y="5861307"/>
          <a:ext cx="889000" cy="18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121871</xdr:rowOff>
    </xdr:from>
    <xdr:ext cx="534377" cy="259045"/>
    <xdr:sp macro="" textlink="">
      <xdr:nvSpPr>
        <xdr:cNvPr id="67" name="テキスト ボックス 66"/>
        <xdr:cNvSpPr txBox="1"/>
      </xdr:nvSpPr>
      <xdr:spPr>
        <a:xfrm>
          <a:off x="2641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94529</xdr:rowOff>
    </xdr:from>
    <xdr:to>
      <xdr:col>2</xdr:col>
      <xdr:colOff>638175</xdr:colOff>
      <xdr:row>35</xdr:row>
      <xdr:rowOff>43322</xdr:rowOff>
    </xdr:to>
    <xdr:cxnSp macro="">
      <xdr:nvCxnSpPr>
        <xdr:cNvPr id="68" name="直線コネクタ 67"/>
        <xdr:cNvCxnSpPr/>
      </xdr:nvCxnSpPr>
      <xdr:spPr>
        <a:xfrm>
          <a:off x="1130300" y="5923829"/>
          <a:ext cx="889000" cy="12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130489</xdr:rowOff>
    </xdr:from>
    <xdr:ext cx="534377" cy="259045"/>
    <xdr:sp macro="" textlink="">
      <xdr:nvSpPr>
        <xdr:cNvPr id="70" name="テキスト ボックス 69"/>
        <xdr:cNvSpPr txBox="1"/>
      </xdr:nvSpPr>
      <xdr:spPr>
        <a:xfrm>
          <a:off x="1752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83809</xdr:rowOff>
    </xdr:from>
    <xdr:ext cx="534377" cy="259045"/>
    <xdr:sp macro="" textlink="">
      <xdr:nvSpPr>
        <xdr:cNvPr id="72" name="テキスト ボックス 71"/>
        <xdr:cNvSpPr txBox="1"/>
      </xdr:nvSpPr>
      <xdr:spPr>
        <a:xfrm>
          <a:off x="863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68075</xdr:rowOff>
    </xdr:from>
    <xdr:to>
      <xdr:col>6</xdr:col>
      <xdr:colOff>561975</xdr:colOff>
      <xdr:row>33</xdr:row>
      <xdr:rowOff>169675</xdr:rowOff>
    </xdr:to>
    <xdr:sp macro="" textlink="">
      <xdr:nvSpPr>
        <xdr:cNvPr id="78" name="円/楕円 77"/>
        <xdr:cNvSpPr/>
      </xdr:nvSpPr>
      <xdr:spPr>
        <a:xfrm>
          <a:off x="4584700" y="572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90952</xdr:rowOff>
    </xdr:from>
    <xdr:ext cx="534377" cy="259045"/>
    <xdr:sp macro="" textlink="">
      <xdr:nvSpPr>
        <xdr:cNvPr id="79" name="人件費該当値テキスト"/>
        <xdr:cNvSpPr txBox="1"/>
      </xdr:nvSpPr>
      <xdr:spPr>
        <a:xfrm>
          <a:off x="4686300" y="557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78,411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76281</xdr:rowOff>
    </xdr:from>
    <xdr:to>
      <xdr:col>5</xdr:col>
      <xdr:colOff>409575</xdr:colOff>
      <xdr:row>34</xdr:row>
      <xdr:rowOff>6431</xdr:rowOff>
    </xdr:to>
    <xdr:sp macro="" textlink="">
      <xdr:nvSpPr>
        <xdr:cNvPr id="80" name="円/楕円 79"/>
        <xdr:cNvSpPr/>
      </xdr:nvSpPr>
      <xdr:spPr>
        <a:xfrm>
          <a:off x="3746500" y="57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22958</xdr:rowOff>
    </xdr:from>
    <xdr:ext cx="534377" cy="259045"/>
    <xdr:sp macro="" textlink="">
      <xdr:nvSpPr>
        <xdr:cNvPr id="81" name="テキスト ボックス 80"/>
        <xdr:cNvSpPr txBox="1"/>
      </xdr:nvSpPr>
      <xdr:spPr>
        <a:xfrm>
          <a:off x="3530111" y="550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78,052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152657</xdr:rowOff>
    </xdr:from>
    <xdr:to>
      <xdr:col>4</xdr:col>
      <xdr:colOff>206375</xdr:colOff>
      <xdr:row>34</xdr:row>
      <xdr:rowOff>82807</xdr:rowOff>
    </xdr:to>
    <xdr:sp macro="" textlink="">
      <xdr:nvSpPr>
        <xdr:cNvPr id="82" name="円/楕円 81"/>
        <xdr:cNvSpPr/>
      </xdr:nvSpPr>
      <xdr:spPr>
        <a:xfrm>
          <a:off x="2857500" y="581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99334</xdr:rowOff>
    </xdr:from>
    <xdr:ext cx="534377" cy="259045"/>
    <xdr:sp macro="" textlink="">
      <xdr:nvSpPr>
        <xdr:cNvPr id="83" name="テキスト ボックス 82"/>
        <xdr:cNvSpPr txBox="1"/>
      </xdr:nvSpPr>
      <xdr:spPr>
        <a:xfrm>
          <a:off x="2641111" y="558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74,711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163972</xdr:rowOff>
    </xdr:from>
    <xdr:to>
      <xdr:col>3</xdr:col>
      <xdr:colOff>3175</xdr:colOff>
      <xdr:row>35</xdr:row>
      <xdr:rowOff>94122</xdr:rowOff>
    </xdr:to>
    <xdr:sp macro="" textlink="">
      <xdr:nvSpPr>
        <xdr:cNvPr id="84" name="円/楕円 83"/>
        <xdr:cNvSpPr/>
      </xdr:nvSpPr>
      <xdr:spPr>
        <a:xfrm>
          <a:off x="1968500" y="599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110649</xdr:rowOff>
    </xdr:from>
    <xdr:ext cx="534377" cy="259045"/>
    <xdr:sp macro="" textlink="">
      <xdr:nvSpPr>
        <xdr:cNvPr id="85" name="テキスト ボックス 84"/>
        <xdr:cNvSpPr txBox="1"/>
      </xdr:nvSpPr>
      <xdr:spPr>
        <a:xfrm>
          <a:off x="1752111" y="576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66,716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43729</xdr:rowOff>
    </xdr:from>
    <xdr:to>
      <xdr:col>1</xdr:col>
      <xdr:colOff>485775</xdr:colOff>
      <xdr:row>34</xdr:row>
      <xdr:rowOff>145329</xdr:rowOff>
    </xdr:to>
    <xdr:sp macro="" textlink="">
      <xdr:nvSpPr>
        <xdr:cNvPr id="86" name="円/楕円 85"/>
        <xdr:cNvSpPr/>
      </xdr:nvSpPr>
      <xdr:spPr>
        <a:xfrm>
          <a:off x="1079500" y="587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161856</xdr:rowOff>
    </xdr:from>
    <xdr:ext cx="534377" cy="259045"/>
    <xdr:sp macro="" textlink="">
      <xdr:nvSpPr>
        <xdr:cNvPr id="87" name="テキスト ボックス 86"/>
        <xdr:cNvSpPr txBox="1"/>
      </xdr:nvSpPr>
      <xdr:spPr>
        <a:xfrm>
          <a:off x="863111" y="564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89964</xdr:rowOff>
    </xdr:from>
    <xdr:to>
      <xdr:col>6</xdr:col>
      <xdr:colOff>511175</xdr:colOff>
      <xdr:row>55</xdr:row>
      <xdr:rowOff>142215</xdr:rowOff>
    </xdr:to>
    <xdr:cxnSp macro="">
      <xdr:nvCxnSpPr>
        <xdr:cNvPr id="119" name="直線コネクタ 118"/>
        <xdr:cNvCxnSpPr/>
      </xdr:nvCxnSpPr>
      <xdr:spPr>
        <a:xfrm>
          <a:off x="3797300" y="9519714"/>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94534</xdr:rowOff>
    </xdr:from>
    <xdr:ext cx="534377" cy="259045"/>
    <xdr:sp macro="" textlink="">
      <xdr:nvSpPr>
        <xdr:cNvPr id="120" name="物件費平均値テキスト"/>
        <xdr:cNvSpPr txBox="1"/>
      </xdr:nvSpPr>
      <xdr:spPr>
        <a:xfrm>
          <a:off x="4686300" y="935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11031</xdr:rowOff>
    </xdr:from>
    <xdr:to>
      <xdr:col>5</xdr:col>
      <xdr:colOff>358775</xdr:colOff>
      <xdr:row>55</xdr:row>
      <xdr:rowOff>89964</xdr:rowOff>
    </xdr:to>
    <xdr:cxnSp macro="">
      <xdr:nvCxnSpPr>
        <xdr:cNvPr id="122" name="直線コネクタ 121"/>
        <xdr:cNvCxnSpPr/>
      </xdr:nvCxnSpPr>
      <xdr:spPr>
        <a:xfrm>
          <a:off x="2908300" y="9440781"/>
          <a:ext cx="889000" cy="7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51</xdr:row>
      <xdr:rowOff>16597</xdr:rowOff>
    </xdr:from>
    <xdr:to>
      <xdr:col>5</xdr:col>
      <xdr:colOff>409575</xdr:colOff>
      <xdr:row>51</xdr:row>
      <xdr:rowOff>118197</xdr:rowOff>
    </xdr:to>
    <xdr:sp macro="" textlink="">
      <xdr:nvSpPr>
        <xdr:cNvPr id="123" name="フローチャート : 判断 122"/>
        <xdr:cNvSpPr/>
      </xdr:nvSpPr>
      <xdr:spPr>
        <a:xfrm>
          <a:off x="3746500" y="876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49</xdr:row>
      <xdr:rowOff>134724</xdr:rowOff>
    </xdr:from>
    <xdr:ext cx="534377" cy="259045"/>
    <xdr:sp macro="" textlink="">
      <xdr:nvSpPr>
        <xdr:cNvPr id="124" name="テキスト ボックス 123"/>
        <xdr:cNvSpPr txBox="1"/>
      </xdr:nvSpPr>
      <xdr:spPr>
        <a:xfrm>
          <a:off x="3530111" y="853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11031</xdr:rowOff>
    </xdr:from>
    <xdr:to>
      <xdr:col>4</xdr:col>
      <xdr:colOff>155575</xdr:colOff>
      <xdr:row>55</xdr:row>
      <xdr:rowOff>13023</xdr:rowOff>
    </xdr:to>
    <xdr:cxnSp macro="">
      <xdr:nvCxnSpPr>
        <xdr:cNvPr id="125" name="直線コネクタ 124"/>
        <xdr:cNvCxnSpPr/>
      </xdr:nvCxnSpPr>
      <xdr:spPr>
        <a:xfrm flipV="1">
          <a:off x="2019300" y="9440781"/>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13023</xdr:rowOff>
    </xdr:from>
    <xdr:to>
      <xdr:col>2</xdr:col>
      <xdr:colOff>638175</xdr:colOff>
      <xdr:row>56</xdr:row>
      <xdr:rowOff>96462</xdr:rowOff>
    </xdr:to>
    <xdr:cxnSp macro="">
      <xdr:nvCxnSpPr>
        <xdr:cNvPr id="128" name="直線コネクタ 127"/>
        <xdr:cNvCxnSpPr/>
      </xdr:nvCxnSpPr>
      <xdr:spPr>
        <a:xfrm flipV="1">
          <a:off x="1130300" y="9442773"/>
          <a:ext cx="889000" cy="25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91415</xdr:rowOff>
    </xdr:from>
    <xdr:to>
      <xdr:col>6</xdr:col>
      <xdr:colOff>561975</xdr:colOff>
      <xdr:row>56</xdr:row>
      <xdr:rowOff>21565</xdr:rowOff>
    </xdr:to>
    <xdr:sp macro="" textlink="">
      <xdr:nvSpPr>
        <xdr:cNvPr id="138" name="円/楕円 137"/>
        <xdr:cNvSpPr/>
      </xdr:nvSpPr>
      <xdr:spPr>
        <a:xfrm>
          <a:off x="4584700" y="952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69842</xdr:rowOff>
    </xdr:from>
    <xdr:ext cx="534377" cy="259045"/>
    <xdr:sp macro="" textlink="">
      <xdr:nvSpPr>
        <xdr:cNvPr id="139" name="物件費該当値テキスト"/>
        <xdr:cNvSpPr txBox="1"/>
      </xdr:nvSpPr>
      <xdr:spPr>
        <a:xfrm>
          <a:off x="4686300" y="949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49,673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39164</xdr:rowOff>
    </xdr:from>
    <xdr:to>
      <xdr:col>5</xdr:col>
      <xdr:colOff>409575</xdr:colOff>
      <xdr:row>55</xdr:row>
      <xdr:rowOff>140764</xdr:rowOff>
    </xdr:to>
    <xdr:sp macro="" textlink="">
      <xdr:nvSpPr>
        <xdr:cNvPr id="140" name="円/楕円 139"/>
        <xdr:cNvSpPr/>
      </xdr:nvSpPr>
      <xdr:spPr>
        <a:xfrm>
          <a:off x="3746500" y="946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131891</xdr:rowOff>
    </xdr:from>
    <xdr:ext cx="534377" cy="259045"/>
    <xdr:sp macro="" textlink="">
      <xdr:nvSpPr>
        <xdr:cNvPr id="141" name="テキスト ボックス 140"/>
        <xdr:cNvSpPr txBox="1"/>
      </xdr:nvSpPr>
      <xdr:spPr>
        <a:xfrm>
          <a:off x="3530111" y="956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51,273</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131681</xdr:rowOff>
    </xdr:from>
    <xdr:to>
      <xdr:col>4</xdr:col>
      <xdr:colOff>206375</xdr:colOff>
      <xdr:row>55</xdr:row>
      <xdr:rowOff>61831</xdr:rowOff>
    </xdr:to>
    <xdr:sp macro="" textlink="">
      <xdr:nvSpPr>
        <xdr:cNvPr id="142" name="円/楕円 141"/>
        <xdr:cNvSpPr/>
      </xdr:nvSpPr>
      <xdr:spPr>
        <a:xfrm>
          <a:off x="2857500" y="938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52958</xdr:rowOff>
    </xdr:from>
    <xdr:ext cx="534377" cy="259045"/>
    <xdr:sp macro="" textlink="">
      <xdr:nvSpPr>
        <xdr:cNvPr id="143" name="テキスト ボックス 142"/>
        <xdr:cNvSpPr txBox="1"/>
      </xdr:nvSpPr>
      <xdr:spPr>
        <a:xfrm>
          <a:off x="2641111" y="948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53,690</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133673</xdr:rowOff>
    </xdr:from>
    <xdr:to>
      <xdr:col>3</xdr:col>
      <xdr:colOff>3175</xdr:colOff>
      <xdr:row>55</xdr:row>
      <xdr:rowOff>63823</xdr:rowOff>
    </xdr:to>
    <xdr:sp macro="" textlink="">
      <xdr:nvSpPr>
        <xdr:cNvPr id="144" name="円/楕円 143"/>
        <xdr:cNvSpPr/>
      </xdr:nvSpPr>
      <xdr:spPr>
        <a:xfrm>
          <a:off x="1968500" y="939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54950</xdr:rowOff>
    </xdr:from>
    <xdr:ext cx="534377" cy="259045"/>
    <xdr:sp macro="" textlink="">
      <xdr:nvSpPr>
        <xdr:cNvPr id="145" name="テキスト ボックス 144"/>
        <xdr:cNvSpPr txBox="1"/>
      </xdr:nvSpPr>
      <xdr:spPr>
        <a:xfrm>
          <a:off x="1752111" y="948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53,629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45662</xdr:rowOff>
    </xdr:from>
    <xdr:to>
      <xdr:col>1</xdr:col>
      <xdr:colOff>485775</xdr:colOff>
      <xdr:row>56</xdr:row>
      <xdr:rowOff>147262</xdr:rowOff>
    </xdr:to>
    <xdr:sp macro="" textlink="">
      <xdr:nvSpPr>
        <xdr:cNvPr id="146" name="円/楕円 145"/>
        <xdr:cNvSpPr/>
      </xdr:nvSpPr>
      <xdr:spPr>
        <a:xfrm>
          <a:off x="1079500" y="964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138389</xdr:rowOff>
    </xdr:from>
    <xdr:ext cx="534377" cy="259045"/>
    <xdr:sp macro="" textlink="">
      <xdr:nvSpPr>
        <xdr:cNvPr id="147" name="テキスト ボックス 146"/>
        <xdr:cNvSpPr txBox="1"/>
      </xdr:nvSpPr>
      <xdr:spPr>
        <a:xfrm>
          <a:off x="863111" y="973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45117</xdr:rowOff>
    </xdr:from>
    <xdr:to>
      <xdr:col>6</xdr:col>
      <xdr:colOff>511175</xdr:colOff>
      <xdr:row>77</xdr:row>
      <xdr:rowOff>49746</xdr:rowOff>
    </xdr:to>
    <xdr:cxnSp macro="">
      <xdr:nvCxnSpPr>
        <xdr:cNvPr id="172" name="直線コネクタ 171"/>
        <xdr:cNvCxnSpPr/>
      </xdr:nvCxnSpPr>
      <xdr:spPr>
        <a:xfrm flipV="1">
          <a:off x="3797300" y="13246767"/>
          <a:ext cx="8382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49746</xdr:rowOff>
    </xdr:from>
    <xdr:to>
      <xdr:col>5</xdr:col>
      <xdr:colOff>358775</xdr:colOff>
      <xdr:row>77</xdr:row>
      <xdr:rowOff>52546</xdr:rowOff>
    </xdr:to>
    <xdr:cxnSp macro="">
      <xdr:nvCxnSpPr>
        <xdr:cNvPr id="175" name="直線コネクタ 174"/>
        <xdr:cNvCxnSpPr/>
      </xdr:nvCxnSpPr>
      <xdr:spPr>
        <a:xfrm flipV="1">
          <a:off x="2908300" y="13251396"/>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168796</xdr:rowOff>
    </xdr:from>
    <xdr:to>
      <xdr:col>5</xdr:col>
      <xdr:colOff>409575</xdr:colOff>
      <xdr:row>76</xdr:row>
      <xdr:rowOff>98946</xdr:rowOff>
    </xdr:to>
    <xdr:sp macro="" textlink="">
      <xdr:nvSpPr>
        <xdr:cNvPr id="176" name="フローチャート : 判断 175"/>
        <xdr:cNvSpPr/>
      </xdr:nvSpPr>
      <xdr:spPr>
        <a:xfrm>
          <a:off x="3746500" y="130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115473</xdr:rowOff>
    </xdr:from>
    <xdr:ext cx="469744" cy="259045"/>
    <xdr:sp macro="" textlink="">
      <xdr:nvSpPr>
        <xdr:cNvPr id="177" name="テキスト ボックス 176"/>
        <xdr:cNvSpPr txBox="1"/>
      </xdr:nvSpPr>
      <xdr:spPr>
        <a:xfrm>
          <a:off x="3562427" y="1280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44602</xdr:rowOff>
    </xdr:from>
    <xdr:to>
      <xdr:col>4</xdr:col>
      <xdr:colOff>155575</xdr:colOff>
      <xdr:row>77</xdr:row>
      <xdr:rowOff>52546</xdr:rowOff>
    </xdr:to>
    <xdr:cxnSp macro="">
      <xdr:nvCxnSpPr>
        <xdr:cNvPr id="178" name="直線コネクタ 177"/>
        <xdr:cNvCxnSpPr/>
      </xdr:nvCxnSpPr>
      <xdr:spPr>
        <a:xfrm>
          <a:off x="2019300" y="13246252"/>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44602</xdr:rowOff>
    </xdr:from>
    <xdr:to>
      <xdr:col>2</xdr:col>
      <xdr:colOff>638175</xdr:colOff>
      <xdr:row>77</xdr:row>
      <xdr:rowOff>47231</xdr:rowOff>
    </xdr:to>
    <xdr:cxnSp macro="">
      <xdr:nvCxnSpPr>
        <xdr:cNvPr id="181" name="直線コネクタ 180"/>
        <xdr:cNvCxnSpPr/>
      </xdr:nvCxnSpPr>
      <xdr:spPr>
        <a:xfrm flipV="1">
          <a:off x="1130300" y="13246252"/>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165767</xdr:rowOff>
    </xdr:from>
    <xdr:to>
      <xdr:col>6</xdr:col>
      <xdr:colOff>561975</xdr:colOff>
      <xdr:row>77</xdr:row>
      <xdr:rowOff>95917</xdr:rowOff>
    </xdr:to>
    <xdr:sp macro="" textlink="">
      <xdr:nvSpPr>
        <xdr:cNvPr id="191" name="円/楕円 190"/>
        <xdr:cNvSpPr/>
      </xdr:nvSpPr>
      <xdr:spPr>
        <a:xfrm>
          <a:off x="4584700" y="131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144194</xdr:rowOff>
    </xdr:from>
    <xdr:ext cx="469744" cy="259045"/>
    <xdr:sp macro="" textlink="">
      <xdr:nvSpPr>
        <xdr:cNvPr id="192" name="維持補修費該当値テキスト"/>
        <xdr:cNvSpPr txBox="1"/>
      </xdr:nvSpPr>
      <xdr:spPr>
        <a:xfrm>
          <a:off x="4686300" y="1317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170396</xdr:rowOff>
    </xdr:from>
    <xdr:to>
      <xdr:col>5</xdr:col>
      <xdr:colOff>409575</xdr:colOff>
      <xdr:row>77</xdr:row>
      <xdr:rowOff>100546</xdr:rowOff>
    </xdr:to>
    <xdr:sp macro="" textlink="">
      <xdr:nvSpPr>
        <xdr:cNvPr id="193" name="円/楕円 192"/>
        <xdr:cNvSpPr/>
      </xdr:nvSpPr>
      <xdr:spPr>
        <a:xfrm>
          <a:off x="3746500" y="1320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91673</xdr:rowOff>
    </xdr:from>
    <xdr:ext cx="469744" cy="259045"/>
    <xdr:sp macro="" textlink="">
      <xdr:nvSpPr>
        <xdr:cNvPr id="194" name="テキスト ボックス 193"/>
        <xdr:cNvSpPr txBox="1"/>
      </xdr:nvSpPr>
      <xdr:spPr>
        <a:xfrm>
          <a:off x="3562427" y="1329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1746</xdr:rowOff>
    </xdr:from>
    <xdr:to>
      <xdr:col>4</xdr:col>
      <xdr:colOff>206375</xdr:colOff>
      <xdr:row>77</xdr:row>
      <xdr:rowOff>103346</xdr:rowOff>
    </xdr:to>
    <xdr:sp macro="" textlink="">
      <xdr:nvSpPr>
        <xdr:cNvPr id="195" name="円/楕円 194"/>
        <xdr:cNvSpPr/>
      </xdr:nvSpPr>
      <xdr:spPr>
        <a:xfrm>
          <a:off x="2857500" y="1320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94473</xdr:rowOff>
    </xdr:from>
    <xdr:ext cx="469744" cy="259045"/>
    <xdr:sp macro="" textlink="">
      <xdr:nvSpPr>
        <xdr:cNvPr id="196" name="テキスト ボックス 195"/>
        <xdr:cNvSpPr txBox="1"/>
      </xdr:nvSpPr>
      <xdr:spPr>
        <a:xfrm>
          <a:off x="2673427" y="1329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165252</xdr:rowOff>
    </xdr:from>
    <xdr:to>
      <xdr:col>3</xdr:col>
      <xdr:colOff>3175</xdr:colOff>
      <xdr:row>77</xdr:row>
      <xdr:rowOff>95402</xdr:rowOff>
    </xdr:to>
    <xdr:sp macro="" textlink="">
      <xdr:nvSpPr>
        <xdr:cNvPr id="197" name="円/楕円 196"/>
        <xdr:cNvSpPr/>
      </xdr:nvSpPr>
      <xdr:spPr>
        <a:xfrm>
          <a:off x="1968500" y="1319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86529</xdr:rowOff>
    </xdr:from>
    <xdr:ext cx="469744" cy="259045"/>
    <xdr:sp macro="" textlink="">
      <xdr:nvSpPr>
        <xdr:cNvPr id="198" name="テキスト ボックス 197"/>
        <xdr:cNvSpPr txBox="1"/>
      </xdr:nvSpPr>
      <xdr:spPr>
        <a:xfrm>
          <a:off x="1784427" y="1328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167881</xdr:rowOff>
    </xdr:from>
    <xdr:to>
      <xdr:col>1</xdr:col>
      <xdr:colOff>485775</xdr:colOff>
      <xdr:row>77</xdr:row>
      <xdr:rowOff>98031</xdr:rowOff>
    </xdr:to>
    <xdr:sp macro="" textlink="">
      <xdr:nvSpPr>
        <xdr:cNvPr id="199" name="円/楕円 198"/>
        <xdr:cNvSpPr/>
      </xdr:nvSpPr>
      <xdr:spPr>
        <a:xfrm>
          <a:off x="1079500" y="1319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89158</xdr:rowOff>
    </xdr:from>
    <xdr:ext cx="469744" cy="259045"/>
    <xdr:sp macro="" textlink="">
      <xdr:nvSpPr>
        <xdr:cNvPr id="200" name="テキスト ボックス 199"/>
        <xdr:cNvSpPr txBox="1"/>
      </xdr:nvSpPr>
      <xdr:spPr>
        <a:xfrm>
          <a:off x="895427" y="1329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44734</xdr:rowOff>
    </xdr:from>
    <xdr:to>
      <xdr:col>6</xdr:col>
      <xdr:colOff>511175</xdr:colOff>
      <xdr:row>94</xdr:row>
      <xdr:rowOff>106651</xdr:rowOff>
    </xdr:to>
    <xdr:cxnSp macro="">
      <xdr:nvCxnSpPr>
        <xdr:cNvPr id="232" name="直線コネクタ 231"/>
        <xdr:cNvCxnSpPr/>
      </xdr:nvCxnSpPr>
      <xdr:spPr>
        <a:xfrm flipV="1">
          <a:off x="3797300" y="16161034"/>
          <a:ext cx="838200" cy="6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87346</xdr:rowOff>
    </xdr:from>
    <xdr:ext cx="534377" cy="259045"/>
    <xdr:sp macro="" textlink="">
      <xdr:nvSpPr>
        <xdr:cNvPr id="233" name="扶助費平均値テキスト"/>
        <xdr:cNvSpPr txBox="1"/>
      </xdr:nvSpPr>
      <xdr:spPr>
        <a:xfrm>
          <a:off x="4686300" y="16203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84672</xdr:rowOff>
    </xdr:from>
    <xdr:to>
      <xdr:col>5</xdr:col>
      <xdr:colOff>358775</xdr:colOff>
      <xdr:row>94</xdr:row>
      <xdr:rowOff>106651</xdr:rowOff>
    </xdr:to>
    <xdr:cxnSp macro="">
      <xdr:nvCxnSpPr>
        <xdr:cNvPr id="235" name="直線コネクタ 234"/>
        <xdr:cNvCxnSpPr/>
      </xdr:nvCxnSpPr>
      <xdr:spPr>
        <a:xfrm>
          <a:off x="2908300" y="16200972"/>
          <a:ext cx="889000" cy="2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127305</xdr:rowOff>
    </xdr:from>
    <xdr:to>
      <xdr:col>5</xdr:col>
      <xdr:colOff>409575</xdr:colOff>
      <xdr:row>95</xdr:row>
      <xdr:rowOff>57455</xdr:rowOff>
    </xdr:to>
    <xdr:sp macro="" textlink="">
      <xdr:nvSpPr>
        <xdr:cNvPr id="236" name="フローチャート : 判断 235"/>
        <xdr:cNvSpPr/>
      </xdr:nvSpPr>
      <xdr:spPr>
        <a:xfrm>
          <a:off x="3746500" y="1624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48582</xdr:rowOff>
    </xdr:from>
    <xdr:ext cx="534377" cy="259045"/>
    <xdr:sp macro="" textlink="">
      <xdr:nvSpPr>
        <xdr:cNvPr id="237" name="テキスト ボックス 236"/>
        <xdr:cNvSpPr txBox="1"/>
      </xdr:nvSpPr>
      <xdr:spPr>
        <a:xfrm>
          <a:off x="3530111" y="1633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84672</xdr:rowOff>
    </xdr:from>
    <xdr:to>
      <xdr:col>4</xdr:col>
      <xdr:colOff>155575</xdr:colOff>
      <xdr:row>95</xdr:row>
      <xdr:rowOff>17579</xdr:rowOff>
    </xdr:to>
    <xdr:cxnSp macro="">
      <xdr:nvCxnSpPr>
        <xdr:cNvPr id="238" name="直線コネクタ 237"/>
        <xdr:cNvCxnSpPr/>
      </xdr:nvCxnSpPr>
      <xdr:spPr>
        <a:xfrm flipV="1">
          <a:off x="2019300" y="16200972"/>
          <a:ext cx="889000" cy="10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147043</xdr:rowOff>
    </xdr:from>
    <xdr:ext cx="534377" cy="259045"/>
    <xdr:sp macro="" textlink="">
      <xdr:nvSpPr>
        <xdr:cNvPr id="240" name="テキスト ボックス 239"/>
        <xdr:cNvSpPr txBox="1"/>
      </xdr:nvSpPr>
      <xdr:spPr>
        <a:xfrm>
          <a:off x="2641111" y="1643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17579</xdr:rowOff>
    </xdr:from>
    <xdr:to>
      <xdr:col>2</xdr:col>
      <xdr:colOff>638175</xdr:colOff>
      <xdr:row>95</xdr:row>
      <xdr:rowOff>29237</xdr:rowOff>
    </xdr:to>
    <xdr:cxnSp macro="">
      <xdr:nvCxnSpPr>
        <xdr:cNvPr id="241" name="直線コネクタ 240"/>
        <xdr:cNvCxnSpPr/>
      </xdr:nvCxnSpPr>
      <xdr:spPr>
        <a:xfrm flipV="1">
          <a:off x="1130300" y="16305329"/>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75623</xdr:rowOff>
    </xdr:from>
    <xdr:ext cx="534377" cy="259045"/>
    <xdr:sp macro="" textlink="">
      <xdr:nvSpPr>
        <xdr:cNvPr id="243" name="テキスト ボックス 242"/>
        <xdr:cNvSpPr txBox="1"/>
      </xdr:nvSpPr>
      <xdr:spPr>
        <a:xfrm>
          <a:off x="1752111" y="1653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99984</xdr:rowOff>
    </xdr:from>
    <xdr:ext cx="534377" cy="259045"/>
    <xdr:sp macro="" textlink="">
      <xdr:nvSpPr>
        <xdr:cNvPr id="245" name="テキスト ボックス 244"/>
        <xdr:cNvSpPr txBox="1"/>
      </xdr:nvSpPr>
      <xdr:spPr>
        <a:xfrm>
          <a:off x="863111" y="165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165384</xdr:rowOff>
    </xdr:from>
    <xdr:to>
      <xdr:col>6</xdr:col>
      <xdr:colOff>561975</xdr:colOff>
      <xdr:row>94</xdr:row>
      <xdr:rowOff>95534</xdr:rowOff>
    </xdr:to>
    <xdr:sp macro="" textlink="">
      <xdr:nvSpPr>
        <xdr:cNvPr id="251" name="円/楕円 250"/>
        <xdr:cNvSpPr/>
      </xdr:nvSpPr>
      <xdr:spPr>
        <a:xfrm>
          <a:off x="4584700" y="161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16811</xdr:rowOff>
    </xdr:from>
    <xdr:ext cx="534377" cy="259045"/>
    <xdr:sp macro="" textlink="">
      <xdr:nvSpPr>
        <xdr:cNvPr id="252" name="扶助費該当値テキスト"/>
        <xdr:cNvSpPr txBox="1"/>
      </xdr:nvSpPr>
      <xdr:spPr>
        <a:xfrm>
          <a:off x="4686300" y="1596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95,816</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55851</xdr:rowOff>
    </xdr:from>
    <xdr:to>
      <xdr:col>5</xdr:col>
      <xdr:colOff>409575</xdr:colOff>
      <xdr:row>94</xdr:row>
      <xdr:rowOff>157451</xdr:rowOff>
    </xdr:to>
    <xdr:sp macro="" textlink="">
      <xdr:nvSpPr>
        <xdr:cNvPr id="253" name="円/楕円 252"/>
        <xdr:cNvSpPr/>
      </xdr:nvSpPr>
      <xdr:spPr>
        <a:xfrm>
          <a:off x="3746500" y="1617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2528</xdr:rowOff>
    </xdr:from>
    <xdr:ext cx="534377" cy="259045"/>
    <xdr:sp macro="" textlink="">
      <xdr:nvSpPr>
        <xdr:cNvPr id="254" name="テキスト ボックス 253"/>
        <xdr:cNvSpPr txBox="1"/>
      </xdr:nvSpPr>
      <xdr:spPr>
        <a:xfrm>
          <a:off x="3530111" y="1594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92,024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33872</xdr:rowOff>
    </xdr:from>
    <xdr:to>
      <xdr:col>4</xdr:col>
      <xdr:colOff>206375</xdr:colOff>
      <xdr:row>94</xdr:row>
      <xdr:rowOff>135472</xdr:rowOff>
    </xdr:to>
    <xdr:sp macro="" textlink="">
      <xdr:nvSpPr>
        <xdr:cNvPr id="255" name="円/楕円 254"/>
        <xdr:cNvSpPr/>
      </xdr:nvSpPr>
      <xdr:spPr>
        <a:xfrm>
          <a:off x="2857500" y="1615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151999</xdr:rowOff>
    </xdr:from>
    <xdr:ext cx="534377" cy="259045"/>
    <xdr:sp macro="" textlink="">
      <xdr:nvSpPr>
        <xdr:cNvPr id="256" name="テキスト ボックス 255"/>
        <xdr:cNvSpPr txBox="1"/>
      </xdr:nvSpPr>
      <xdr:spPr>
        <a:xfrm>
          <a:off x="2641111" y="1592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93,370</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138229</xdr:rowOff>
    </xdr:from>
    <xdr:to>
      <xdr:col>3</xdr:col>
      <xdr:colOff>3175</xdr:colOff>
      <xdr:row>95</xdr:row>
      <xdr:rowOff>68379</xdr:rowOff>
    </xdr:to>
    <xdr:sp macro="" textlink="">
      <xdr:nvSpPr>
        <xdr:cNvPr id="257" name="円/楕円 256"/>
        <xdr:cNvSpPr/>
      </xdr:nvSpPr>
      <xdr:spPr>
        <a:xfrm>
          <a:off x="1968500" y="1625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84906</xdr:rowOff>
    </xdr:from>
    <xdr:ext cx="534377" cy="259045"/>
    <xdr:sp macro="" textlink="">
      <xdr:nvSpPr>
        <xdr:cNvPr id="258" name="テキスト ボックス 257"/>
        <xdr:cNvSpPr txBox="1"/>
      </xdr:nvSpPr>
      <xdr:spPr>
        <a:xfrm>
          <a:off x="1752111" y="1602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86,979</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149887</xdr:rowOff>
    </xdr:from>
    <xdr:to>
      <xdr:col>1</xdr:col>
      <xdr:colOff>485775</xdr:colOff>
      <xdr:row>95</xdr:row>
      <xdr:rowOff>80037</xdr:rowOff>
    </xdr:to>
    <xdr:sp macro="" textlink="">
      <xdr:nvSpPr>
        <xdr:cNvPr id="259" name="円/楕円 258"/>
        <xdr:cNvSpPr/>
      </xdr:nvSpPr>
      <xdr:spPr>
        <a:xfrm>
          <a:off x="1079500" y="1626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96564</xdr:rowOff>
    </xdr:from>
    <xdr:ext cx="534377" cy="259045"/>
    <xdr:sp macro="" textlink="">
      <xdr:nvSpPr>
        <xdr:cNvPr id="260" name="テキスト ボックス 259"/>
        <xdr:cNvSpPr txBox="1"/>
      </xdr:nvSpPr>
      <xdr:spPr>
        <a:xfrm>
          <a:off x="863111" y="1604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47930</xdr:rowOff>
    </xdr:from>
    <xdr:to>
      <xdr:col>15</xdr:col>
      <xdr:colOff>180975</xdr:colOff>
      <xdr:row>37</xdr:row>
      <xdr:rowOff>48539</xdr:rowOff>
    </xdr:to>
    <xdr:cxnSp macro="">
      <xdr:nvCxnSpPr>
        <xdr:cNvPr id="289" name="直線コネクタ 288"/>
        <xdr:cNvCxnSpPr/>
      </xdr:nvCxnSpPr>
      <xdr:spPr>
        <a:xfrm flipV="1">
          <a:off x="9639300" y="6391580"/>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45915</xdr:rowOff>
    </xdr:from>
    <xdr:ext cx="534377" cy="259045"/>
    <xdr:sp macro="" textlink="">
      <xdr:nvSpPr>
        <xdr:cNvPr id="290" name="補助費等平均値テキスト"/>
        <xdr:cNvSpPr txBox="1"/>
      </xdr:nvSpPr>
      <xdr:spPr>
        <a:xfrm>
          <a:off x="10528300" y="6046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158343</xdr:rowOff>
    </xdr:from>
    <xdr:to>
      <xdr:col>14</xdr:col>
      <xdr:colOff>28575</xdr:colOff>
      <xdr:row>37</xdr:row>
      <xdr:rowOff>48539</xdr:rowOff>
    </xdr:to>
    <xdr:cxnSp macro="">
      <xdr:nvCxnSpPr>
        <xdr:cNvPr id="292" name="直線コネクタ 291"/>
        <xdr:cNvCxnSpPr/>
      </xdr:nvCxnSpPr>
      <xdr:spPr>
        <a:xfrm>
          <a:off x="8750300" y="6330543"/>
          <a:ext cx="889000" cy="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293" name="フローチャート : 判断 292"/>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164838</xdr:rowOff>
    </xdr:from>
    <xdr:ext cx="534377" cy="259045"/>
    <xdr:sp macro="" textlink="">
      <xdr:nvSpPr>
        <xdr:cNvPr id="294" name="テキスト ボックス 293"/>
        <xdr:cNvSpPr txBox="1"/>
      </xdr:nvSpPr>
      <xdr:spPr>
        <a:xfrm>
          <a:off x="9372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158343</xdr:rowOff>
    </xdr:from>
    <xdr:to>
      <xdr:col>12</xdr:col>
      <xdr:colOff>511175</xdr:colOff>
      <xdr:row>37</xdr:row>
      <xdr:rowOff>1016</xdr:rowOff>
    </xdr:to>
    <xdr:cxnSp macro="">
      <xdr:nvCxnSpPr>
        <xdr:cNvPr id="295" name="直線コネクタ 294"/>
        <xdr:cNvCxnSpPr/>
      </xdr:nvCxnSpPr>
      <xdr:spPr>
        <a:xfrm flipV="1">
          <a:off x="7861300" y="6330543"/>
          <a:ext cx="889000" cy="1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297" name="テキスト ボックス 296"/>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1016</xdr:rowOff>
    </xdr:from>
    <xdr:to>
      <xdr:col>11</xdr:col>
      <xdr:colOff>307975</xdr:colOff>
      <xdr:row>37</xdr:row>
      <xdr:rowOff>9208</xdr:rowOff>
    </xdr:to>
    <xdr:cxnSp macro="">
      <xdr:nvCxnSpPr>
        <xdr:cNvPr id="298" name="直線コネクタ 297"/>
        <xdr:cNvCxnSpPr/>
      </xdr:nvCxnSpPr>
      <xdr:spPr>
        <a:xfrm flipV="1">
          <a:off x="6972300" y="6344666"/>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0" name="テキスト ボックス 299"/>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2" name="テキスト ボックス 301"/>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168580</xdr:rowOff>
    </xdr:from>
    <xdr:to>
      <xdr:col>15</xdr:col>
      <xdr:colOff>231775</xdr:colOff>
      <xdr:row>37</xdr:row>
      <xdr:rowOff>98730</xdr:rowOff>
    </xdr:to>
    <xdr:sp macro="" textlink="">
      <xdr:nvSpPr>
        <xdr:cNvPr id="308" name="円/楕円 307"/>
        <xdr:cNvSpPr/>
      </xdr:nvSpPr>
      <xdr:spPr>
        <a:xfrm>
          <a:off x="10426700" y="63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147007</xdr:rowOff>
    </xdr:from>
    <xdr:ext cx="534377" cy="259045"/>
    <xdr:sp macro="" textlink="">
      <xdr:nvSpPr>
        <xdr:cNvPr id="309" name="補助費等該当値テキスト"/>
        <xdr:cNvSpPr txBox="1"/>
      </xdr:nvSpPr>
      <xdr:spPr>
        <a:xfrm>
          <a:off x="10528300" y="631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26,726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169189</xdr:rowOff>
    </xdr:from>
    <xdr:to>
      <xdr:col>14</xdr:col>
      <xdr:colOff>79375</xdr:colOff>
      <xdr:row>37</xdr:row>
      <xdr:rowOff>99339</xdr:rowOff>
    </xdr:to>
    <xdr:sp macro="" textlink="">
      <xdr:nvSpPr>
        <xdr:cNvPr id="310" name="円/楕円 309"/>
        <xdr:cNvSpPr/>
      </xdr:nvSpPr>
      <xdr:spPr>
        <a:xfrm>
          <a:off x="9588500" y="634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90466</xdr:rowOff>
    </xdr:from>
    <xdr:ext cx="534377" cy="259045"/>
    <xdr:sp macro="" textlink="">
      <xdr:nvSpPr>
        <xdr:cNvPr id="311" name="テキスト ボックス 310"/>
        <xdr:cNvSpPr txBox="1"/>
      </xdr:nvSpPr>
      <xdr:spPr>
        <a:xfrm>
          <a:off x="9372111" y="643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26,678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107543</xdr:rowOff>
    </xdr:from>
    <xdr:to>
      <xdr:col>12</xdr:col>
      <xdr:colOff>561975</xdr:colOff>
      <xdr:row>37</xdr:row>
      <xdr:rowOff>37693</xdr:rowOff>
    </xdr:to>
    <xdr:sp macro="" textlink="">
      <xdr:nvSpPr>
        <xdr:cNvPr id="312" name="円/楕円 311"/>
        <xdr:cNvSpPr/>
      </xdr:nvSpPr>
      <xdr:spPr>
        <a:xfrm>
          <a:off x="8699500" y="62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28820</xdr:rowOff>
    </xdr:from>
    <xdr:ext cx="534377" cy="259045"/>
    <xdr:sp macro="" textlink="">
      <xdr:nvSpPr>
        <xdr:cNvPr id="313" name="テキスト ボックス 312"/>
        <xdr:cNvSpPr txBox="1"/>
      </xdr:nvSpPr>
      <xdr:spPr>
        <a:xfrm>
          <a:off x="8483111" y="63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31,532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121666</xdr:rowOff>
    </xdr:from>
    <xdr:to>
      <xdr:col>11</xdr:col>
      <xdr:colOff>358775</xdr:colOff>
      <xdr:row>37</xdr:row>
      <xdr:rowOff>51816</xdr:rowOff>
    </xdr:to>
    <xdr:sp macro="" textlink="">
      <xdr:nvSpPr>
        <xdr:cNvPr id="314" name="円/楕円 313"/>
        <xdr:cNvSpPr/>
      </xdr:nvSpPr>
      <xdr:spPr>
        <a:xfrm>
          <a:off x="7810500" y="629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42943</xdr:rowOff>
    </xdr:from>
    <xdr:ext cx="534377" cy="259045"/>
    <xdr:sp macro="" textlink="">
      <xdr:nvSpPr>
        <xdr:cNvPr id="315" name="テキスト ボックス 314"/>
        <xdr:cNvSpPr txBox="1"/>
      </xdr:nvSpPr>
      <xdr:spPr>
        <a:xfrm>
          <a:off x="7594111" y="638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129858</xdr:rowOff>
    </xdr:from>
    <xdr:to>
      <xdr:col>10</xdr:col>
      <xdr:colOff>155575</xdr:colOff>
      <xdr:row>37</xdr:row>
      <xdr:rowOff>60008</xdr:rowOff>
    </xdr:to>
    <xdr:sp macro="" textlink="">
      <xdr:nvSpPr>
        <xdr:cNvPr id="316" name="円/楕円 315"/>
        <xdr:cNvSpPr/>
      </xdr:nvSpPr>
      <xdr:spPr>
        <a:xfrm>
          <a:off x="6921500" y="630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51135</xdr:rowOff>
    </xdr:from>
    <xdr:ext cx="534377" cy="259045"/>
    <xdr:sp macro="" textlink="">
      <xdr:nvSpPr>
        <xdr:cNvPr id="317" name="テキスト ボックス 316"/>
        <xdr:cNvSpPr txBox="1"/>
      </xdr:nvSpPr>
      <xdr:spPr>
        <a:xfrm>
          <a:off x="6705111" y="639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167993</xdr:rowOff>
    </xdr:from>
    <xdr:to>
      <xdr:col>15</xdr:col>
      <xdr:colOff>180975</xdr:colOff>
      <xdr:row>58</xdr:row>
      <xdr:rowOff>18180</xdr:rowOff>
    </xdr:to>
    <xdr:cxnSp macro="">
      <xdr:nvCxnSpPr>
        <xdr:cNvPr id="346" name="直線コネクタ 345"/>
        <xdr:cNvCxnSpPr/>
      </xdr:nvCxnSpPr>
      <xdr:spPr>
        <a:xfrm flipV="1">
          <a:off x="9639300" y="9940643"/>
          <a:ext cx="838200" cy="2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145417</xdr:rowOff>
    </xdr:from>
    <xdr:ext cx="534377" cy="259045"/>
    <xdr:sp macro="" textlink="">
      <xdr:nvSpPr>
        <xdr:cNvPr id="347" name="普通建設事業費平均値テキスト"/>
        <xdr:cNvSpPr txBox="1"/>
      </xdr:nvSpPr>
      <xdr:spPr>
        <a:xfrm>
          <a:off x="10528300" y="9918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111018</xdr:rowOff>
    </xdr:from>
    <xdr:to>
      <xdr:col>14</xdr:col>
      <xdr:colOff>28575</xdr:colOff>
      <xdr:row>58</xdr:row>
      <xdr:rowOff>18180</xdr:rowOff>
    </xdr:to>
    <xdr:cxnSp macro="">
      <xdr:nvCxnSpPr>
        <xdr:cNvPr id="349" name="直線コネクタ 348"/>
        <xdr:cNvCxnSpPr/>
      </xdr:nvCxnSpPr>
      <xdr:spPr>
        <a:xfrm>
          <a:off x="8750300" y="9883668"/>
          <a:ext cx="889000" cy="7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156539</xdr:rowOff>
    </xdr:from>
    <xdr:to>
      <xdr:col>14</xdr:col>
      <xdr:colOff>79375</xdr:colOff>
      <xdr:row>57</xdr:row>
      <xdr:rowOff>86689</xdr:rowOff>
    </xdr:to>
    <xdr:sp macro="" textlink="">
      <xdr:nvSpPr>
        <xdr:cNvPr id="350" name="フローチャート : 判断 349"/>
        <xdr:cNvSpPr/>
      </xdr:nvSpPr>
      <xdr:spPr>
        <a:xfrm>
          <a:off x="9588500" y="975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103216</xdr:rowOff>
    </xdr:from>
    <xdr:ext cx="534377" cy="259045"/>
    <xdr:sp macro="" textlink="">
      <xdr:nvSpPr>
        <xdr:cNvPr id="351" name="テキスト ボックス 350"/>
        <xdr:cNvSpPr txBox="1"/>
      </xdr:nvSpPr>
      <xdr:spPr>
        <a:xfrm>
          <a:off x="9372111" y="953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111018</xdr:rowOff>
    </xdr:from>
    <xdr:to>
      <xdr:col>12</xdr:col>
      <xdr:colOff>511175</xdr:colOff>
      <xdr:row>58</xdr:row>
      <xdr:rowOff>15593</xdr:rowOff>
    </xdr:to>
    <xdr:cxnSp macro="">
      <xdr:nvCxnSpPr>
        <xdr:cNvPr id="352" name="直線コネクタ 351"/>
        <xdr:cNvCxnSpPr/>
      </xdr:nvCxnSpPr>
      <xdr:spPr>
        <a:xfrm flipV="1">
          <a:off x="7861300" y="9883668"/>
          <a:ext cx="889000" cy="7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5395</xdr:rowOff>
    </xdr:from>
    <xdr:ext cx="534377" cy="259045"/>
    <xdr:sp macro="" textlink="">
      <xdr:nvSpPr>
        <xdr:cNvPr id="354" name="テキスト ボックス 353"/>
        <xdr:cNvSpPr txBox="1"/>
      </xdr:nvSpPr>
      <xdr:spPr>
        <a:xfrm>
          <a:off x="8483111" y="99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164922</xdr:rowOff>
    </xdr:from>
    <xdr:to>
      <xdr:col>11</xdr:col>
      <xdr:colOff>307975</xdr:colOff>
      <xdr:row>58</xdr:row>
      <xdr:rowOff>15593</xdr:rowOff>
    </xdr:to>
    <xdr:cxnSp macro="">
      <xdr:nvCxnSpPr>
        <xdr:cNvPr id="355" name="直線コネクタ 354"/>
        <xdr:cNvCxnSpPr/>
      </xdr:nvCxnSpPr>
      <xdr:spPr>
        <a:xfrm>
          <a:off x="6972300" y="9937572"/>
          <a:ext cx="889000" cy="2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63974</xdr:rowOff>
    </xdr:from>
    <xdr:ext cx="534377" cy="259045"/>
    <xdr:sp macro="" textlink="">
      <xdr:nvSpPr>
        <xdr:cNvPr id="359" name="テキスト ボックス 358"/>
        <xdr:cNvSpPr txBox="1"/>
      </xdr:nvSpPr>
      <xdr:spPr>
        <a:xfrm>
          <a:off x="6705111" y="100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117193</xdr:rowOff>
    </xdr:from>
    <xdr:to>
      <xdr:col>15</xdr:col>
      <xdr:colOff>231775</xdr:colOff>
      <xdr:row>58</xdr:row>
      <xdr:rowOff>47343</xdr:rowOff>
    </xdr:to>
    <xdr:sp macro="" textlink="">
      <xdr:nvSpPr>
        <xdr:cNvPr id="365" name="円/楕円 364"/>
        <xdr:cNvSpPr/>
      </xdr:nvSpPr>
      <xdr:spPr>
        <a:xfrm>
          <a:off x="10426700" y="988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140070</xdr:rowOff>
    </xdr:from>
    <xdr:ext cx="534377" cy="259045"/>
    <xdr:sp macro="" textlink="">
      <xdr:nvSpPr>
        <xdr:cNvPr id="366" name="普通建設事業費該当値テキスト"/>
        <xdr:cNvSpPr txBox="1"/>
      </xdr:nvSpPr>
      <xdr:spPr>
        <a:xfrm>
          <a:off x="10528300" y="97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57,574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138830</xdr:rowOff>
    </xdr:from>
    <xdr:to>
      <xdr:col>14</xdr:col>
      <xdr:colOff>79375</xdr:colOff>
      <xdr:row>58</xdr:row>
      <xdr:rowOff>68980</xdr:rowOff>
    </xdr:to>
    <xdr:sp macro="" textlink="">
      <xdr:nvSpPr>
        <xdr:cNvPr id="367" name="円/楕円 366"/>
        <xdr:cNvSpPr/>
      </xdr:nvSpPr>
      <xdr:spPr>
        <a:xfrm>
          <a:off x="9588500" y="991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60107</xdr:rowOff>
    </xdr:from>
    <xdr:ext cx="534377" cy="259045"/>
    <xdr:sp macro="" textlink="">
      <xdr:nvSpPr>
        <xdr:cNvPr id="368" name="テキスト ボックス 367"/>
        <xdr:cNvSpPr txBox="1"/>
      </xdr:nvSpPr>
      <xdr:spPr>
        <a:xfrm>
          <a:off x="9372111" y="1000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60218</xdr:rowOff>
    </xdr:from>
    <xdr:to>
      <xdr:col>12</xdr:col>
      <xdr:colOff>561975</xdr:colOff>
      <xdr:row>57</xdr:row>
      <xdr:rowOff>161818</xdr:rowOff>
    </xdr:to>
    <xdr:sp macro="" textlink="">
      <xdr:nvSpPr>
        <xdr:cNvPr id="369" name="円/楕円 368"/>
        <xdr:cNvSpPr/>
      </xdr:nvSpPr>
      <xdr:spPr>
        <a:xfrm>
          <a:off x="8699500" y="983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6895</xdr:rowOff>
    </xdr:from>
    <xdr:ext cx="534377" cy="259045"/>
    <xdr:sp macro="" textlink="">
      <xdr:nvSpPr>
        <xdr:cNvPr id="370" name="テキスト ボックス 369"/>
        <xdr:cNvSpPr txBox="1"/>
      </xdr:nvSpPr>
      <xdr:spPr>
        <a:xfrm>
          <a:off x="8483111" y="960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72,528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136243</xdr:rowOff>
    </xdr:from>
    <xdr:to>
      <xdr:col>11</xdr:col>
      <xdr:colOff>358775</xdr:colOff>
      <xdr:row>58</xdr:row>
      <xdr:rowOff>66393</xdr:rowOff>
    </xdr:to>
    <xdr:sp macro="" textlink="">
      <xdr:nvSpPr>
        <xdr:cNvPr id="371" name="円/楕円 370"/>
        <xdr:cNvSpPr/>
      </xdr:nvSpPr>
      <xdr:spPr>
        <a:xfrm>
          <a:off x="7810500" y="990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57520</xdr:rowOff>
    </xdr:from>
    <xdr:ext cx="534377" cy="259045"/>
    <xdr:sp macro="" textlink="">
      <xdr:nvSpPr>
        <xdr:cNvPr id="372" name="テキスト ボックス 371"/>
        <xdr:cNvSpPr txBox="1"/>
      </xdr:nvSpPr>
      <xdr:spPr>
        <a:xfrm>
          <a:off x="7594111" y="100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52,574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114122</xdr:rowOff>
    </xdr:from>
    <xdr:to>
      <xdr:col>10</xdr:col>
      <xdr:colOff>155575</xdr:colOff>
      <xdr:row>58</xdr:row>
      <xdr:rowOff>44272</xdr:rowOff>
    </xdr:to>
    <xdr:sp macro="" textlink="">
      <xdr:nvSpPr>
        <xdr:cNvPr id="373" name="円/楕円 372"/>
        <xdr:cNvSpPr/>
      </xdr:nvSpPr>
      <xdr:spPr>
        <a:xfrm>
          <a:off x="6921500" y="988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60799</xdr:rowOff>
    </xdr:from>
    <xdr:ext cx="534377" cy="259045"/>
    <xdr:sp macro="" textlink="">
      <xdr:nvSpPr>
        <xdr:cNvPr id="374" name="テキスト ボックス 373"/>
        <xdr:cNvSpPr txBox="1"/>
      </xdr:nvSpPr>
      <xdr:spPr>
        <a:xfrm>
          <a:off x="6705111" y="966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72755</xdr:rowOff>
    </xdr:from>
    <xdr:to>
      <xdr:col>15</xdr:col>
      <xdr:colOff>180975</xdr:colOff>
      <xdr:row>78</xdr:row>
      <xdr:rowOff>1048</xdr:rowOff>
    </xdr:to>
    <xdr:cxnSp macro="">
      <xdr:nvCxnSpPr>
        <xdr:cNvPr id="399" name="直線コネクタ 398"/>
        <xdr:cNvCxnSpPr/>
      </xdr:nvCxnSpPr>
      <xdr:spPr>
        <a:xfrm>
          <a:off x="9639300" y="13274405"/>
          <a:ext cx="838200" cy="9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154051</xdr:rowOff>
    </xdr:from>
    <xdr:to>
      <xdr:col>14</xdr:col>
      <xdr:colOff>28575</xdr:colOff>
      <xdr:row>77</xdr:row>
      <xdr:rowOff>72755</xdr:rowOff>
    </xdr:to>
    <xdr:cxnSp macro="">
      <xdr:nvCxnSpPr>
        <xdr:cNvPr id="402" name="直線コネクタ 401"/>
        <xdr:cNvCxnSpPr/>
      </xdr:nvCxnSpPr>
      <xdr:spPr>
        <a:xfrm>
          <a:off x="8750300" y="13184251"/>
          <a:ext cx="889000" cy="9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51078</xdr:rowOff>
    </xdr:from>
    <xdr:to>
      <xdr:col>14</xdr:col>
      <xdr:colOff>79375</xdr:colOff>
      <xdr:row>76</xdr:row>
      <xdr:rowOff>152678</xdr:rowOff>
    </xdr:to>
    <xdr:sp macro="" textlink="">
      <xdr:nvSpPr>
        <xdr:cNvPr id="403" name="フローチャート : 判断 402"/>
        <xdr:cNvSpPr/>
      </xdr:nvSpPr>
      <xdr:spPr>
        <a:xfrm>
          <a:off x="9588500" y="1308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169205</xdr:rowOff>
    </xdr:from>
    <xdr:ext cx="534377" cy="259045"/>
    <xdr:sp macro="" textlink="">
      <xdr:nvSpPr>
        <xdr:cNvPr id="404" name="テキスト ボックス 403"/>
        <xdr:cNvSpPr txBox="1"/>
      </xdr:nvSpPr>
      <xdr:spPr>
        <a:xfrm>
          <a:off x="9372111" y="1285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78585</xdr:rowOff>
    </xdr:from>
    <xdr:ext cx="534377" cy="259045"/>
    <xdr:sp macro="" textlink="">
      <xdr:nvSpPr>
        <xdr:cNvPr id="406" name="テキスト ボックス 405"/>
        <xdr:cNvSpPr txBox="1"/>
      </xdr:nvSpPr>
      <xdr:spPr>
        <a:xfrm>
          <a:off x="8483111" y="132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121698</xdr:rowOff>
    </xdr:from>
    <xdr:to>
      <xdr:col>15</xdr:col>
      <xdr:colOff>231775</xdr:colOff>
      <xdr:row>78</xdr:row>
      <xdr:rowOff>51848</xdr:rowOff>
    </xdr:to>
    <xdr:sp macro="" textlink="">
      <xdr:nvSpPr>
        <xdr:cNvPr id="412" name="円/楕円 411"/>
        <xdr:cNvSpPr/>
      </xdr:nvSpPr>
      <xdr:spPr>
        <a:xfrm>
          <a:off x="10426700" y="1332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46998</xdr:rowOff>
    </xdr:from>
    <xdr:ext cx="469744" cy="259045"/>
    <xdr:sp macro="" textlink="">
      <xdr:nvSpPr>
        <xdr:cNvPr id="413" name="普通建設事業費 （ うち新規整備　）該当値テキスト"/>
        <xdr:cNvSpPr txBox="1"/>
      </xdr:nvSpPr>
      <xdr:spPr>
        <a:xfrm>
          <a:off x="10528300" y="1324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21955</xdr:rowOff>
    </xdr:from>
    <xdr:to>
      <xdr:col>14</xdr:col>
      <xdr:colOff>79375</xdr:colOff>
      <xdr:row>77</xdr:row>
      <xdr:rowOff>123555</xdr:rowOff>
    </xdr:to>
    <xdr:sp macro="" textlink="">
      <xdr:nvSpPr>
        <xdr:cNvPr id="414" name="円/楕円 413"/>
        <xdr:cNvSpPr/>
      </xdr:nvSpPr>
      <xdr:spPr>
        <a:xfrm>
          <a:off x="9588500" y="1322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114682</xdr:rowOff>
    </xdr:from>
    <xdr:ext cx="534377" cy="259045"/>
    <xdr:sp macro="" textlink="">
      <xdr:nvSpPr>
        <xdr:cNvPr id="415" name="テキスト ボックス 414"/>
        <xdr:cNvSpPr txBox="1"/>
      </xdr:nvSpPr>
      <xdr:spPr>
        <a:xfrm>
          <a:off x="9372111" y="1331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21,714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103251</xdr:rowOff>
    </xdr:from>
    <xdr:to>
      <xdr:col>12</xdr:col>
      <xdr:colOff>561975</xdr:colOff>
      <xdr:row>77</xdr:row>
      <xdr:rowOff>33401</xdr:rowOff>
    </xdr:to>
    <xdr:sp macro="" textlink="">
      <xdr:nvSpPr>
        <xdr:cNvPr id="416" name="円/楕円 415"/>
        <xdr:cNvSpPr/>
      </xdr:nvSpPr>
      <xdr:spPr>
        <a:xfrm>
          <a:off x="8699500" y="1313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49927</xdr:rowOff>
    </xdr:from>
    <xdr:ext cx="534377" cy="259045"/>
    <xdr:sp macro="" textlink="">
      <xdr:nvSpPr>
        <xdr:cNvPr id="417" name="テキスト ボックス 416"/>
        <xdr:cNvSpPr txBox="1"/>
      </xdr:nvSpPr>
      <xdr:spPr>
        <a:xfrm>
          <a:off x="8483111" y="1290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108705</xdr:rowOff>
    </xdr:from>
    <xdr:to>
      <xdr:col>15</xdr:col>
      <xdr:colOff>180975</xdr:colOff>
      <xdr:row>96</xdr:row>
      <xdr:rowOff>114591</xdr:rowOff>
    </xdr:to>
    <xdr:cxnSp macro="">
      <xdr:nvCxnSpPr>
        <xdr:cNvPr id="446" name="直線コネクタ 445"/>
        <xdr:cNvCxnSpPr/>
      </xdr:nvCxnSpPr>
      <xdr:spPr>
        <a:xfrm flipV="1">
          <a:off x="9639300" y="16225005"/>
          <a:ext cx="838200" cy="34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55859</xdr:rowOff>
    </xdr:from>
    <xdr:ext cx="534377" cy="259045"/>
    <xdr:sp macro="" textlink="">
      <xdr:nvSpPr>
        <xdr:cNvPr id="447" name="普通建設事業費 （ うち更新整備　）平均値テキスト"/>
        <xdr:cNvSpPr txBox="1"/>
      </xdr:nvSpPr>
      <xdr:spPr>
        <a:xfrm>
          <a:off x="10528300" y="1651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31114</xdr:rowOff>
    </xdr:from>
    <xdr:to>
      <xdr:col>14</xdr:col>
      <xdr:colOff>28575</xdr:colOff>
      <xdr:row>96</xdr:row>
      <xdr:rowOff>114591</xdr:rowOff>
    </xdr:to>
    <xdr:cxnSp macro="">
      <xdr:nvCxnSpPr>
        <xdr:cNvPr id="449" name="直線コネクタ 448"/>
        <xdr:cNvCxnSpPr/>
      </xdr:nvCxnSpPr>
      <xdr:spPr>
        <a:xfrm>
          <a:off x="8750300" y="16490314"/>
          <a:ext cx="889000" cy="8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161367</xdr:rowOff>
    </xdr:from>
    <xdr:to>
      <xdr:col>14</xdr:col>
      <xdr:colOff>79375</xdr:colOff>
      <xdr:row>96</xdr:row>
      <xdr:rowOff>91517</xdr:rowOff>
    </xdr:to>
    <xdr:sp macro="" textlink="">
      <xdr:nvSpPr>
        <xdr:cNvPr id="450" name="フローチャート : 判断 449"/>
        <xdr:cNvSpPr/>
      </xdr:nvSpPr>
      <xdr:spPr>
        <a:xfrm>
          <a:off x="9588500" y="164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108044</xdr:rowOff>
    </xdr:from>
    <xdr:ext cx="534377" cy="259045"/>
    <xdr:sp macro="" textlink="">
      <xdr:nvSpPr>
        <xdr:cNvPr id="451" name="テキスト ボックス 450"/>
        <xdr:cNvSpPr txBox="1"/>
      </xdr:nvSpPr>
      <xdr:spPr>
        <a:xfrm>
          <a:off x="9372111" y="1622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109541</xdr:rowOff>
    </xdr:from>
    <xdr:ext cx="534377" cy="259045"/>
    <xdr:sp macro="" textlink="">
      <xdr:nvSpPr>
        <xdr:cNvPr id="453" name="テキスト ボックス 452"/>
        <xdr:cNvSpPr txBox="1"/>
      </xdr:nvSpPr>
      <xdr:spPr>
        <a:xfrm>
          <a:off x="8483111" y="1656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57905</xdr:rowOff>
    </xdr:from>
    <xdr:to>
      <xdr:col>15</xdr:col>
      <xdr:colOff>231775</xdr:colOff>
      <xdr:row>94</xdr:row>
      <xdr:rowOff>159505</xdr:rowOff>
    </xdr:to>
    <xdr:sp macro="" textlink="">
      <xdr:nvSpPr>
        <xdr:cNvPr id="459" name="円/楕円 458"/>
        <xdr:cNvSpPr/>
      </xdr:nvSpPr>
      <xdr:spPr>
        <a:xfrm>
          <a:off x="10426700" y="161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80782</xdr:rowOff>
    </xdr:from>
    <xdr:ext cx="534377" cy="259045"/>
    <xdr:sp macro="" textlink="">
      <xdr:nvSpPr>
        <xdr:cNvPr id="460" name="普通建設事業費 （ うち更新整備　）該当値テキスト"/>
        <xdr:cNvSpPr txBox="1"/>
      </xdr:nvSpPr>
      <xdr:spPr>
        <a:xfrm>
          <a:off x="10528300" y="1602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41,627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63791</xdr:rowOff>
    </xdr:from>
    <xdr:to>
      <xdr:col>14</xdr:col>
      <xdr:colOff>79375</xdr:colOff>
      <xdr:row>96</xdr:row>
      <xdr:rowOff>165391</xdr:rowOff>
    </xdr:to>
    <xdr:sp macro="" textlink="">
      <xdr:nvSpPr>
        <xdr:cNvPr id="461" name="円/楕円 460"/>
        <xdr:cNvSpPr/>
      </xdr:nvSpPr>
      <xdr:spPr>
        <a:xfrm>
          <a:off x="9588500" y="1652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156518</xdr:rowOff>
    </xdr:from>
    <xdr:ext cx="534377" cy="259045"/>
    <xdr:sp macro="" textlink="">
      <xdr:nvSpPr>
        <xdr:cNvPr id="462" name="テキスト ボックス 461"/>
        <xdr:cNvSpPr txBox="1"/>
      </xdr:nvSpPr>
      <xdr:spPr>
        <a:xfrm>
          <a:off x="9372111" y="1661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151764</xdr:rowOff>
    </xdr:from>
    <xdr:to>
      <xdr:col>12</xdr:col>
      <xdr:colOff>561975</xdr:colOff>
      <xdr:row>96</xdr:row>
      <xdr:rowOff>81914</xdr:rowOff>
    </xdr:to>
    <xdr:sp macro="" textlink="">
      <xdr:nvSpPr>
        <xdr:cNvPr id="463" name="円/楕円 462"/>
        <xdr:cNvSpPr/>
      </xdr:nvSpPr>
      <xdr:spPr>
        <a:xfrm>
          <a:off x="8699500" y="1643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98441</xdr:rowOff>
    </xdr:from>
    <xdr:ext cx="534377" cy="259045"/>
    <xdr:sp macro="" textlink="">
      <xdr:nvSpPr>
        <xdr:cNvPr id="464" name="テキスト ボックス 463"/>
        <xdr:cNvSpPr txBox="1"/>
      </xdr:nvSpPr>
      <xdr:spPr>
        <a:xfrm>
          <a:off x="8483111" y="1621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128407</xdr:rowOff>
    </xdr:from>
    <xdr:to>
      <xdr:col>23</xdr:col>
      <xdr:colOff>517525</xdr:colOff>
      <xdr:row>38</xdr:row>
      <xdr:rowOff>130784</xdr:rowOff>
    </xdr:to>
    <xdr:cxnSp macro="">
      <xdr:nvCxnSpPr>
        <xdr:cNvPr id="491" name="直線コネクタ 490"/>
        <xdr:cNvCxnSpPr/>
      </xdr:nvCxnSpPr>
      <xdr:spPr>
        <a:xfrm flipV="1">
          <a:off x="15481300" y="6643507"/>
          <a:ext cx="8382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40167</xdr:rowOff>
    </xdr:from>
    <xdr:to>
      <xdr:col>22</xdr:col>
      <xdr:colOff>365125</xdr:colOff>
      <xdr:row>38</xdr:row>
      <xdr:rowOff>130784</xdr:rowOff>
    </xdr:to>
    <xdr:cxnSp macro="">
      <xdr:nvCxnSpPr>
        <xdr:cNvPr id="494" name="直線コネクタ 493"/>
        <xdr:cNvCxnSpPr/>
      </xdr:nvCxnSpPr>
      <xdr:spPr>
        <a:xfrm>
          <a:off x="14592300" y="6555267"/>
          <a:ext cx="889000" cy="9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150348</xdr:rowOff>
    </xdr:from>
    <xdr:to>
      <xdr:col>22</xdr:col>
      <xdr:colOff>415925</xdr:colOff>
      <xdr:row>37</xdr:row>
      <xdr:rowOff>80498</xdr:rowOff>
    </xdr:to>
    <xdr:sp macro="" textlink="">
      <xdr:nvSpPr>
        <xdr:cNvPr id="495" name="フローチャート : 判断 494"/>
        <xdr:cNvSpPr/>
      </xdr:nvSpPr>
      <xdr:spPr>
        <a:xfrm>
          <a:off x="15430500" y="632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97025</xdr:rowOff>
    </xdr:from>
    <xdr:ext cx="469744" cy="259045"/>
    <xdr:sp macro="" textlink="">
      <xdr:nvSpPr>
        <xdr:cNvPr id="496" name="テキスト ボックス 495"/>
        <xdr:cNvSpPr txBox="1"/>
      </xdr:nvSpPr>
      <xdr:spPr>
        <a:xfrm>
          <a:off x="15246427" y="609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129916</xdr:rowOff>
    </xdr:from>
    <xdr:to>
      <xdr:col>21</xdr:col>
      <xdr:colOff>161925</xdr:colOff>
      <xdr:row>38</xdr:row>
      <xdr:rowOff>40167</xdr:rowOff>
    </xdr:to>
    <xdr:cxnSp macro="">
      <xdr:nvCxnSpPr>
        <xdr:cNvPr id="497" name="直線コネクタ 496"/>
        <xdr:cNvCxnSpPr/>
      </xdr:nvCxnSpPr>
      <xdr:spPr>
        <a:xfrm>
          <a:off x="13703300" y="6473566"/>
          <a:ext cx="889000" cy="8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129916</xdr:rowOff>
    </xdr:from>
    <xdr:to>
      <xdr:col>19</xdr:col>
      <xdr:colOff>644525</xdr:colOff>
      <xdr:row>38</xdr:row>
      <xdr:rowOff>78115</xdr:rowOff>
    </xdr:to>
    <xdr:cxnSp macro="">
      <xdr:nvCxnSpPr>
        <xdr:cNvPr id="500" name="直線コネクタ 499"/>
        <xdr:cNvCxnSpPr/>
      </xdr:nvCxnSpPr>
      <xdr:spPr>
        <a:xfrm flipV="1">
          <a:off x="12814300" y="6473566"/>
          <a:ext cx="889000" cy="11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77607</xdr:rowOff>
    </xdr:from>
    <xdr:to>
      <xdr:col>23</xdr:col>
      <xdr:colOff>568325</xdr:colOff>
      <xdr:row>39</xdr:row>
      <xdr:rowOff>7757</xdr:rowOff>
    </xdr:to>
    <xdr:sp macro="" textlink="">
      <xdr:nvSpPr>
        <xdr:cNvPr id="510" name="円/楕円 509"/>
        <xdr:cNvSpPr/>
      </xdr:nvSpPr>
      <xdr:spPr>
        <a:xfrm>
          <a:off x="16268700" y="659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378565" cy="259045"/>
    <xdr:sp macro="" textlink="">
      <xdr:nvSpPr>
        <xdr:cNvPr id="511" name="災害復旧事業費該当値テキスト"/>
        <xdr:cNvSpPr txBox="1"/>
      </xdr:nvSpPr>
      <xdr:spPr>
        <a:xfrm>
          <a:off x="16370300" y="6562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79984</xdr:rowOff>
    </xdr:from>
    <xdr:to>
      <xdr:col>22</xdr:col>
      <xdr:colOff>415925</xdr:colOff>
      <xdr:row>39</xdr:row>
      <xdr:rowOff>10134</xdr:rowOff>
    </xdr:to>
    <xdr:sp macro="" textlink="">
      <xdr:nvSpPr>
        <xdr:cNvPr id="512" name="円/楕円 511"/>
        <xdr:cNvSpPr/>
      </xdr:nvSpPr>
      <xdr:spPr>
        <a:xfrm>
          <a:off x="15430500" y="659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1261</xdr:rowOff>
    </xdr:from>
    <xdr:ext cx="378565" cy="259045"/>
    <xdr:sp macro="" textlink="">
      <xdr:nvSpPr>
        <xdr:cNvPr id="513" name="テキスト ボックス 512"/>
        <xdr:cNvSpPr txBox="1"/>
      </xdr:nvSpPr>
      <xdr:spPr>
        <a:xfrm>
          <a:off x="15292017" y="6687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160817</xdr:rowOff>
    </xdr:from>
    <xdr:to>
      <xdr:col>21</xdr:col>
      <xdr:colOff>212725</xdr:colOff>
      <xdr:row>38</xdr:row>
      <xdr:rowOff>90967</xdr:rowOff>
    </xdr:to>
    <xdr:sp macro="" textlink="">
      <xdr:nvSpPr>
        <xdr:cNvPr id="514" name="円/楕円 513"/>
        <xdr:cNvSpPr/>
      </xdr:nvSpPr>
      <xdr:spPr>
        <a:xfrm>
          <a:off x="14541500" y="650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82094</xdr:rowOff>
    </xdr:from>
    <xdr:ext cx="469744" cy="259045"/>
    <xdr:sp macro="" textlink="">
      <xdr:nvSpPr>
        <xdr:cNvPr id="515" name="テキスト ボックス 514"/>
        <xdr:cNvSpPr txBox="1"/>
      </xdr:nvSpPr>
      <xdr:spPr>
        <a:xfrm>
          <a:off x="14357427" y="659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79116</xdr:rowOff>
    </xdr:from>
    <xdr:to>
      <xdr:col>20</xdr:col>
      <xdr:colOff>9525</xdr:colOff>
      <xdr:row>38</xdr:row>
      <xdr:rowOff>9266</xdr:rowOff>
    </xdr:to>
    <xdr:sp macro="" textlink="">
      <xdr:nvSpPr>
        <xdr:cNvPr id="516" name="円/楕円 515"/>
        <xdr:cNvSpPr/>
      </xdr:nvSpPr>
      <xdr:spPr>
        <a:xfrm>
          <a:off x="13652500" y="642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393</xdr:rowOff>
    </xdr:from>
    <xdr:ext cx="469744" cy="259045"/>
    <xdr:sp macro="" textlink="">
      <xdr:nvSpPr>
        <xdr:cNvPr id="517" name="テキスト ボックス 516"/>
        <xdr:cNvSpPr txBox="1"/>
      </xdr:nvSpPr>
      <xdr:spPr>
        <a:xfrm>
          <a:off x="13468427" y="651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27315</xdr:rowOff>
    </xdr:from>
    <xdr:to>
      <xdr:col>18</xdr:col>
      <xdr:colOff>492125</xdr:colOff>
      <xdr:row>38</xdr:row>
      <xdr:rowOff>128915</xdr:rowOff>
    </xdr:to>
    <xdr:sp macro="" textlink="">
      <xdr:nvSpPr>
        <xdr:cNvPr id="518" name="円/楕円 517"/>
        <xdr:cNvSpPr/>
      </xdr:nvSpPr>
      <xdr:spPr>
        <a:xfrm>
          <a:off x="12763500" y="654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120042</xdr:rowOff>
    </xdr:from>
    <xdr:ext cx="469744" cy="259045"/>
    <xdr:sp macro="" textlink="">
      <xdr:nvSpPr>
        <xdr:cNvPr id="519" name="テキスト ボックス 518"/>
        <xdr:cNvSpPr txBox="1"/>
      </xdr:nvSpPr>
      <xdr:spPr>
        <a:xfrm>
          <a:off x="12579427" y="663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87922</xdr:rowOff>
    </xdr:from>
    <xdr:to>
      <xdr:col>23</xdr:col>
      <xdr:colOff>517525</xdr:colOff>
      <xdr:row>76</xdr:row>
      <xdr:rowOff>89694</xdr:rowOff>
    </xdr:to>
    <xdr:cxnSp macro="">
      <xdr:nvCxnSpPr>
        <xdr:cNvPr id="601" name="直線コネクタ 600"/>
        <xdr:cNvCxnSpPr/>
      </xdr:nvCxnSpPr>
      <xdr:spPr>
        <a:xfrm flipV="1">
          <a:off x="15481300" y="13118122"/>
          <a:ext cx="8382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52382</xdr:rowOff>
    </xdr:from>
    <xdr:ext cx="534377" cy="259045"/>
    <xdr:sp macro="" textlink="">
      <xdr:nvSpPr>
        <xdr:cNvPr id="602" name="公債費平均値テキスト"/>
        <xdr:cNvSpPr txBox="1"/>
      </xdr:nvSpPr>
      <xdr:spPr>
        <a:xfrm>
          <a:off x="16370300" y="13082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67377</xdr:rowOff>
    </xdr:from>
    <xdr:to>
      <xdr:col>22</xdr:col>
      <xdr:colOff>365125</xdr:colOff>
      <xdr:row>76</xdr:row>
      <xdr:rowOff>89694</xdr:rowOff>
    </xdr:to>
    <xdr:cxnSp macro="">
      <xdr:nvCxnSpPr>
        <xdr:cNvPr id="604" name="直線コネクタ 603"/>
        <xdr:cNvCxnSpPr/>
      </xdr:nvCxnSpPr>
      <xdr:spPr>
        <a:xfrm>
          <a:off x="14592300" y="13097577"/>
          <a:ext cx="889000" cy="2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26492</xdr:rowOff>
    </xdr:from>
    <xdr:to>
      <xdr:col>22</xdr:col>
      <xdr:colOff>415925</xdr:colOff>
      <xdr:row>75</xdr:row>
      <xdr:rowOff>128092</xdr:rowOff>
    </xdr:to>
    <xdr:sp macro="" textlink="">
      <xdr:nvSpPr>
        <xdr:cNvPr id="605" name="フローチャート : 判断 604"/>
        <xdr:cNvSpPr/>
      </xdr:nvSpPr>
      <xdr:spPr>
        <a:xfrm>
          <a:off x="15430500" y="1288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144619</xdr:rowOff>
    </xdr:from>
    <xdr:ext cx="534377" cy="259045"/>
    <xdr:sp macro="" textlink="">
      <xdr:nvSpPr>
        <xdr:cNvPr id="606" name="テキスト ボックス 605"/>
        <xdr:cNvSpPr txBox="1"/>
      </xdr:nvSpPr>
      <xdr:spPr>
        <a:xfrm>
          <a:off x="15214111" y="1266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67377</xdr:rowOff>
    </xdr:from>
    <xdr:to>
      <xdr:col>21</xdr:col>
      <xdr:colOff>161925</xdr:colOff>
      <xdr:row>76</xdr:row>
      <xdr:rowOff>77020</xdr:rowOff>
    </xdr:to>
    <xdr:cxnSp macro="">
      <xdr:nvCxnSpPr>
        <xdr:cNvPr id="607" name="直線コネクタ 606"/>
        <xdr:cNvCxnSpPr/>
      </xdr:nvCxnSpPr>
      <xdr:spPr>
        <a:xfrm flipV="1">
          <a:off x="13703300" y="13097577"/>
          <a:ext cx="889000" cy="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69748</xdr:rowOff>
    </xdr:from>
    <xdr:to>
      <xdr:col>19</xdr:col>
      <xdr:colOff>644525</xdr:colOff>
      <xdr:row>76</xdr:row>
      <xdr:rowOff>77020</xdr:rowOff>
    </xdr:to>
    <xdr:cxnSp macro="">
      <xdr:nvCxnSpPr>
        <xdr:cNvPr id="610" name="直線コネクタ 609"/>
        <xdr:cNvCxnSpPr/>
      </xdr:nvCxnSpPr>
      <xdr:spPr>
        <a:xfrm>
          <a:off x="12814300" y="13099948"/>
          <a:ext cx="889000" cy="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2" name="テキスト ボックス 611"/>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4" name="テキスト ボックス 613"/>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37122</xdr:rowOff>
    </xdr:from>
    <xdr:to>
      <xdr:col>23</xdr:col>
      <xdr:colOff>568325</xdr:colOff>
      <xdr:row>76</xdr:row>
      <xdr:rowOff>138722</xdr:rowOff>
    </xdr:to>
    <xdr:sp macro="" textlink="">
      <xdr:nvSpPr>
        <xdr:cNvPr id="620" name="円/楕円 619"/>
        <xdr:cNvSpPr/>
      </xdr:nvSpPr>
      <xdr:spPr>
        <a:xfrm>
          <a:off x="16268700" y="130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59999</xdr:rowOff>
    </xdr:from>
    <xdr:ext cx="534377" cy="259045"/>
    <xdr:sp macro="" textlink="">
      <xdr:nvSpPr>
        <xdr:cNvPr id="621" name="公債費該当値テキスト"/>
        <xdr:cNvSpPr txBox="1"/>
      </xdr:nvSpPr>
      <xdr:spPr>
        <a:xfrm>
          <a:off x="16370300" y="1291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39,624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38894</xdr:rowOff>
    </xdr:from>
    <xdr:to>
      <xdr:col>22</xdr:col>
      <xdr:colOff>415925</xdr:colOff>
      <xdr:row>76</xdr:row>
      <xdr:rowOff>140494</xdr:rowOff>
    </xdr:to>
    <xdr:sp macro="" textlink="">
      <xdr:nvSpPr>
        <xdr:cNvPr id="622" name="円/楕円 621"/>
        <xdr:cNvSpPr/>
      </xdr:nvSpPr>
      <xdr:spPr>
        <a:xfrm>
          <a:off x="15430500" y="1306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131621</xdr:rowOff>
    </xdr:from>
    <xdr:ext cx="534377" cy="259045"/>
    <xdr:sp macro="" textlink="">
      <xdr:nvSpPr>
        <xdr:cNvPr id="623" name="テキスト ボックス 622"/>
        <xdr:cNvSpPr txBox="1"/>
      </xdr:nvSpPr>
      <xdr:spPr>
        <a:xfrm>
          <a:off x="15214111" y="1316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39,500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16577</xdr:rowOff>
    </xdr:from>
    <xdr:to>
      <xdr:col>21</xdr:col>
      <xdr:colOff>212725</xdr:colOff>
      <xdr:row>76</xdr:row>
      <xdr:rowOff>118177</xdr:rowOff>
    </xdr:to>
    <xdr:sp macro="" textlink="">
      <xdr:nvSpPr>
        <xdr:cNvPr id="624" name="円/楕円 623"/>
        <xdr:cNvSpPr/>
      </xdr:nvSpPr>
      <xdr:spPr>
        <a:xfrm>
          <a:off x="14541500" y="1304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109304</xdr:rowOff>
    </xdr:from>
    <xdr:ext cx="534377" cy="259045"/>
    <xdr:sp macro="" textlink="">
      <xdr:nvSpPr>
        <xdr:cNvPr id="625" name="テキスト ボックス 624"/>
        <xdr:cNvSpPr txBox="1"/>
      </xdr:nvSpPr>
      <xdr:spPr>
        <a:xfrm>
          <a:off x="14325111" y="1313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41,062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26220</xdr:rowOff>
    </xdr:from>
    <xdr:to>
      <xdr:col>20</xdr:col>
      <xdr:colOff>9525</xdr:colOff>
      <xdr:row>76</xdr:row>
      <xdr:rowOff>127820</xdr:rowOff>
    </xdr:to>
    <xdr:sp macro="" textlink="">
      <xdr:nvSpPr>
        <xdr:cNvPr id="626" name="円/楕円 625"/>
        <xdr:cNvSpPr/>
      </xdr:nvSpPr>
      <xdr:spPr>
        <a:xfrm>
          <a:off x="13652500" y="130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118947</xdr:rowOff>
    </xdr:from>
    <xdr:ext cx="534377" cy="259045"/>
    <xdr:sp macro="" textlink="">
      <xdr:nvSpPr>
        <xdr:cNvPr id="627" name="テキスト ボックス 626"/>
        <xdr:cNvSpPr txBox="1"/>
      </xdr:nvSpPr>
      <xdr:spPr>
        <a:xfrm>
          <a:off x="13436111" y="1314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40,387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18948</xdr:rowOff>
    </xdr:from>
    <xdr:to>
      <xdr:col>18</xdr:col>
      <xdr:colOff>492125</xdr:colOff>
      <xdr:row>76</xdr:row>
      <xdr:rowOff>120548</xdr:rowOff>
    </xdr:to>
    <xdr:sp macro="" textlink="">
      <xdr:nvSpPr>
        <xdr:cNvPr id="628" name="円/楕円 627"/>
        <xdr:cNvSpPr/>
      </xdr:nvSpPr>
      <xdr:spPr>
        <a:xfrm>
          <a:off x="12763500" y="1304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111675</xdr:rowOff>
    </xdr:from>
    <xdr:ext cx="534377" cy="259045"/>
    <xdr:sp macro="" textlink="">
      <xdr:nvSpPr>
        <xdr:cNvPr id="629" name="テキスト ボックス 628"/>
        <xdr:cNvSpPr txBox="1"/>
      </xdr:nvSpPr>
      <xdr:spPr>
        <a:xfrm>
          <a:off x="12547111" y="1314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40,896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123836</xdr:rowOff>
    </xdr:from>
    <xdr:to>
      <xdr:col>23</xdr:col>
      <xdr:colOff>517525</xdr:colOff>
      <xdr:row>98</xdr:row>
      <xdr:rowOff>129998</xdr:rowOff>
    </xdr:to>
    <xdr:cxnSp macro="">
      <xdr:nvCxnSpPr>
        <xdr:cNvPr id="656" name="直線コネクタ 655"/>
        <xdr:cNvCxnSpPr/>
      </xdr:nvCxnSpPr>
      <xdr:spPr>
        <a:xfrm flipV="1">
          <a:off x="15481300" y="16925936"/>
          <a:ext cx="838200" cy="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7" name="積立金平均値テキスト"/>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119145</xdr:rowOff>
    </xdr:from>
    <xdr:to>
      <xdr:col>22</xdr:col>
      <xdr:colOff>365125</xdr:colOff>
      <xdr:row>98</xdr:row>
      <xdr:rowOff>129998</xdr:rowOff>
    </xdr:to>
    <xdr:cxnSp macro="">
      <xdr:nvCxnSpPr>
        <xdr:cNvPr id="659" name="直線コネクタ 658"/>
        <xdr:cNvCxnSpPr/>
      </xdr:nvCxnSpPr>
      <xdr:spPr>
        <a:xfrm>
          <a:off x="14592300" y="16921245"/>
          <a:ext cx="889000" cy="1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54646</xdr:rowOff>
    </xdr:from>
    <xdr:to>
      <xdr:col>22</xdr:col>
      <xdr:colOff>415925</xdr:colOff>
      <xdr:row>97</xdr:row>
      <xdr:rowOff>156246</xdr:rowOff>
    </xdr:to>
    <xdr:sp macro="" textlink="">
      <xdr:nvSpPr>
        <xdr:cNvPr id="660" name="フローチャート : 判断 659"/>
        <xdr:cNvSpPr/>
      </xdr:nvSpPr>
      <xdr:spPr>
        <a:xfrm>
          <a:off x="15430500" y="1668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1323</xdr:rowOff>
    </xdr:from>
    <xdr:ext cx="534377" cy="259045"/>
    <xdr:sp macro="" textlink="">
      <xdr:nvSpPr>
        <xdr:cNvPr id="661" name="テキスト ボックス 660"/>
        <xdr:cNvSpPr txBox="1"/>
      </xdr:nvSpPr>
      <xdr:spPr>
        <a:xfrm>
          <a:off x="15214111" y="1646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41712</xdr:rowOff>
    </xdr:from>
    <xdr:to>
      <xdr:col>21</xdr:col>
      <xdr:colOff>161925</xdr:colOff>
      <xdr:row>98</xdr:row>
      <xdr:rowOff>119145</xdr:rowOff>
    </xdr:to>
    <xdr:cxnSp macro="">
      <xdr:nvCxnSpPr>
        <xdr:cNvPr id="662" name="直線コネクタ 661"/>
        <xdr:cNvCxnSpPr/>
      </xdr:nvCxnSpPr>
      <xdr:spPr>
        <a:xfrm>
          <a:off x="13703300" y="16843812"/>
          <a:ext cx="889000" cy="7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156305</xdr:rowOff>
    </xdr:from>
    <xdr:to>
      <xdr:col>19</xdr:col>
      <xdr:colOff>644525</xdr:colOff>
      <xdr:row>98</xdr:row>
      <xdr:rowOff>41712</xdr:rowOff>
    </xdr:to>
    <xdr:cxnSp macro="">
      <xdr:nvCxnSpPr>
        <xdr:cNvPr id="665" name="直線コネクタ 664"/>
        <xdr:cNvCxnSpPr/>
      </xdr:nvCxnSpPr>
      <xdr:spPr>
        <a:xfrm>
          <a:off x="12814300" y="16786955"/>
          <a:ext cx="889000" cy="5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73036</xdr:rowOff>
    </xdr:from>
    <xdr:to>
      <xdr:col>23</xdr:col>
      <xdr:colOff>568325</xdr:colOff>
      <xdr:row>99</xdr:row>
      <xdr:rowOff>3186</xdr:rowOff>
    </xdr:to>
    <xdr:sp macro="" textlink="">
      <xdr:nvSpPr>
        <xdr:cNvPr id="675" name="円/楕円 674"/>
        <xdr:cNvSpPr/>
      </xdr:nvSpPr>
      <xdr:spPr>
        <a:xfrm>
          <a:off x="16268700" y="168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159413</xdr:rowOff>
    </xdr:from>
    <xdr:ext cx="469744" cy="259045"/>
    <xdr:sp macro="" textlink="">
      <xdr:nvSpPr>
        <xdr:cNvPr id="676" name="積立金該当値テキスト"/>
        <xdr:cNvSpPr txBox="1"/>
      </xdr:nvSpPr>
      <xdr:spPr>
        <a:xfrm>
          <a:off x="16370300" y="1679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79198</xdr:rowOff>
    </xdr:from>
    <xdr:to>
      <xdr:col>22</xdr:col>
      <xdr:colOff>415925</xdr:colOff>
      <xdr:row>99</xdr:row>
      <xdr:rowOff>9348</xdr:rowOff>
    </xdr:to>
    <xdr:sp macro="" textlink="">
      <xdr:nvSpPr>
        <xdr:cNvPr id="677" name="円/楕円 676"/>
        <xdr:cNvSpPr/>
      </xdr:nvSpPr>
      <xdr:spPr>
        <a:xfrm>
          <a:off x="15430500" y="1688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475</xdr:rowOff>
    </xdr:from>
    <xdr:ext cx="469744" cy="259045"/>
    <xdr:sp macro="" textlink="">
      <xdr:nvSpPr>
        <xdr:cNvPr id="678" name="テキスト ボックス 677"/>
        <xdr:cNvSpPr txBox="1"/>
      </xdr:nvSpPr>
      <xdr:spPr>
        <a:xfrm>
          <a:off x="15246427" y="1697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68345</xdr:rowOff>
    </xdr:from>
    <xdr:to>
      <xdr:col>21</xdr:col>
      <xdr:colOff>212725</xdr:colOff>
      <xdr:row>98</xdr:row>
      <xdr:rowOff>169945</xdr:rowOff>
    </xdr:to>
    <xdr:sp macro="" textlink="">
      <xdr:nvSpPr>
        <xdr:cNvPr id="679" name="円/楕円 678"/>
        <xdr:cNvSpPr/>
      </xdr:nvSpPr>
      <xdr:spPr>
        <a:xfrm>
          <a:off x="14541500" y="1687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161072</xdr:rowOff>
    </xdr:from>
    <xdr:ext cx="469744" cy="259045"/>
    <xdr:sp macro="" textlink="">
      <xdr:nvSpPr>
        <xdr:cNvPr id="680" name="テキスト ボックス 679"/>
        <xdr:cNvSpPr txBox="1"/>
      </xdr:nvSpPr>
      <xdr:spPr>
        <a:xfrm>
          <a:off x="14357427" y="1696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162362</xdr:rowOff>
    </xdr:from>
    <xdr:to>
      <xdr:col>20</xdr:col>
      <xdr:colOff>9525</xdr:colOff>
      <xdr:row>98</xdr:row>
      <xdr:rowOff>92512</xdr:rowOff>
    </xdr:to>
    <xdr:sp macro="" textlink="">
      <xdr:nvSpPr>
        <xdr:cNvPr id="681" name="円/楕円 680"/>
        <xdr:cNvSpPr/>
      </xdr:nvSpPr>
      <xdr:spPr>
        <a:xfrm>
          <a:off x="13652500" y="1679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83639</xdr:rowOff>
    </xdr:from>
    <xdr:ext cx="534377" cy="259045"/>
    <xdr:sp macro="" textlink="">
      <xdr:nvSpPr>
        <xdr:cNvPr id="682" name="テキスト ボックス 681"/>
        <xdr:cNvSpPr txBox="1"/>
      </xdr:nvSpPr>
      <xdr:spPr>
        <a:xfrm>
          <a:off x="13436111" y="1688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105505</xdr:rowOff>
    </xdr:from>
    <xdr:to>
      <xdr:col>18</xdr:col>
      <xdr:colOff>492125</xdr:colOff>
      <xdr:row>98</xdr:row>
      <xdr:rowOff>35655</xdr:rowOff>
    </xdr:to>
    <xdr:sp macro="" textlink="">
      <xdr:nvSpPr>
        <xdr:cNvPr id="683" name="円/楕円 682"/>
        <xdr:cNvSpPr/>
      </xdr:nvSpPr>
      <xdr:spPr>
        <a:xfrm>
          <a:off x="12763500" y="167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26782</xdr:rowOff>
    </xdr:from>
    <xdr:ext cx="534377" cy="259045"/>
    <xdr:sp macro="" textlink="">
      <xdr:nvSpPr>
        <xdr:cNvPr id="684" name="テキスト ボックス 683"/>
        <xdr:cNvSpPr txBox="1"/>
      </xdr:nvSpPr>
      <xdr:spPr>
        <a:xfrm>
          <a:off x="12547111" y="168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5" name="直線コネクタ 71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8" name="直線コネクタ 71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19558</xdr:rowOff>
    </xdr:from>
    <xdr:to>
      <xdr:col>31</xdr:col>
      <xdr:colOff>85725</xdr:colOff>
      <xdr:row>38</xdr:row>
      <xdr:rowOff>121158</xdr:rowOff>
    </xdr:to>
    <xdr:sp macro="" textlink="">
      <xdr:nvSpPr>
        <xdr:cNvPr id="719" name="フローチャート : 判断 718"/>
        <xdr:cNvSpPr/>
      </xdr:nvSpPr>
      <xdr:spPr>
        <a:xfrm>
          <a:off x="21272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137685</xdr:rowOff>
    </xdr:from>
    <xdr:ext cx="469744" cy="259045"/>
    <xdr:sp macro="" textlink="">
      <xdr:nvSpPr>
        <xdr:cNvPr id="720" name="テキスト ボックス 719"/>
        <xdr:cNvSpPr txBox="1"/>
      </xdr:nvSpPr>
      <xdr:spPr>
        <a:xfrm>
          <a:off x="21088427"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131645</xdr:rowOff>
    </xdr:from>
    <xdr:to>
      <xdr:col>29</xdr:col>
      <xdr:colOff>517525</xdr:colOff>
      <xdr:row>39</xdr:row>
      <xdr:rowOff>98878</xdr:rowOff>
    </xdr:to>
    <xdr:cxnSp macro="">
      <xdr:nvCxnSpPr>
        <xdr:cNvPr id="721" name="直線コネクタ 720"/>
        <xdr:cNvCxnSpPr/>
      </xdr:nvCxnSpPr>
      <xdr:spPr>
        <a:xfrm>
          <a:off x="19545300" y="6303845"/>
          <a:ext cx="889000" cy="48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131645</xdr:rowOff>
    </xdr:from>
    <xdr:to>
      <xdr:col>28</xdr:col>
      <xdr:colOff>314325</xdr:colOff>
      <xdr:row>38</xdr:row>
      <xdr:rowOff>147973</xdr:rowOff>
    </xdr:to>
    <xdr:cxnSp macro="">
      <xdr:nvCxnSpPr>
        <xdr:cNvPr id="724" name="直線コネクタ 723"/>
        <xdr:cNvCxnSpPr/>
      </xdr:nvCxnSpPr>
      <xdr:spPr>
        <a:xfrm flipV="1">
          <a:off x="18656300" y="6303845"/>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128831</xdr:rowOff>
    </xdr:from>
    <xdr:ext cx="469744" cy="259045"/>
    <xdr:sp macro="" textlink="">
      <xdr:nvSpPr>
        <xdr:cNvPr id="726" name="テキスト ボックス 725"/>
        <xdr:cNvSpPr txBox="1"/>
      </xdr:nvSpPr>
      <xdr:spPr>
        <a:xfrm>
          <a:off x="19310427" y="664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4" name="円/楕円 73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6" name="円/楕円 73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7" name="テキスト ボックス 73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80845</xdr:rowOff>
    </xdr:from>
    <xdr:to>
      <xdr:col>28</xdr:col>
      <xdr:colOff>365125</xdr:colOff>
      <xdr:row>37</xdr:row>
      <xdr:rowOff>10995</xdr:rowOff>
    </xdr:to>
    <xdr:sp macro="" textlink="">
      <xdr:nvSpPr>
        <xdr:cNvPr id="740" name="円/楕円 739"/>
        <xdr:cNvSpPr/>
      </xdr:nvSpPr>
      <xdr:spPr>
        <a:xfrm>
          <a:off x="19494500" y="625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27522</xdr:rowOff>
    </xdr:from>
    <xdr:ext cx="469744" cy="259045"/>
    <xdr:sp macro="" textlink="">
      <xdr:nvSpPr>
        <xdr:cNvPr id="741" name="テキスト ボックス 740"/>
        <xdr:cNvSpPr txBox="1"/>
      </xdr:nvSpPr>
      <xdr:spPr>
        <a:xfrm>
          <a:off x="19310427" y="602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97173</xdr:rowOff>
    </xdr:from>
    <xdr:to>
      <xdr:col>27</xdr:col>
      <xdr:colOff>161925</xdr:colOff>
      <xdr:row>39</xdr:row>
      <xdr:rowOff>27323</xdr:rowOff>
    </xdr:to>
    <xdr:sp macro="" textlink="">
      <xdr:nvSpPr>
        <xdr:cNvPr id="742" name="円/楕円 741"/>
        <xdr:cNvSpPr/>
      </xdr:nvSpPr>
      <xdr:spPr>
        <a:xfrm>
          <a:off x="18605500" y="661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18450</xdr:rowOff>
    </xdr:from>
    <xdr:ext cx="469744" cy="259045"/>
    <xdr:sp macro="" textlink="">
      <xdr:nvSpPr>
        <xdr:cNvPr id="743" name="テキスト ボックス 742"/>
        <xdr:cNvSpPr txBox="1"/>
      </xdr:nvSpPr>
      <xdr:spPr>
        <a:xfrm>
          <a:off x="18421427" y="670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78024</xdr:rowOff>
    </xdr:from>
    <xdr:to>
      <xdr:col>32</xdr:col>
      <xdr:colOff>187325</xdr:colOff>
      <xdr:row>56</xdr:row>
      <xdr:rowOff>83373</xdr:rowOff>
    </xdr:to>
    <xdr:cxnSp macro="">
      <xdr:nvCxnSpPr>
        <xdr:cNvPr id="770" name="直線コネクタ 769"/>
        <xdr:cNvCxnSpPr/>
      </xdr:nvCxnSpPr>
      <xdr:spPr>
        <a:xfrm>
          <a:off x="21323300" y="9679224"/>
          <a:ext cx="8382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106235</xdr:rowOff>
    </xdr:from>
    <xdr:ext cx="469744" cy="259045"/>
    <xdr:sp macro="" textlink="">
      <xdr:nvSpPr>
        <xdr:cNvPr id="771" name="貸付金平均値テキスト"/>
        <xdr:cNvSpPr txBox="1"/>
      </xdr:nvSpPr>
      <xdr:spPr>
        <a:xfrm>
          <a:off x="22212300" y="9878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78024</xdr:rowOff>
    </xdr:from>
    <xdr:to>
      <xdr:col>31</xdr:col>
      <xdr:colOff>34925</xdr:colOff>
      <xdr:row>56</xdr:row>
      <xdr:rowOff>93111</xdr:rowOff>
    </xdr:to>
    <xdr:cxnSp macro="">
      <xdr:nvCxnSpPr>
        <xdr:cNvPr id="773" name="直線コネクタ 772"/>
        <xdr:cNvCxnSpPr/>
      </xdr:nvCxnSpPr>
      <xdr:spPr>
        <a:xfrm flipV="1">
          <a:off x="20434300" y="9679224"/>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132928</xdr:rowOff>
    </xdr:from>
    <xdr:to>
      <xdr:col>31</xdr:col>
      <xdr:colOff>85725</xdr:colOff>
      <xdr:row>57</xdr:row>
      <xdr:rowOff>63078</xdr:rowOff>
    </xdr:to>
    <xdr:sp macro="" textlink="">
      <xdr:nvSpPr>
        <xdr:cNvPr id="774" name="フローチャート : 判断 773"/>
        <xdr:cNvSpPr/>
      </xdr:nvSpPr>
      <xdr:spPr>
        <a:xfrm>
          <a:off x="21272500" y="973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54205</xdr:rowOff>
    </xdr:from>
    <xdr:ext cx="469744" cy="259045"/>
    <xdr:sp macro="" textlink="">
      <xdr:nvSpPr>
        <xdr:cNvPr id="775" name="テキスト ボックス 774"/>
        <xdr:cNvSpPr txBox="1"/>
      </xdr:nvSpPr>
      <xdr:spPr>
        <a:xfrm>
          <a:off x="21088427" y="982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69931</xdr:rowOff>
    </xdr:from>
    <xdr:to>
      <xdr:col>29</xdr:col>
      <xdr:colOff>517525</xdr:colOff>
      <xdr:row>56</xdr:row>
      <xdr:rowOff>93111</xdr:rowOff>
    </xdr:to>
    <xdr:cxnSp macro="">
      <xdr:nvCxnSpPr>
        <xdr:cNvPr id="776" name="直線コネクタ 775"/>
        <xdr:cNvCxnSpPr/>
      </xdr:nvCxnSpPr>
      <xdr:spPr>
        <a:xfrm>
          <a:off x="19545300" y="9671131"/>
          <a:ext cx="889000" cy="2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143725</xdr:rowOff>
    </xdr:from>
    <xdr:ext cx="469744" cy="259045"/>
    <xdr:sp macro="" textlink="">
      <xdr:nvSpPr>
        <xdr:cNvPr id="778" name="テキスト ボックス 777"/>
        <xdr:cNvSpPr txBox="1"/>
      </xdr:nvSpPr>
      <xdr:spPr>
        <a:xfrm>
          <a:off x="20199427" y="991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69931</xdr:rowOff>
    </xdr:from>
    <xdr:to>
      <xdr:col>28</xdr:col>
      <xdr:colOff>314325</xdr:colOff>
      <xdr:row>56</xdr:row>
      <xdr:rowOff>76240</xdr:rowOff>
    </xdr:to>
    <xdr:cxnSp macro="">
      <xdr:nvCxnSpPr>
        <xdr:cNvPr id="779" name="直線コネクタ 778"/>
        <xdr:cNvCxnSpPr/>
      </xdr:nvCxnSpPr>
      <xdr:spPr>
        <a:xfrm flipV="1">
          <a:off x="18656300" y="9671131"/>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58869</xdr:rowOff>
    </xdr:from>
    <xdr:ext cx="469744" cy="259045"/>
    <xdr:sp macro="" textlink="">
      <xdr:nvSpPr>
        <xdr:cNvPr id="781" name="テキスト ボックス 780"/>
        <xdr:cNvSpPr txBox="1"/>
      </xdr:nvSpPr>
      <xdr:spPr>
        <a:xfrm>
          <a:off x="19310427" y="98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64950</xdr:rowOff>
    </xdr:from>
    <xdr:ext cx="469744" cy="259045"/>
    <xdr:sp macro="" textlink="">
      <xdr:nvSpPr>
        <xdr:cNvPr id="783" name="テキスト ボックス 782"/>
        <xdr:cNvSpPr txBox="1"/>
      </xdr:nvSpPr>
      <xdr:spPr>
        <a:xfrm>
          <a:off x="18421427" y="983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32573</xdr:rowOff>
    </xdr:from>
    <xdr:to>
      <xdr:col>32</xdr:col>
      <xdr:colOff>238125</xdr:colOff>
      <xdr:row>56</xdr:row>
      <xdr:rowOff>134173</xdr:rowOff>
    </xdr:to>
    <xdr:sp macro="" textlink="">
      <xdr:nvSpPr>
        <xdr:cNvPr id="789" name="円/楕円 788"/>
        <xdr:cNvSpPr/>
      </xdr:nvSpPr>
      <xdr:spPr>
        <a:xfrm>
          <a:off x="22110700" y="963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55450</xdr:rowOff>
    </xdr:from>
    <xdr:ext cx="469744" cy="259045"/>
    <xdr:sp macro="" textlink="">
      <xdr:nvSpPr>
        <xdr:cNvPr id="790" name="貸付金該当値テキスト"/>
        <xdr:cNvSpPr txBox="1"/>
      </xdr:nvSpPr>
      <xdr:spPr>
        <a:xfrm>
          <a:off x="22212300" y="948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8,732</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27224</xdr:rowOff>
    </xdr:from>
    <xdr:to>
      <xdr:col>31</xdr:col>
      <xdr:colOff>85725</xdr:colOff>
      <xdr:row>56</xdr:row>
      <xdr:rowOff>128824</xdr:rowOff>
    </xdr:to>
    <xdr:sp macro="" textlink="">
      <xdr:nvSpPr>
        <xdr:cNvPr id="791" name="円/楕円 790"/>
        <xdr:cNvSpPr/>
      </xdr:nvSpPr>
      <xdr:spPr>
        <a:xfrm>
          <a:off x="21272500" y="962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145351</xdr:rowOff>
    </xdr:from>
    <xdr:ext cx="469744" cy="259045"/>
    <xdr:sp macro="" textlink="">
      <xdr:nvSpPr>
        <xdr:cNvPr id="792" name="テキスト ボックス 791"/>
        <xdr:cNvSpPr txBox="1"/>
      </xdr:nvSpPr>
      <xdr:spPr>
        <a:xfrm>
          <a:off x="21088427" y="940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8,849</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42311</xdr:rowOff>
    </xdr:from>
    <xdr:to>
      <xdr:col>29</xdr:col>
      <xdr:colOff>568325</xdr:colOff>
      <xdr:row>56</xdr:row>
      <xdr:rowOff>143911</xdr:rowOff>
    </xdr:to>
    <xdr:sp macro="" textlink="">
      <xdr:nvSpPr>
        <xdr:cNvPr id="793" name="円/楕円 792"/>
        <xdr:cNvSpPr/>
      </xdr:nvSpPr>
      <xdr:spPr>
        <a:xfrm>
          <a:off x="20383500" y="964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160438</xdr:rowOff>
    </xdr:from>
    <xdr:ext cx="469744" cy="259045"/>
    <xdr:sp macro="" textlink="">
      <xdr:nvSpPr>
        <xdr:cNvPr id="794" name="テキスト ボックス 793"/>
        <xdr:cNvSpPr txBox="1"/>
      </xdr:nvSpPr>
      <xdr:spPr>
        <a:xfrm>
          <a:off x="20199427" y="94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8,519</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19131</xdr:rowOff>
    </xdr:from>
    <xdr:to>
      <xdr:col>28</xdr:col>
      <xdr:colOff>365125</xdr:colOff>
      <xdr:row>56</xdr:row>
      <xdr:rowOff>120731</xdr:rowOff>
    </xdr:to>
    <xdr:sp macro="" textlink="">
      <xdr:nvSpPr>
        <xdr:cNvPr id="795" name="円/楕円 794"/>
        <xdr:cNvSpPr/>
      </xdr:nvSpPr>
      <xdr:spPr>
        <a:xfrm>
          <a:off x="19494500" y="962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137258</xdr:rowOff>
    </xdr:from>
    <xdr:ext cx="469744" cy="259045"/>
    <xdr:sp macro="" textlink="">
      <xdr:nvSpPr>
        <xdr:cNvPr id="796" name="テキスト ボックス 795"/>
        <xdr:cNvSpPr txBox="1"/>
      </xdr:nvSpPr>
      <xdr:spPr>
        <a:xfrm>
          <a:off x="19310427" y="939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9,026</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25440</xdr:rowOff>
    </xdr:from>
    <xdr:to>
      <xdr:col>27</xdr:col>
      <xdr:colOff>161925</xdr:colOff>
      <xdr:row>56</xdr:row>
      <xdr:rowOff>127040</xdr:rowOff>
    </xdr:to>
    <xdr:sp macro="" textlink="">
      <xdr:nvSpPr>
        <xdr:cNvPr id="797" name="円/楕円 796"/>
        <xdr:cNvSpPr/>
      </xdr:nvSpPr>
      <xdr:spPr>
        <a:xfrm>
          <a:off x="18605500" y="962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143567</xdr:rowOff>
    </xdr:from>
    <xdr:ext cx="469744" cy="259045"/>
    <xdr:sp macro="" textlink="">
      <xdr:nvSpPr>
        <xdr:cNvPr id="798" name="テキスト ボックス 797"/>
        <xdr:cNvSpPr txBox="1"/>
      </xdr:nvSpPr>
      <xdr:spPr>
        <a:xfrm>
          <a:off x="18421427" y="940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64981</xdr:rowOff>
    </xdr:from>
    <xdr:to>
      <xdr:col>32</xdr:col>
      <xdr:colOff>187325</xdr:colOff>
      <xdr:row>76</xdr:row>
      <xdr:rowOff>86469</xdr:rowOff>
    </xdr:to>
    <xdr:cxnSp macro="">
      <xdr:nvCxnSpPr>
        <xdr:cNvPr id="830" name="直線コネクタ 829"/>
        <xdr:cNvCxnSpPr/>
      </xdr:nvCxnSpPr>
      <xdr:spPr>
        <a:xfrm flipV="1">
          <a:off x="21323300" y="13095181"/>
          <a:ext cx="8382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59376</xdr:rowOff>
    </xdr:from>
    <xdr:ext cx="534377" cy="259045"/>
    <xdr:sp macro="" textlink="">
      <xdr:nvSpPr>
        <xdr:cNvPr id="831" name="繰出金平均値テキスト"/>
        <xdr:cNvSpPr txBox="1"/>
      </xdr:nvSpPr>
      <xdr:spPr>
        <a:xfrm>
          <a:off x="22212300" y="1326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86469</xdr:rowOff>
    </xdr:from>
    <xdr:to>
      <xdr:col>31</xdr:col>
      <xdr:colOff>34925</xdr:colOff>
      <xdr:row>76</xdr:row>
      <xdr:rowOff>119321</xdr:rowOff>
    </xdr:to>
    <xdr:cxnSp macro="">
      <xdr:nvCxnSpPr>
        <xdr:cNvPr id="833" name="直線コネクタ 832"/>
        <xdr:cNvCxnSpPr/>
      </xdr:nvCxnSpPr>
      <xdr:spPr>
        <a:xfrm flipV="1">
          <a:off x="20434300" y="13116669"/>
          <a:ext cx="889000" cy="3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47148</xdr:rowOff>
    </xdr:from>
    <xdr:to>
      <xdr:col>31</xdr:col>
      <xdr:colOff>85725</xdr:colOff>
      <xdr:row>76</xdr:row>
      <xdr:rowOff>148748</xdr:rowOff>
    </xdr:to>
    <xdr:sp macro="" textlink="">
      <xdr:nvSpPr>
        <xdr:cNvPr id="834" name="フローチャート : 判断 833"/>
        <xdr:cNvSpPr/>
      </xdr:nvSpPr>
      <xdr:spPr>
        <a:xfrm>
          <a:off x="21272500" y="130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139875</xdr:rowOff>
    </xdr:from>
    <xdr:ext cx="534377" cy="259045"/>
    <xdr:sp macro="" textlink="">
      <xdr:nvSpPr>
        <xdr:cNvPr id="835" name="テキスト ボックス 834"/>
        <xdr:cNvSpPr txBox="1"/>
      </xdr:nvSpPr>
      <xdr:spPr>
        <a:xfrm>
          <a:off x="21056111" y="1317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119321</xdr:rowOff>
    </xdr:from>
    <xdr:to>
      <xdr:col>29</xdr:col>
      <xdr:colOff>517525</xdr:colOff>
      <xdr:row>76</xdr:row>
      <xdr:rowOff>157907</xdr:rowOff>
    </xdr:to>
    <xdr:cxnSp macro="">
      <xdr:nvCxnSpPr>
        <xdr:cNvPr id="836" name="直線コネクタ 835"/>
        <xdr:cNvCxnSpPr/>
      </xdr:nvCxnSpPr>
      <xdr:spPr>
        <a:xfrm flipV="1">
          <a:off x="19545300" y="13149521"/>
          <a:ext cx="889000" cy="3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112639</xdr:rowOff>
    </xdr:from>
    <xdr:ext cx="534377" cy="259045"/>
    <xdr:sp macro="" textlink="">
      <xdr:nvSpPr>
        <xdr:cNvPr id="838" name="テキスト ボックス 837"/>
        <xdr:cNvSpPr txBox="1"/>
      </xdr:nvSpPr>
      <xdr:spPr>
        <a:xfrm>
          <a:off x="20167111" y="1331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157907</xdr:rowOff>
    </xdr:from>
    <xdr:to>
      <xdr:col>28</xdr:col>
      <xdr:colOff>314325</xdr:colOff>
      <xdr:row>77</xdr:row>
      <xdr:rowOff>13317</xdr:rowOff>
    </xdr:to>
    <xdr:cxnSp macro="">
      <xdr:nvCxnSpPr>
        <xdr:cNvPr id="839" name="直線コネクタ 838"/>
        <xdr:cNvCxnSpPr/>
      </xdr:nvCxnSpPr>
      <xdr:spPr>
        <a:xfrm flipV="1">
          <a:off x="18656300" y="13188107"/>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135303</xdr:rowOff>
    </xdr:from>
    <xdr:ext cx="534377" cy="259045"/>
    <xdr:sp macro="" textlink="">
      <xdr:nvSpPr>
        <xdr:cNvPr id="841" name="テキスト ボックス 840"/>
        <xdr:cNvSpPr txBox="1"/>
      </xdr:nvSpPr>
      <xdr:spPr>
        <a:xfrm>
          <a:off x="19278111" y="1333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141981</xdr:rowOff>
    </xdr:from>
    <xdr:ext cx="534377" cy="259045"/>
    <xdr:sp macro="" textlink="">
      <xdr:nvSpPr>
        <xdr:cNvPr id="843" name="テキスト ボックス 842"/>
        <xdr:cNvSpPr txBox="1"/>
      </xdr:nvSpPr>
      <xdr:spPr>
        <a:xfrm>
          <a:off x="18389111" y="1334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14181</xdr:rowOff>
    </xdr:from>
    <xdr:to>
      <xdr:col>32</xdr:col>
      <xdr:colOff>238125</xdr:colOff>
      <xdr:row>76</xdr:row>
      <xdr:rowOff>115781</xdr:rowOff>
    </xdr:to>
    <xdr:sp macro="" textlink="">
      <xdr:nvSpPr>
        <xdr:cNvPr id="849" name="円/楕円 848"/>
        <xdr:cNvSpPr/>
      </xdr:nvSpPr>
      <xdr:spPr>
        <a:xfrm>
          <a:off x="22110700" y="1304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37058</xdr:rowOff>
    </xdr:from>
    <xdr:ext cx="534377" cy="259045"/>
    <xdr:sp macro="" textlink="">
      <xdr:nvSpPr>
        <xdr:cNvPr id="850" name="繰出金該当値テキスト"/>
        <xdr:cNvSpPr txBox="1"/>
      </xdr:nvSpPr>
      <xdr:spPr>
        <a:xfrm>
          <a:off x="22212300" y="1289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53,576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35669</xdr:rowOff>
    </xdr:from>
    <xdr:to>
      <xdr:col>31</xdr:col>
      <xdr:colOff>85725</xdr:colOff>
      <xdr:row>76</xdr:row>
      <xdr:rowOff>137269</xdr:rowOff>
    </xdr:to>
    <xdr:sp macro="" textlink="">
      <xdr:nvSpPr>
        <xdr:cNvPr id="851" name="円/楕円 850"/>
        <xdr:cNvSpPr/>
      </xdr:nvSpPr>
      <xdr:spPr>
        <a:xfrm>
          <a:off x="21272500" y="1306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153796</xdr:rowOff>
    </xdr:from>
    <xdr:ext cx="534377" cy="259045"/>
    <xdr:sp macro="" textlink="">
      <xdr:nvSpPr>
        <xdr:cNvPr id="852" name="テキスト ボックス 851"/>
        <xdr:cNvSpPr txBox="1"/>
      </xdr:nvSpPr>
      <xdr:spPr>
        <a:xfrm>
          <a:off x="21056111" y="128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52,260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68521</xdr:rowOff>
    </xdr:from>
    <xdr:to>
      <xdr:col>29</xdr:col>
      <xdr:colOff>568325</xdr:colOff>
      <xdr:row>76</xdr:row>
      <xdr:rowOff>170121</xdr:rowOff>
    </xdr:to>
    <xdr:sp macro="" textlink="">
      <xdr:nvSpPr>
        <xdr:cNvPr id="853" name="円/楕円 852"/>
        <xdr:cNvSpPr/>
      </xdr:nvSpPr>
      <xdr:spPr>
        <a:xfrm>
          <a:off x="20383500" y="1309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15199</xdr:rowOff>
    </xdr:from>
    <xdr:ext cx="534377" cy="259045"/>
    <xdr:sp macro="" textlink="">
      <xdr:nvSpPr>
        <xdr:cNvPr id="854" name="テキスト ボックス 853"/>
        <xdr:cNvSpPr txBox="1"/>
      </xdr:nvSpPr>
      <xdr:spPr>
        <a:xfrm>
          <a:off x="20167111" y="1287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50,248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107107</xdr:rowOff>
    </xdr:from>
    <xdr:to>
      <xdr:col>28</xdr:col>
      <xdr:colOff>365125</xdr:colOff>
      <xdr:row>77</xdr:row>
      <xdr:rowOff>37257</xdr:rowOff>
    </xdr:to>
    <xdr:sp macro="" textlink="">
      <xdr:nvSpPr>
        <xdr:cNvPr id="855" name="円/楕円 854"/>
        <xdr:cNvSpPr/>
      </xdr:nvSpPr>
      <xdr:spPr>
        <a:xfrm>
          <a:off x="19494500" y="1313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53784</xdr:rowOff>
    </xdr:from>
    <xdr:ext cx="534377" cy="259045"/>
    <xdr:sp macro="" textlink="">
      <xdr:nvSpPr>
        <xdr:cNvPr id="856" name="テキスト ボックス 855"/>
        <xdr:cNvSpPr txBox="1"/>
      </xdr:nvSpPr>
      <xdr:spPr>
        <a:xfrm>
          <a:off x="19278111" y="1291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47,885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133967</xdr:rowOff>
    </xdr:from>
    <xdr:to>
      <xdr:col>27</xdr:col>
      <xdr:colOff>161925</xdr:colOff>
      <xdr:row>77</xdr:row>
      <xdr:rowOff>64117</xdr:rowOff>
    </xdr:to>
    <xdr:sp macro="" textlink="">
      <xdr:nvSpPr>
        <xdr:cNvPr id="857" name="円/楕円 856"/>
        <xdr:cNvSpPr/>
      </xdr:nvSpPr>
      <xdr:spPr>
        <a:xfrm>
          <a:off x="18605500" y="1316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80644</xdr:rowOff>
    </xdr:from>
    <xdr:ext cx="534377" cy="259045"/>
    <xdr:sp macro="" textlink="">
      <xdr:nvSpPr>
        <xdr:cNvPr id="858" name="テキスト ボックス 857"/>
        <xdr:cNvSpPr txBox="1"/>
      </xdr:nvSpPr>
      <xdr:spPr>
        <a:xfrm>
          <a:off x="18389111" y="129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46,240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latin typeface="+mn-lt"/>
              <a:ea typeface="+mn-ea"/>
              <a:cs typeface="+mn-cs"/>
            </a:rPr>
            <a:t>　</a:t>
          </a:r>
          <a:r>
            <a:rPr kumimoji="1" lang="ja-JP" altLang="en-US" sz="1300">
              <a:solidFill>
                <a:schemeClr val="dk1"/>
              </a:solidFill>
              <a:latin typeface="+mn-lt"/>
              <a:ea typeface="+mn-ea"/>
              <a:cs typeface="+mn-cs"/>
            </a:rPr>
            <a:t>人件費について、平成</a:t>
          </a:r>
          <a:r>
            <a:rPr kumimoji="1" lang="en-US" altLang="ja-JP" sz="1300">
              <a:solidFill>
                <a:schemeClr val="dk1"/>
              </a:solidFill>
              <a:latin typeface="+mn-lt"/>
              <a:ea typeface="+mn-ea"/>
              <a:cs typeface="+mn-cs"/>
            </a:rPr>
            <a:t>28</a:t>
          </a:r>
          <a:r>
            <a:rPr kumimoji="1" lang="ja-JP" altLang="en-US" sz="1300">
              <a:solidFill>
                <a:schemeClr val="dk1"/>
              </a:solidFill>
              <a:latin typeface="+mn-lt"/>
              <a:ea typeface="+mn-ea"/>
              <a:cs typeface="+mn-cs"/>
            </a:rPr>
            <a:t>年度の住民一人当たりのコストは類似団体と比較して大きく上回っているが、平成</a:t>
          </a:r>
          <a:r>
            <a:rPr kumimoji="1" lang="en-US" altLang="ja-JP" sz="1300">
              <a:solidFill>
                <a:schemeClr val="dk1"/>
              </a:solidFill>
              <a:latin typeface="+mn-lt"/>
              <a:ea typeface="+mn-ea"/>
              <a:cs typeface="+mn-cs"/>
            </a:rPr>
            <a:t>27</a:t>
          </a:r>
          <a:r>
            <a:rPr kumimoji="1" lang="ja-JP" altLang="en-US" sz="1300">
              <a:solidFill>
                <a:schemeClr val="dk1"/>
              </a:solidFill>
              <a:latin typeface="+mn-lt"/>
              <a:ea typeface="+mn-ea"/>
              <a:cs typeface="+mn-cs"/>
            </a:rPr>
            <a:t>年度から新たな任用制度の実施により、物件費における賃金から人件費へ移行したことが主な要因と考える。</a:t>
          </a:r>
          <a:endParaRPr kumimoji="1" lang="en-US" altLang="ja-JP" sz="1300">
            <a:solidFill>
              <a:schemeClr val="dk1"/>
            </a:solidFill>
            <a:latin typeface="+mn-lt"/>
            <a:ea typeface="+mn-ea"/>
            <a:cs typeface="+mn-cs"/>
          </a:endParaRPr>
        </a:p>
        <a:p>
          <a:pPr eaLnBrk="1" fontAlgn="auto" latinLnBrk="0" hangingPunct="1"/>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補助費等における平成</a:t>
          </a:r>
          <a:r>
            <a:rPr kumimoji="1" lang="en-US" altLang="ja-JP" sz="1300">
              <a:solidFill>
                <a:schemeClr val="dk1"/>
              </a:solidFill>
              <a:latin typeface="+mn-lt"/>
              <a:ea typeface="+mn-ea"/>
              <a:cs typeface="+mn-cs"/>
            </a:rPr>
            <a:t>28</a:t>
          </a:r>
          <a:r>
            <a:rPr kumimoji="1" lang="ja-JP" altLang="ja-JP" sz="1300">
              <a:solidFill>
                <a:schemeClr val="dk1"/>
              </a:solidFill>
              <a:latin typeface="+mn-lt"/>
              <a:ea typeface="+mn-ea"/>
              <a:cs typeface="+mn-cs"/>
            </a:rPr>
            <a:t>年度の住民一人当たりのコストは</a:t>
          </a:r>
          <a:r>
            <a:rPr kumimoji="1" lang="en-US" altLang="ja-JP" sz="1300">
              <a:solidFill>
                <a:schemeClr val="dk1"/>
              </a:solidFill>
              <a:latin typeface="+mn-lt"/>
              <a:ea typeface="+mn-ea"/>
              <a:cs typeface="+mn-cs"/>
            </a:rPr>
            <a:t>26,726</a:t>
          </a:r>
          <a:r>
            <a:rPr kumimoji="1" lang="ja-JP" altLang="ja-JP" sz="1300">
              <a:solidFill>
                <a:schemeClr val="dk1"/>
              </a:solidFill>
              <a:latin typeface="+mn-lt"/>
              <a:ea typeface="+mn-ea"/>
              <a:cs typeface="+mn-cs"/>
            </a:rPr>
            <a:t>円となっており、過去の数値を見ても類似団体平均を大きく下回り推移している。主な要因は、加入している一部事務組合が少ないため、これらに対する負担金等が少ないこと等が考えられる。</a:t>
          </a:r>
          <a:endParaRPr kumimoji="1" lang="en-US" altLang="ja-JP" sz="1300">
            <a:solidFill>
              <a:schemeClr val="dk1"/>
            </a:solidFill>
            <a:latin typeface="+mn-lt"/>
            <a:ea typeface="+mn-ea"/>
            <a:cs typeface="+mn-cs"/>
          </a:endParaRPr>
        </a:p>
        <a:p>
          <a:pPr eaLnBrk="1" fontAlgn="auto" latinLnBrk="0" hangingPunct="1"/>
          <a:r>
            <a:rPr kumimoji="1" lang="ja-JP" altLang="ja-JP" sz="1300">
              <a:solidFill>
                <a:schemeClr val="dk1"/>
              </a:solidFill>
              <a:latin typeface="+mn-lt"/>
              <a:ea typeface="+mn-ea"/>
              <a:cs typeface="+mn-cs"/>
            </a:rPr>
            <a:t>　また、扶助費においては、平成</a:t>
          </a:r>
          <a:r>
            <a:rPr kumimoji="1" lang="en-US" altLang="ja-JP" sz="1300">
              <a:solidFill>
                <a:schemeClr val="dk1"/>
              </a:solidFill>
              <a:latin typeface="+mn-lt"/>
              <a:ea typeface="+mn-ea"/>
              <a:cs typeface="+mn-cs"/>
            </a:rPr>
            <a:t>28</a:t>
          </a:r>
          <a:r>
            <a:rPr kumimoji="1" lang="ja-JP" altLang="ja-JP" sz="1300">
              <a:solidFill>
                <a:schemeClr val="dk1"/>
              </a:solidFill>
              <a:latin typeface="+mn-lt"/>
              <a:ea typeface="+mn-ea"/>
              <a:cs typeface="+mn-cs"/>
            </a:rPr>
            <a:t>年度の住民一人当たりのコストは</a:t>
          </a:r>
          <a:r>
            <a:rPr kumimoji="1" lang="en-US" altLang="ja-JP" sz="1300">
              <a:solidFill>
                <a:schemeClr val="dk1"/>
              </a:solidFill>
              <a:latin typeface="+mn-lt"/>
              <a:ea typeface="+mn-ea"/>
              <a:cs typeface="+mn-cs"/>
            </a:rPr>
            <a:t>95,816</a:t>
          </a:r>
          <a:r>
            <a:rPr kumimoji="1" lang="ja-JP" altLang="ja-JP" sz="1300">
              <a:solidFill>
                <a:schemeClr val="dk1"/>
              </a:solidFill>
              <a:latin typeface="+mn-lt"/>
              <a:ea typeface="+mn-ea"/>
              <a:cs typeface="+mn-cs"/>
            </a:rPr>
            <a:t>円となっており、過去の数値を見ても類似団体平均を上回り推移している。主な要因は障害者自立支援等に係る社会福祉費、老人福祉費、生活保護費が類似団体と比べ高い水準にあることが考えられる。</a:t>
          </a:r>
          <a:endParaRPr kumimoji="1" lang="en-US" altLang="ja-JP" sz="1300">
            <a:solidFill>
              <a:schemeClr val="dk1"/>
            </a:solidFill>
            <a:latin typeface="+mn-lt"/>
            <a:ea typeface="+mn-ea"/>
            <a:cs typeface="+mn-cs"/>
          </a:endParaRPr>
        </a:p>
        <a:p>
          <a:pPr eaLnBrk="1" fontAlgn="auto" latinLnBrk="0" hangingPunct="1"/>
          <a:r>
            <a:rPr kumimoji="1" lang="ja-JP" altLang="ja-JP" sz="1300">
              <a:solidFill>
                <a:schemeClr val="dk1"/>
              </a:solidFill>
              <a:latin typeface="+mn-lt"/>
              <a:ea typeface="+mn-ea"/>
              <a:cs typeface="+mn-cs"/>
            </a:rPr>
            <a:t>　さらに、繰出金については、平成</a:t>
          </a:r>
          <a:r>
            <a:rPr kumimoji="1" lang="en-US" altLang="ja-JP" sz="1300">
              <a:solidFill>
                <a:schemeClr val="dk1"/>
              </a:solidFill>
              <a:latin typeface="+mn-lt"/>
              <a:ea typeface="+mn-ea"/>
              <a:cs typeface="+mn-cs"/>
            </a:rPr>
            <a:t>28</a:t>
          </a:r>
          <a:r>
            <a:rPr kumimoji="1" lang="ja-JP" altLang="ja-JP" sz="1300">
              <a:solidFill>
                <a:schemeClr val="dk1"/>
              </a:solidFill>
              <a:latin typeface="+mn-lt"/>
              <a:ea typeface="+mn-ea"/>
              <a:cs typeface="+mn-cs"/>
            </a:rPr>
            <a:t>年度の住民一人当たりのコストは</a:t>
          </a:r>
          <a:r>
            <a:rPr kumimoji="1" lang="en-US" altLang="ja-JP" sz="1300">
              <a:solidFill>
                <a:schemeClr val="dk1"/>
              </a:solidFill>
              <a:latin typeface="+mn-lt"/>
              <a:ea typeface="+mn-ea"/>
              <a:cs typeface="+mn-cs"/>
            </a:rPr>
            <a:t>53,576</a:t>
          </a:r>
          <a:r>
            <a:rPr kumimoji="1" lang="ja-JP" altLang="ja-JP" sz="1300">
              <a:solidFill>
                <a:schemeClr val="dk1"/>
              </a:solidFill>
              <a:latin typeface="+mn-lt"/>
              <a:ea typeface="+mn-ea"/>
              <a:cs typeface="+mn-cs"/>
            </a:rPr>
            <a:t>円となっており、類似団体の平均を上回り推移している。今後も、本市で進めている下水道の処理区域拡大等の整備や簡易水道の統合整備をはじめ、高齢化による介護保険事業や後期高齢者医療保険事業に係る経費の増加が影響し、これらの特別会計に対する繰出金の増加が懸念される。</a:t>
          </a:r>
          <a:endParaRPr lang="ja-JP" altLang="ja-JP" sz="13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京都府舞鶴市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85,152
84,172
342.12
35,589,039
35,318,355
128,543
19,313,848
36,172,636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105.1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42316</xdr:rowOff>
    </xdr:from>
    <xdr:to>
      <xdr:col>6</xdr:col>
      <xdr:colOff>511175</xdr:colOff>
      <xdr:row>33</xdr:row>
      <xdr:rowOff>28143</xdr:rowOff>
    </xdr:to>
    <xdr:cxnSp macro="">
      <xdr:nvCxnSpPr>
        <xdr:cNvPr id="59" name="直線コネクタ 58"/>
        <xdr:cNvCxnSpPr/>
      </xdr:nvCxnSpPr>
      <xdr:spPr>
        <a:xfrm>
          <a:off x="3797300" y="5528716"/>
          <a:ext cx="838200" cy="15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135907</xdr:rowOff>
    </xdr:from>
    <xdr:ext cx="469744" cy="259045"/>
    <xdr:sp macro="" textlink="">
      <xdr:nvSpPr>
        <xdr:cNvPr id="60"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42316</xdr:rowOff>
    </xdr:from>
    <xdr:to>
      <xdr:col>5</xdr:col>
      <xdr:colOff>358775</xdr:colOff>
      <xdr:row>33</xdr:row>
      <xdr:rowOff>16713</xdr:rowOff>
    </xdr:to>
    <xdr:cxnSp macro="">
      <xdr:nvCxnSpPr>
        <xdr:cNvPr id="62" name="直線コネクタ 61"/>
        <xdr:cNvCxnSpPr/>
      </xdr:nvCxnSpPr>
      <xdr:spPr>
        <a:xfrm flipV="1">
          <a:off x="2908300" y="5528716"/>
          <a:ext cx="889000" cy="1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14292</xdr:rowOff>
    </xdr:from>
    <xdr:ext cx="469744" cy="259045"/>
    <xdr:sp macro="" textlink="">
      <xdr:nvSpPr>
        <xdr:cNvPr id="64" name="テキスト ボックス 63"/>
        <xdr:cNvSpPr txBox="1"/>
      </xdr:nvSpPr>
      <xdr:spPr>
        <a:xfrm>
          <a:off x="3562427"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16713</xdr:rowOff>
    </xdr:from>
    <xdr:to>
      <xdr:col>4</xdr:col>
      <xdr:colOff>155575</xdr:colOff>
      <xdr:row>33</xdr:row>
      <xdr:rowOff>31801</xdr:rowOff>
    </xdr:to>
    <xdr:cxnSp macro="">
      <xdr:nvCxnSpPr>
        <xdr:cNvPr id="65" name="直線コネクタ 64"/>
        <xdr:cNvCxnSpPr/>
      </xdr:nvCxnSpPr>
      <xdr:spPr>
        <a:xfrm flipV="1">
          <a:off x="2019300" y="5674563"/>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145186</xdr:rowOff>
    </xdr:from>
    <xdr:to>
      <xdr:col>2</xdr:col>
      <xdr:colOff>638175</xdr:colOff>
      <xdr:row>33</xdr:row>
      <xdr:rowOff>31801</xdr:rowOff>
    </xdr:to>
    <xdr:cxnSp macro="">
      <xdr:nvCxnSpPr>
        <xdr:cNvPr id="68" name="直線コネクタ 67"/>
        <xdr:cNvCxnSpPr/>
      </xdr:nvCxnSpPr>
      <xdr:spPr>
        <a:xfrm>
          <a:off x="1130300" y="5631586"/>
          <a:ext cx="8890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148793</xdr:rowOff>
    </xdr:from>
    <xdr:to>
      <xdr:col>6</xdr:col>
      <xdr:colOff>561975</xdr:colOff>
      <xdr:row>33</xdr:row>
      <xdr:rowOff>78943</xdr:rowOff>
    </xdr:to>
    <xdr:sp macro="" textlink="">
      <xdr:nvSpPr>
        <xdr:cNvPr id="78" name="円/楕円 77"/>
        <xdr:cNvSpPr/>
      </xdr:nvSpPr>
      <xdr:spPr>
        <a:xfrm>
          <a:off x="4584700" y="563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220</xdr:rowOff>
    </xdr:from>
    <xdr:ext cx="469744" cy="259045"/>
    <xdr:sp macro="" textlink="">
      <xdr:nvSpPr>
        <xdr:cNvPr id="79" name="議会費該当値テキスト"/>
        <xdr:cNvSpPr txBox="1"/>
      </xdr:nvSpPr>
      <xdr:spPr>
        <a:xfrm>
          <a:off x="4686300" y="548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4,119</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162966</xdr:rowOff>
    </xdr:from>
    <xdr:to>
      <xdr:col>5</xdr:col>
      <xdr:colOff>409575</xdr:colOff>
      <xdr:row>32</xdr:row>
      <xdr:rowOff>93116</xdr:rowOff>
    </xdr:to>
    <xdr:sp macro="" textlink="">
      <xdr:nvSpPr>
        <xdr:cNvPr id="80" name="円/楕円 79"/>
        <xdr:cNvSpPr/>
      </xdr:nvSpPr>
      <xdr:spPr>
        <a:xfrm>
          <a:off x="3746500" y="547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109643</xdr:rowOff>
    </xdr:from>
    <xdr:ext cx="469744" cy="259045"/>
    <xdr:sp macro="" textlink="">
      <xdr:nvSpPr>
        <xdr:cNvPr id="81" name="テキスト ボックス 80"/>
        <xdr:cNvSpPr txBox="1"/>
      </xdr:nvSpPr>
      <xdr:spPr>
        <a:xfrm>
          <a:off x="3562427" y="525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4,463</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137363</xdr:rowOff>
    </xdr:from>
    <xdr:to>
      <xdr:col>4</xdr:col>
      <xdr:colOff>206375</xdr:colOff>
      <xdr:row>33</xdr:row>
      <xdr:rowOff>67513</xdr:rowOff>
    </xdr:to>
    <xdr:sp macro="" textlink="">
      <xdr:nvSpPr>
        <xdr:cNvPr id="82" name="円/楕円 81"/>
        <xdr:cNvSpPr/>
      </xdr:nvSpPr>
      <xdr:spPr>
        <a:xfrm>
          <a:off x="2857500" y="562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84040</xdr:rowOff>
    </xdr:from>
    <xdr:ext cx="469744" cy="259045"/>
    <xdr:sp macro="" textlink="">
      <xdr:nvSpPr>
        <xdr:cNvPr id="83" name="テキスト ボックス 82"/>
        <xdr:cNvSpPr txBox="1"/>
      </xdr:nvSpPr>
      <xdr:spPr>
        <a:xfrm>
          <a:off x="2673427" y="539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4,144</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152451</xdr:rowOff>
    </xdr:from>
    <xdr:to>
      <xdr:col>3</xdr:col>
      <xdr:colOff>3175</xdr:colOff>
      <xdr:row>33</xdr:row>
      <xdr:rowOff>82601</xdr:rowOff>
    </xdr:to>
    <xdr:sp macro="" textlink="">
      <xdr:nvSpPr>
        <xdr:cNvPr id="84" name="円/楕円 83"/>
        <xdr:cNvSpPr/>
      </xdr:nvSpPr>
      <xdr:spPr>
        <a:xfrm>
          <a:off x="1968500" y="563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99128</xdr:rowOff>
    </xdr:from>
    <xdr:ext cx="469744" cy="259045"/>
    <xdr:sp macro="" textlink="">
      <xdr:nvSpPr>
        <xdr:cNvPr id="85" name="テキスト ボックス 84"/>
        <xdr:cNvSpPr txBox="1"/>
      </xdr:nvSpPr>
      <xdr:spPr>
        <a:xfrm>
          <a:off x="1784427" y="54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94386</xdr:rowOff>
    </xdr:from>
    <xdr:to>
      <xdr:col>1</xdr:col>
      <xdr:colOff>485775</xdr:colOff>
      <xdr:row>33</xdr:row>
      <xdr:rowOff>24536</xdr:rowOff>
    </xdr:to>
    <xdr:sp macro="" textlink="">
      <xdr:nvSpPr>
        <xdr:cNvPr id="86" name="円/楕円 85"/>
        <xdr:cNvSpPr/>
      </xdr:nvSpPr>
      <xdr:spPr>
        <a:xfrm>
          <a:off x="1079500" y="558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41063</xdr:rowOff>
    </xdr:from>
    <xdr:ext cx="469744" cy="259045"/>
    <xdr:sp macro="" textlink="">
      <xdr:nvSpPr>
        <xdr:cNvPr id="87" name="テキスト ボックス 86"/>
        <xdr:cNvSpPr txBox="1"/>
      </xdr:nvSpPr>
      <xdr:spPr>
        <a:xfrm>
          <a:off x="895427" y="535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19235</xdr:rowOff>
    </xdr:from>
    <xdr:to>
      <xdr:col>6</xdr:col>
      <xdr:colOff>511175</xdr:colOff>
      <xdr:row>57</xdr:row>
      <xdr:rowOff>37089</xdr:rowOff>
    </xdr:to>
    <xdr:cxnSp macro="">
      <xdr:nvCxnSpPr>
        <xdr:cNvPr id="116" name="直線コネクタ 115"/>
        <xdr:cNvCxnSpPr/>
      </xdr:nvCxnSpPr>
      <xdr:spPr>
        <a:xfrm>
          <a:off x="3797300" y="9791885"/>
          <a:ext cx="838200" cy="1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129763</xdr:rowOff>
    </xdr:from>
    <xdr:to>
      <xdr:col>5</xdr:col>
      <xdr:colOff>358775</xdr:colOff>
      <xdr:row>57</xdr:row>
      <xdr:rowOff>19235</xdr:rowOff>
    </xdr:to>
    <xdr:cxnSp macro="">
      <xdr:nvCxnSpPr>
        <xdr:cNvPr id="119" name="直線コネクタ 118"/>
        <xdr:cNvCxnSpPr/>
      </xdr:nvCxnSpPr>
      <xdr:spPr>
        <a:xfrm>
          <a:off x="2908300" y="9730963"/>
          <a:ext cx="889000" cy="6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71528</xdr:rowOff>
    </xdr:from>
    <xdr:ext cx="534377" cy="259045"/>
    <xdr:sp macro="" textlink="">
      <xdr:nvSpPr>
        <xdr:cNvPr id="121" name="テキスト ボックス 120"/>
        <xdr:cNvSpPr txBox="1"/>
      </xdr:nvSpPr>
      <xdr:spPr>
        <a:xfrm>
          <a:off x="3530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129763</xdr:rowOff>
    </xdr:from>
    <xdr:to>
      <xdr:col>4</xdr:col>
      <xdr:colOff>155575</xdr:colOff>
      <xdr:row>56</xdr:row>
      <xdr:rowOff>160906</xdr:rowOff>
    </xdr:to>
    <xdr:cxnSp macro="">
      <xdr:nvCxnSpPr>
        <xdr:cNvPr id="122" name="直線コネクタ 121"/>
        <xdr:cNvCxnSpPr/>
      </xdr:nvCxnSpPr>
      <xdr:spPr>
        <a:xfrm flipV="1">
          <a:off x="2019300" y="9730963"/>
          <a:ext cx="889000" cy="3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139609</xdr:rowOff>
    </xdr:from>
    <xdr:to>
      <xdr:col>2</xdr:col>
      <xdr:colOff>638175</xdr:colOff>
      <xdr:row>56</xdr:row>
      <xdr:rowOff>160906</xdr:rowOff>
    </xdr:to>
    <xdr:cxnSp macro="">
      <xdr:nvCxnSpPr>
        <xdr:cNvPr id="125" name="直線コネクタ 124"/>
        <xdr:cNvCxnSpPr/>
      </xdr:nvCxnSpPr>
      <xdr:spPr>
        <a:xfrm>
          <a:off x="1130300" y="9740809"/>
          <a:ext cx="889000" cy="2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157739</xdr:rowOff>
    </xdr:from>
    <xdr:to>
      <xdr:col>6</xdr:col>
      <xdr:colOff>561975</xdr:colOff>
      <xdr:row>57</xdr:row>
      <xdr:rowOff>87889</xdr:rowOff>
    </xdr:to>
    <xdr:sp macro="" textlink="">
      <xdr:nvSpPr>
        <xdr:cNvPr id="135" name="円/楕円 134"/>
        <xdr:cNvSpPr/>
      </xdr:nvSpPr>
      <xdr:spPr>
        <a:xfrm>
          <a:off x="4584700" y="975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136166</xdr:rowOff>
    </xdr:from>
    <xdr:ext cx="534377" cy="259045"/>
    <xdr:sp macro="" textlink="">
      <xdr:nvSpPr>
        <xdr:cNvPr id="136" name="総務費該当値テキスト"/>
        <xdr:cNvSpPr txBox="1"/>
      </xdr:nvSpPr>
      <xdr:spPr>
        <a:xfrm>
          <a:off x="4686300" y="973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45,966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139885</xdr:rowOff>
    </xdr:from>
    <xdr:to>
      <xdr:col>5</xdr:col>
      <xdr:colOff>409575</xdr:colOff>
      <xdr:row>57</xdr:row>
      <xdr:rowOff>70035</xdr:rowOff>
    </xdr:to>
    <xdr:sp macro="" textlink="">
      <xdr:nvSpPr>
        <xdr:cNvPr id="137" name="円/楕円 136"/>
        <xdr:cNvSpPr/>
      </xdr:nvSpPr>
      <xdr:spPr>
        <a:xfrm>
          <a:off x="3746500" y="97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61162</xdr:rowOff>
    </xdr:from>
    <xdr:ext cx="534377" cy="259045"/>
    <xdr:sp macro="" textlink="">
      <xdr:nvSpPr>
        <xdr:cNvPr id="138" name="テキスト ボックス 137"/>
        <xdr:cNvSpPr txBox="1"/>
      </xdr:nvSpPr>
      <xdr:spPr>
        <a:xfrm>
          <a:off x="3530111" y="98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48,309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78963</xdr:rowOff>
    </xdr:from>
    <xdr:to>
      <xdr:col>4</xdr:col>
      <xdr:colOff>206375</xdr:colOff>
      <xdr:row>57</xdr:row>
      <xdr:rowOff>9113</xdr:rowOff>
    </xdr:to>
    <xdr:sp macro="" textlink="">
      <xdr:nvSpPr>
        <xdr:cNvPr id="139" name="円/楕円 138"/>
        <xdr:cNvSpPr/>
      </xdr:nvSpPr>
      <xdr:spPr>
        <a:xfrm>
          <a:off x="2857500" y="968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240</xdr:rowOff>
    </xdr:from>
    <xdr:ext cx="534377" cy="259045"/>
    <xdr:sp macro="" textlink="">
      <xdr:nvSpPr>
        <xdr:cNvPr id="140" name="テキスト ボックス 139"/>
        <xdr:cNvSpPr txBox="1"/>
      </xdr:nvSpPr>
      <xdr:spPr>
        <a:xfrm>
          <a:off x="2641111" y="977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56,304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110106</xdr:rowOff>
    </xdr:from>
    <xdr:to>
      <xdr:col>3</xdr:col>
      <xdr:colOff>3175</xdr:colOff>
      <xdr:row>57</xdr:row>
      <xdr:rowOff>40256</xdr:rowOff>
    </xdr:to>
    <xdr:sp macro="" textlink="">
      <xdr:nvSpPr>
        <xdr:cNvPr id="141" name="円/楕円 140"/>
        <xdr:cNvSpPr/>
      </xdr:nvSpPr>
      <xdr:spPr>
        <a:xfrm>
          <a:off x="1968500" y="971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31383</xdr:rowOff>
    </xdr:from>
    <xdr:ext cx="534377" cy="259045"/>
    <xdr:sp macro="" textlink="">
      <xdr:nvSpPr>
        <xdr:cNvPr id="142" name="テキスト ボックス 141"/>
        <xdr:cNvSpPr txBox="1"/>
      </xdr:nvSpPr>
      <xdr:spPr>
        <a:xfrm>
          <a:off x="1752111" y="980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52,217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88809</xdr:rowOff>
    </xdr:from>
    <xdr:to>
      <xdr:col>1</xdr:col>
      <xdr:colOff>485775</xdr:colOff>
      <xdr:row>57</xdr:row>
      <xdr:rowOff>18959</xdr:rowOff>
    </xdr:to>
    <xdr:sp macro="" textlink="">
      <xdr:nvSpPr>
        <xdr:cNvPr id="143" name="円/楕円 142"/>
        <xdr:cNvSpPr/>
      </xdr:nvSpPr>
      <xdr:spPr>
        <a:xfrm>
          <a:off x="1079500" y="96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10086</xdr:rowOff>
    </xdr:from>
    <xdr:ext cx="534377" cy="259045"/>
    <xdr:sp macro="" textlink="">
      <xdr:nvSpPr>
        <xdr:cNvPr id="144" name="テキスト ボックス 143"/>
        <xdr:cNvSpPr txBox="1"/>
      </xdr:nvSpPr>
      <xdr:spPr>
        <a:xfrm>
          <a:off x="863111" y="978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137693</xdr:rowOff>
    </xdr:from>
    <xdr:to>
      <xdr:col>6</xdr:col>
      <xdr:colOff>511175</xdr:colOff>
      <xdr:row>75</xdr:row>
      <xdr:rowOff>34049</xdr:rowOff>
    </xdr:to>
    <xdr:cxnSp macro="">
      <xdr:nvCxnSpPr>
        <xdr:cNvPr id="174" name="直線コネクタ 173"/>
        <xdr:cNvCxnSpPr/>
      </xdr:nvCxnSpPr>
      <xdr:spPr>
        <a:xfrm flipV="1">
          <a:off x="3797300" y="12824993"/>
          <a:ext cx="838200" cy="6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147159</xdr:rowOff>
    </xdr:from>
    <xdr:ext cx="599010" cy="259045"/>
    <xdr:sp macro="" textlink="">
      <xdr:nvSpPr>
        <xdr:cNvPr id="175" name="民生費平均値テキスト"/>
        <xdr:cNvSpPr txBox="1"/>
      </xdr:nvSpPr>
      <xdr:spPr>
        <a:xfrm>
          <a:off x="4686300" y="12834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19317</xdr:rowOff>
    </xdr:from>
    <xdr:to>
      <xdr:col>5</xdr:col>
      <xdr:colOff>358775</xdr:colOff>
      <xdr:row>75</xdr:row>
      <xdr:rowOff>34049</xdr:rowOff>
    </xdr:to>
    <xdr:cxnSp macro="">
      <xdr:nvCxnSpPr>
        <xdr:cNvPr id="177" name="直線コネクタ 176"/>
        <xdr:cNvCxnSpPr/>
      </xdr:nvCxnSpPr>
      <xdr:spPr>
        <a:xfrm>
          <a:off x="2908300" y="12706617"/>
          <a:ext cx="889000" cy="18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73</xdr:row>
      <xdr:rowOff>31102</xdr:rowOff>
    </xdr:from>
    <xdr:to>
      <xdr:col>5</xdr:col>
      <xdr:colOff>409575</xdr:colOff>
      <xdr:row>73</xdr:row>
      <xdr:rowOff>132702</xdr:rowOff>
    </xdr:to>
    <xdr:sp macro="" textlink="">
      <xdr:nvSpPr>
        <xdr:cNvPr id="178" name="フローチャート : 判断 177"/>
        <xdr:cNvSpPr/>
      </xdr:nvSpPr>
      <xdr:spPr>
        <a:xfrm>
          <a:off x="3746500" y="1254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149229</xdr:rowOff>
    </xdr:from>
    <xdr:ext cx="599010" cy="259045"/>
    <xdr:sp macro="" textlink="">
      <xdr:nvSpPr>
        <xdr:cNvPr id="179" name="テキスト ボックス 178"/>
        <xdr:cNvSpPr txBox="1"/>
      </xdr:nvSpPr>
      <xdr:spPr>
        <a:xfrm>
          <a:off x="3497794" y="12322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19317</xdr:rowOff>
    </xdr:from>
    <xdr:to>
      <xdr:col>4</xdr:col>
      <xdr:colOff>155575</xdr:colOff>
      <xdr:row>75</xdr:row>
      <xdr:rowOff>95656</xdr:rowOff>
    </xdr:to>
    <xdr:cxnSp macro="">
      <xdr:nvCxnSpPr>
        <xdr:cNvPr id="180" name="直線コネクタ 179"/>
        <xdr:cNvCxnSpPr/>
      </xdr:nvCxnSpPr>
      <xdr:spPr>
        <a:xfrm flipV="1">
          <a:off x="2019300" y="12706617"/>
          <a:ext cx="889000" cy="24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83558</xdr:rowOff>
    </xdr:from>
    <xdr:ext cx="599010" cy="259045"/>
    <xdr:sp macro="" textlink="">
      <xdr:nvSpPr>
        <xdr:cNvPr id="182" name="テキスト ボックス 181"/>
        <xdr:cNvSpPr txBox="1"/>
      </xdr:nvSpPr>
      <xdr:spPr>
        <a:xfrm>
          <a:off x="2608794"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91884</xdr:rowOff>
    </xdr:from>
    <xdr:to>
      <xdr:col>2</xdr:col>
      <xdr:colOff>638175</xdr:colOff>
      <xdr:row>75</xdr:row>
      <xdr:rowOff>95656</xdr:rowOff>
    </xdr:to>
    <xdr:cxnSp macro="">
      <xdr:nvCxnSpPr>
        <xdr:cNvPr id="183" name="直線コネクタ 182"/>
        <xdr:cNvCxnSpPr/>
      </xdr:nvCxnSpPr>
      <xdr:spPr>
        <a:xfrm>
          <a:off x="1130300" y="12950634"/>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167340</xdr:rowOff>
    </xdr:from>
    <xdr:ext cx="599010" cy="259045"/>
    <xdr:sp macro="" textlink="">
      <xdr:nvSpPr>
        <xdr:cNvPr id="185" name="テキスト ボックス 184"/>
        <xdr:cNvSpPr txBox="1"/>
      </xdr:nvSpPr>
      <xdr:spPr>
        <a:xfrm>
          <a:off x="1719794"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66463</xdr:rowOff>
    </xdr:from>
    <xdr:ext cx="599010" cy="259045"/>
    <xdr:sp macro="" textlink="">
      <xdr:nvSpPr>
        <xdr:cNvPr id="187" name="テキスト ボックス 186"/>
        <xdr:cNvSpPr txBox="1"/>
      </xdr:nvSpPr>
      <xdr:spPr>
        <a:xfrm>
          <a:off x="830794" y="1309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86893</xdr:rowOff>
    </xdr:from>
    <xdr:to>
      <xdr:col>6</xdr:col>
      <xdr:colOff>561975</xdr:colOff>
      <xdr:row>75</xdr:row>
      <xdr:rowOff>17043</xdr:rowOff>
    </xdr:to>
    <xdr:sp macro="" textlink="">
      <xdr:nvSpPr>
        <xdr:cNvPr id="193" name="円/楕円 192"/>
        <xdr:cNvSpPr/>
      </xdr:nvSpPr>
      <xdr:spPr>
        <a:xfrm>
          <a:off x="4584700" y="1277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109770</xdr:rowOff>
    </xdr:from>
    <xdr:ext cx="599010" cy="259045"/>
    <xdr:sp macro="" textlink="">
      <xdr:nvSpPr>
        <xdr:cNvPr id="194" name="民生費該当値テキスト"/>
        <xdr:cNvSpPr txBox="1"/>
      </xdr:nvSpPr>
      <xdr:spPr>
        <a:xfrm>
          <a:off x="4686300" y="1262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150,158</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154699</xdr:rowOff>
    </xdr:from>
    <xdr:to>
      <xdr:col>5</xdr:col>
      <xdr:colOff>409575</xdr:colOff>
      <xdr:row>75</xdr:row>
      <xdr:rowOff>84849</xdr:rowOff>
    </xdr:to>
    <xdr:sp macro="" textlink="">
      <xdr:nvSpPr>
        <xdr:cNvPr id="195" name="円/楕円 194"/>
        <xdr:cNvSpPr/>
      </xdr:nvSpPr>
      <xdr:spPr>
        <a:xfrm>
          <a:off x="3746500" y="1284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75976</xdr:rowOff>
    </xdr:from>
    <xdr:ext cx="599010" cy="259045"/>
    <xdr:sp macro="" textlink="">
      <xdr:nvSpPr>
        <xdr:cNvPr id="196" name="テキスト ボックス 195"/>
        <xdr:cNvSpPr txBox="1"/>
      </xdr:nvSpPr>
      <xdr:spPr>
        <a:xfrm>
          <a:off x="3497794" y="12934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144,819</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139967</xdr:rowOff>
    </xdr:from>
    <xdr:to>
      <xdr:col>4</xdr:col>
      <xdr:colOff>206375</xdr:colOff>
      <xdr:row>74</xdr:row>
      <xdr:rowOff>70117</xdr:rowOff>
    </xdr:to>
    <xdr:sp macro="" textlink="">
      <xdr:nvSpPr>
        <xdr:cNvPr id="197" name="円/楕円 196"/>
        <xdr:cNvSpPr/>
      </xdr:nvSpPr>
      <xdr:spPr>
        <a:xfrm>
          <a:off x="2857500" y="1265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86644</xdr:rowOff>
    </xdr:from>
    <xdr:ext cx="599010" cy="259045"/>
    <xdr:sp macro="" textlink="">
      <xdr:nvSpPr>
        <xdr:cNvPr id="198" name="テキスト ボックス 197"/>
        <xdr:cNvSpPr txBox="1"/>
      </xdr:nvSpPr>
      <xdr:spPr>
        <a:xfrm>
          <a:off x="2608794" y="1243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159,479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44856</xdr:rowOff>
    </xdr:from>
    <xdr:to>
      <xdr:col>3</xdr:col>
      <xdr:colOff>3175</xdr:colOff>
      <xdr:row>75</xdr:row>
      <xdr:rowOff>146456</xdr:rowOff>
    </xdr:to>
    <xdr:sp macro="" textlink="">
      <xdr:nvSpPr>
        <xdr:cNvPr id="199" name="円/楕円 198"/>
        <xdr:cNvSpPr/>
      </xdr:nvSpPr>
      <xdr:spPr>
        <a:xfrm>
          <a:off x="1968500" y="1290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162983</xdr:rowOff>
    </xdr:from>
    <xdr:ext cx="599010" cy="259045"/>
    <xdr:sp macro="" textlink="">
      <xdr:nvSpPr>
        <xdr:cNvPr id="200" name="テキスト ボックス 199"/>
        <xdr:cNvSpPr txBox="1"/>
      </xdr:nvSpPr>
      <xdr:spPr>
        <a:xfrm>
          <a:off x="1719794" y="1267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139,968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41084</xdr:rowOff>
    </xdr:from>
    <xdr:to>
      <xdr:col>1</xdr:col>
      <xdr:colOff>485775</xdr:colOff>
      <xdr:row>75</xdr:row>
      <xdr:rowOff>142684</xdr:rowOff>
    </xdr:to>
    <xdr:sp macro="" textlink="">
      <xdr:nvSpPr>
        <xdr:cNvPr id="201" name="円/楕円 200"/>
        <xdr:cNvSpPr/>
      </xdr:nvSpPr>
      <xdr:spPr>
        <a:xfrm>
          <a:off x="1079500" y="1289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159211</xdr:rowOff>
    </xdr:from>
    <xdr:ext cx="599010" cy="259045"/>
    <xdr:sp macro="" textlink="">
      <xdr:nvSpPr>
        <xdr:cNvPr id="202" name="テキスト ボックス 201"/>
        <xdr:cNvSpPr txBox="1"/>
      </xdr:nvSpPr>
      <xdr:spPr>
        <a:xfrm>
          <a:off x="830794" y="12675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158693</xdr:rowOff>
    </xdr:from>
    <xdr:to>
      <xdr:col>6</xdr:col>
      <xdr:colOff>511175</xdr:colOff>
      <xdr:row>96</xdr:row>
      <xdr:rowOff>167246</xdr:rowOff>
    </xdr:to>
    <xdr:cxnSp macro="">
      <xdr:nvCxnSpPr>
        <xdr:cNvPr id="232" name="直線コネクタ 231"/>
        <xdr:cNvCxnSpPr/>
      </xdr:nvCxnSpPr>
      <xdr:spPr>
        <a:xfrm flipV="1">
          <a:off x="3797300" y="16617893"/>
          <a:ext cx="838200" cy="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58297</xdr:rowOff>
    </xdr:from>
    <xdr:ext cx="534377" cy="259045"/>
    <xdr:sp macro="" textlink="">
      <xdr:nvSpPr>
        <xdr:cNvPr id="233" name="衛生費平均値テキスト"/>
        <xdr:cNvSpPr txBox="1"/>
      </xdr:nvSpPr>
      <xdr:spPr>
        <a:xfrm>
          <a:off x="4686300" y="16688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167246</xdr:rowOff>
    </xdr:from>
    <xdr:to>
      <xdr:col>5</xdr:col>
      <xdr:colOff>358775</xdr:colOff>
      <xdr:row>97</xdr:row>
      <xdr:rowOff>30981</xdr:rowOff>
    </xdr:to>
    <xdr:cxnSp macro="">
      <xdr:nvCxnSpPr>
        <xdr:cNvPr id="235" name="直線コネクタ 234"/>
        <xdr:cNvCxnSpPr/>
      </xdr:nvCxnSpPr>
      <xdr:spPr>
        <a:xfrm flipV="1">
          <a:off x="2908300" y="16626446"/>
          <a:ext cx="889000" cy="3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32377</xdr:rowOff>
    </xdr:from>
    <xdr:ext cx="534377" cy="259045"/>
    <xdr:sp macro="" textlink="">
      <xdr:nvSpPr>
        <xdr:cNvPr id="237" name="テキスト ボックス 236"/>
        <xdr:cNvSpPr txBox="1"/>
      </xdr:nvSpPr>
      <xdr:spPr>
        <a:xfrm>
          <a:off x="3530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155950</xdr:rowOff>
    </xdr:from>
    <xdr:to>
      <xdr:col>4</xdr:col>
      <xdr:colOff>155575</xdr:colOff>
      <xdr:row>97</xdr:row>
      <xdr:rowOff>30981</xdr:rowOff>
    </xdr:to>
    <xdr:cxnSp macro="">
      <xdr:nvCxnSpPr>
        <xdr:cNvPr id="238" name="直線コネクタ 237"/>
        <xdr:cNvCxnSpPr/>
      </xdr:nvCxnSpPr>
      <xdr:spPr>
        <a:xfrm>
          <a:off x="2019300" y="16615150"/>
          <a:ext cx="889000" cy="4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0" name="テキスト ボックス 239"/>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155950</xdr:rowOff>
    </xdr:from>
    <xdr:to>
      <xdr:col>2</xdr:col>
      <xdr:colOff>638175</xdr:colOff>
      <xdr:row>97</xdr:row>
      <xdr:rowOff>59500</xdr:rowOff>
    </xdr:to>
    <xdr:cxnSp macro="">
      <xdr:nvCxnSpPr>
        <xdr:cNvPr id="241" name="直線コネクタ 240"/>
        <xdr:cNvCxnSpPr/>
      </xdr:nvCxnSpPr>
      <xdr:spPr>
        <a:xfrm flipV="1">
          <a:off x="1130300" y="16615150"/>
          <a:ext cx="889000" cy="7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5" name="テキスト ボックス 244"/>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107893</xdr:rowOff>
    </xdr:from>
    <xdr:to>
      <xdr:col>6</xdr:col>
      <xdr:colOff>561975</xdr:colOff>
      <xdr:row>97</xdr:row>
      <xdr:rowOff>38043</xdr:rowOff>
    </xdr:to>
    <xdr:sp macro="" textlink="">
      <xdr:nvSpPr>
        <xdr:cNvPr id="251" name="円/楕円 250"/>
        <xdr:cNvSpPr/>
      </xdr:nvSpPr>
      <xdr:spPr>
        <a:xfrm>
          <a:off x="4584700" y="1656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130770</xdr:rowOff>
    </xdr:from>
    <xdr:ext cx="534377" cy="259045"/>
    <xdr:sp macro="" textlink="">
      <xdr:nvSpPr>
        <xdr:cNvPr id="252" name="衛生費該当値テキスト"/>
        <xdr:cNvSpPr txBox="1"/>
      </xdr:nvSpPr>
      <xdr:spPr>
        <a:xfrm>
          <a:off x="4686300" y="1641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41,003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116446</xdr:rowOff>
    </xdr:from>
    <xdr:to>
      <xdr:col>5</xdr:col>
      <xdr:colOff>409575</xdr:colOff>
      <xdr:row>97</xdr:row>
      <xdr:rowOff>46596</xdr:rowOff>
    </xdr:to>
    <xdr:sp macro="" textlink="">
      <xdr:nvSpPr>
        <xdr:cNvPr id="253" name="円/楕円 252"/>
        <xdr:cNvSpPr/>
      </xdr:nvSpPr>
      <xdr:spPr>
        <a:xfrm>
          <a:off x="3746500" y="1657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37723</xdr:rowOff>
    </xdr:from>
    <xdr:ext cx="534377" cy="259045"/>
    <xdr:sp macro="" textlink="">
      <xdr:nvSpPr>
        <xdr:cNvPr id="254" name="テキスト ボックス 253"/>
        <xdr:cNvSpPr txBox="1"/>
      </xdr:nvSpPr>
      <xdr:spPr>
        <a:xfrm>
          <a:off x="3530111" y="1666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40,554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151631</xdr:rowOff>
    </xdr:from>
    <xdr:to>
      <xdr:col>4</xdr:col>
      <xdr:colOff>206375</xdr:colOff>
      <xdr:row>97</xdr:row>
      <xdr:rowOff>81781</xdr:rowOff>
    </xdr:to>
    <xdr:sp macro="" textlink="">
      <xdr:nvSpPr>
        <xdr:cNvPr id="255" name="円/楕円 254"/>
        <xdr:cNvSpPr/>
      </xdr:nvSpPr>
      <xdr:spPr>
        <a:xfrm>
          <a:off x="2857500" y="1661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98308</xdr:rowOff>
    </xdr:from>
    <xdr:ext cx="534377" cy="259045"/>
    <xdr:sp macro="" textlink="">
      <xdr:nvSpPr>
        <xdr:cNvPr id="256" name="テキスト ボックス 255"/>
        <xdr:cNvSpPr txBox="1"/>
      </xdr:nvSpPr>
      <xdr:spPr>
        <a:xfrm>
          <a:off x="2641111" y="1638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38,707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105150</xdr:rowOff>
    </xdr:from>
    <xdr:to>
      <xdr:col>3</xdr:col>
      <xdr:colOff>3175</xdr:colOff>
      <xdr:row>97</xdr:row>
      <xdr:rowOff>35300</xdr:rowOff>
    </xdr:to>
    <xdr:sp macro="" textlink="">
      <xdr:nvSpPr>
        <xdr:cNvPr id="257" name="円/楕円 256"/>
        <xdr:cNvSpPr/>
      </xdr:nvSpPr>
      <xdr:spPr>
        <a:xfrm>
          <a:off x="1968500" y="165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51827</xdr:rowOff>
    </xdr:from>
    <xdr:ext cx="534377" cy="259045"/>
    <xdr:sp macro="" textlink="">
      <xdr:nvSpPr>
        <xdr:cNvPr id="258" name="テキスト ボックス 257"/>
        <xdr:cNvSpPr txBox="1"/>
      </xdr:nvSpPr>
      <xdr:spPr>
        <a:xfrm>
          <a:off x="1752111" y="1633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41,147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8700</xdr:rowOff>
    </xdr:from>
    <xdr:to>
      <xdr:col>1</xdr:col>
      <xdr:colOff>485775</xdr:colOff>
      <xdr:row>97</xdr:row>
      <xdr:rowOff>110300</xdr:rowOff>
    </xdr:to>
    <xdr:sp macro="" textlink="">
      <xdr:nvSpPr>
        <xdr:cNvPr id="259" name="円/楕円 258"/>
        <xdr:cNvSpPr/>
      </xdr:nvSpPr>
      <xdr:spPr>
        <a:xfrm>
          <a:off x="1079500" y="166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126827</xdr:rowOff>
    </xdr:from>
    <xdr:ext cx="534377" cy="259045"/>
    <xdr:sp macro="" textlink="">
      <xdr:nvSpPr>
        <xdr:cNvPr id="260" name="テキスト ボックス 259"/>
        <xdr:cNvSpPr txBox="1"/>
      </xdr:nvSpPr>
      <xdr:spPr>
        <a:xfrm>
          <a:off x="863111" y="1641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127127</xdr:rowOff>
    </xdr:from>
    <xdr:to>
      <xdr:col>15</xdr:col>
      <xdr:colOff>180975</xdr:colOff>
      <xdr:row>37</xdr:row>
      <xdr:rowOff>161798</xdr:rowOff>
    </xdr:to>
    <xdr:cxnSp macro="">
      <xdr:nvCxnSpPr>
        <xdr:cNvPr id="289" name="直線コネクタ 288"/>
        <xdr:cNvCxnSpPr/>
      </xdr:nvCxnSpPr>
      <xdr:spPr>
        <a:xfrm>
          <a:off x="9639300" y="6470777"/>
          <a:ext cx="8382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25781</xdr:rowOff>
    </xdr:from>
    <xdr:to>
      <xdr:col>14</xdr:col>
      <xdr:colOff>28575</xdr:colOff>
      <xdr:row>37</xdr:row>
      <xdr:rowOff>127127</xdr:rowOff>
    </xdr:to>
    <xdr:cxnSp macro="">
      <xdr:nvCxnSpPr>
        <xdr:cNvPr id="292" name="直線コネクタ 291"/>
        <xdr:cNvCxnSpPr/>
      </xdr:nvCxnSpPr>
      <xdr:spPr>
        <a:xfrm>
          <a:off x="8750300" y="5855081"/>
          <a:ext cx="889000" cy="61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40132</xdr:rowOff>
    </xdr:from>
    <xdr:to>
      <xdr:col>14</xdr:col>
      <xdr:colOff>79375</xdr:colOff>
      <xdr:row>36</xdr:row>
      <xdr:rowOff>141732</xdr:rowOff>
    </xdr:to>
    <xdr:sp macro="" textlink="">
      <xdr:nvSpPr>
        <xdr:cNvPr id="293" name="フローチャート : 判断 292"/>
        <xdr:cNvSpPr/>
      </xdr:nvSpPr>
      <xdr:spPr>
        <a:xfrm>
          <a:off x="9588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158259</xdr:rowOff>
    </xdr:from>
    <xdr:ext cx="469744" cy="259045"/>
    <xdr:sp macro="" textlink="">
      <xdr:nvSpPr>
        <xdr:cNvPr id="294" name="テキスト ボックス 293"/>
        <xdr:cNvSpPr txBox="1"/>
      </xdr:nvSpPr>
      <xdr:spPr>
        <a:xfrm>
          <a:off x="9404427"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25781</xdr:rowOff>
    </xdr:from>
    <xdr:to>
      <xdr:col>12</xdr:col>
      <xdr:colOff>511175</xdr:colOff>
      <xdr:row>36</xdr:row>
      <xdr:rowOff>129794</xdr:rowOff>
    </xdr:to>
    <xdr:cxnSp macro="">
      <xdr:nvCxnSpPr>
        <xdr:cNvPr id="295" name="直線コネクタ 294"/>
        <xdr:cNvCxnSpPr/>
      </xdr:nvCxnSpPr>
      <xdr:spPr>
        <a:xfrm flipV="1">
          <a:off x="7861300" y="5855081"/>
          <a:ext cx="889000" cy="44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129049</xdr:rowOff>
    </xdr:from>
    <xdr:ext cx="469744" cy="259045"/>
    <xdr:sp macro="" textlink="">
      <xdr:nvSpPr>
        <xdr:cNvPr id="297" name="テキスト ボックス 296"/>
        <xdr:cNvSpPr txBox="1"/>
      </xdr:nvSpPr>
      <xdr:spPr>
        <a:xfrm>
          <a:off x="8515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88646</xdr:rowOff>
    </xdr:from>
    <xdr:to>
      <xdr:col>11</xdr:col>
      <xdr:colOff>307975</xdr:colOff>
      <xdr:row>36</xdr:row>
      <xdr:rowOff>129794</xdr:rowOff>
    </xdr:to>
    <xdr:cxnSp macro="">
      <xdr:nvCxnSpPr>
        <xdr:cNvPr id="298" name="直線コネクタ 297"/>
        <xdr:cNvCxnSpPr/>
      </xdr:nvCxnSpPr>
      <xdr:spPr>
        <a:xfrm>
          <a:off x="6972300" y="626084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110998</xdr:rowOff>
    </xdr:from>
    <xdr:to>
      <xdr:col>15</xdr:col>
      <xdr:colOff>231775</xdr:colOff>
      <xdr:row>38</xdr:row>
      <xdr:rowOff>41148</xdr:rowOff>
    </xdr:to>
    <xdr:sp macro="" textlink="">
      <xdr:nvSpPr>
        <xdr:cNvPr id="308" name="円/楕円 307"/>
        <xdr:cNvSpPr/>
      </xdr:nvSpPr>
      <xdr:spPr>
        <a:xfrm>
          <a:off x="10426700" y="64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89425</xdr:rowOff>
    </xdr:from>
    <xdr:ext cx="378565" cy="259045"/>
    <xdr:sp macro="" textlink="">
      <xdr:nvSpPr>
        <xdr:cNvPr id="309" name="労働費該当値テキスト"/>
        <xdr:cNvSpPr txBox="1"/>
      </xdr:nvSpPr>
      <xdr:spPr>
        <a:xfrm>
          <a:off x="10528300" y="6433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76327</xdr:rowOff>
    </xdr:from>
    <xdr:to>
      <xdr:col>14</xdr:col>
      <xdr:colOff>79375</xdr:colOff>
      <xdr:row>38</xdr:row>
      <xdr:rowOff>6477</xdr:rowOff>
    </xdr:to>
    <xdr:sp macro="" textlink="">
      <xdr:nvSpPr>
        <xdr:cNvPr id="310" name="円/楕円 309"/>
        <xdr:cNvSpPr/>
      </xdr:nvSpPr>
      <xdr:spPr>
        <a:xfrm>
          <a:off x="9588500" y="641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169054</xdr:rowOff>
    </xdr:from>
    <xdr:ext cx="378565" cy="259045"/>
    <xdr:sp macro="" textlink="">
      <xdr:nvSpPr>
        <xdr:cNvPr id="311" name="テキスト ボックス 310"/>
        <xdr:cNvSpPr txBox="1"/>
      </xdr:nvSpPr>
      <xdr:spPr>
        <a:xfrm>
          <a:off x="9450017" y="6512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146431</xdr:rowOff>
    </xdr:from>
    <xdr:to>
      <xdr:col>12</xdr:col>
      <xdr:colOff>561975</xdr:colOff>
      <xdr:row>34</xdr:row>
      <xdr:rowOff>76581</xdr:rowOff>
    </xdr:to>
    <xdr:sp macro="" textlink="">
      <xdr:nvSpPr>
        <xdr:cNvPr id="312" name="円/楕円 311"/>
        <xdr:cNvSpPr/>
      </xdr:nvSpPr>
      <xdr:spPr>
        <a:xfrm>
          <a:off x="8699500" y="580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93108</xdr:rowOff>
    </xdr:from>
    <xdr:ext cx="469744" cy="259045"/>
    <xdr:sp macro="" textlink="">
      <xdr:nvSpPr>
        <xdr:cNvPr id="313" name="テキスト ボックス 312"/>
        <xdr:cNvSpPr txBox="1"/>
      </xdr:nvSpPr>
      <xdr:spPr>
        <a:xfrm>
          <a:off x="8515427" y="557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78994</xdr:rowOff>
    </xdr:from>
    <xdr:to>
      <xdr:col>11</xdr:col>
      <xdr:colOff>358775</xdr:colOff>
      <xdr:row>37</xdr:row>
      <xdr:rowOff>9144</xdr:rowOff>
    </xdr:to>
    <xdr:sp macro="" textlink="">
      <xdr:nvSpPr>
        <xdr:cNvPr id="314" name="円/楕円 313"/>
        <xdr:cNvSpPr/>
      </xdr:nvSpPr>
      <xdr:spPr>
        <a:xfrm>
          <a:off x="7810500" y="625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271</xdr:rowOff>
    </xdr:from>
    <xdr:ext cx="469744" cy="259045"/>
    <xdr:sp macro="" textlink="">
      <xdr:nvSpPr>
        <xdr:cNvPr id="315" name="テキスト ボックス 314"/>
        <xdr:cNvSpPr txBox="1"/>
      </xdr:nvSpPr>
      <xdr:spPr>
        <a:xfrm>
          <a:off x="7626427" y="634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37846</xdr:rowOff>
    </xdr:from>
    <xdr:to>
      <xdr:col>10</xdr:col>
      <xdr:colOff>155575</xdr:colOff>
      <xdr:row>36</xdr:row>
      <xdr:rowOff>139446</xdr:rowOff>
    </xdr:to>
    <xdr:sp macro="" textlink="">
      <xdr:nvSpPr>
        <xdr:cNvPr id="316" name="円/楕円 315"/>
        <xdr:cNvSpPr/>
      </xdr:nvSpPr>
      <xdr:spPr>
        <a:xfrm>
          <a:off x="6921500" y="621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130573</xdr:rowOff>
    </xdr:from>
    <xdr:ext cx="469744" cy="259045"/>
    <xdr:sp macro="" textlink="">
      <xdr:nvSpPr>
        <xdr:cNvPr id="317" name="テキスト ボックス 316"/>
        <xdr:cNvSpPr txBox="1"/>
      </xdr:nvSpPr>
      <xdr:spPr>
        <a:xfrm>
          <a:off x="6737427" y="630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3180</xdr:rowOff>
    </xdr:from>
    <xdr:to>
      <xdr:col>15</xdr:col>
      <xdr:colOff>180975</xdr:colOff>
      <xdr:row>57</xdr:row>
      <xdr:rowOff>27115</xdr:rowOff>
    </xdr:to>
    <xdr:cxnSp macro="">
      <xdr:nvCxnSpPr>
        <xdr:cNvPr id="344" name="直線コネクタ 343"/>
        <xdr:cNvCxnSpPr/>
      </xdr:nvCxnSpPr>
      <xdr:spPr>
        <a:xfrm flipV="1">
          <a:off x="9639300" y="9775830"/>
          <a:ext cx="838200" cy="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106692</xdr:rowOff>
    </xdr:from>
    <xdr:ext cx="469744" cy="259045"/>
    <xdr:sp macro="" textlink="">
      <xdr:nvSpPr>
        <xdr:cNvPr id="345" name="農林水産業費平均値テキスト"/>
        <xdr:cNvSpPr txBox="1"/>
      </xdr:nvSpPr>
      <xdr:spPr>
        <a:xfrm>
          <a:off x="10528300" y="9879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27115</xdr:rowOff>
    </xdr:from>
    <xdr:to>
      <xdr:col>14</xdr:col>
      <xdr:colOff>28575</xdr:colOff>
      <xdr:row>57</xdr:row>
      <xdr:rowOff>42339</xdr:rowOff>
    </xdr:to>
    <xdr:cxnSp macro="">
      <xdr:nvCxnSpPr>
        <xdr:cNvPr id="347" name="直線コネクタ 346"/>
        <xdr:cNvCxnSpPr/>
      </xdr:nvCxnSpPr>
      <xdr:spPr>
        <a:xfrm flipV="1">
          <a:off x="8750300" y="9799765"/>
          <a:ext cx="889000" cy="1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125590</xdr:rowOff>
    </xdr:from>
    <xdr:to>
      <xdr:col>14</xdr:col>
      <xdr:colOff>79375</xdr:colOff>
      <xdr:row>55</xdr:row>
      <xdr:rowOff>55740</xdr:rowOff>
    </xdr:to>
    <xdr:sp macro="" textlink="">
      <xdr:nvSpPr>
        <xdr:cNvPr id="348" name="フローチャート : 判断 347"/>
        <xdr:cNvSpPr/>
      </xdr:nvSpPr>
      <xdr:spPr>
        <a:xfrm>
          <a:off x="9588500" y="938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72267</xdr:rowOff>
    </xdr:from>
    <xdr:ext cx="534377" cy="259045"/>
    <xdr:sp macro="" textlink="">
      <xdr:nvSpPr>
        <xdr:cNvPr id="349" name="テキスト ボックス 348"/>
        <xdr:cNvSpPr txBox="1"/>
      </xdr:nvSpPr>
      <xdr:spPr>
        <a:xfrm>
          <a:off x="9372111" y="915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42339</xdr:rowOff>
    </xdr:from>
    <xdr:to>
      <xdr:col>12</xdr:col>
      <xdr:colOff>511175</xdr:colOff>
      <xdr:row>57</xdr:row>
      <xdr:rowOff>63188</xdr:rowOff>
    </xdr:to>
    <xdr:cxnSp macro="">
      <xdr:nvCxnSpPr>
        <xdr:cNvPr id="350" name="直線コネクタ 349"/>
        <xdr:cNvCxnSpPr/>
      </xdr:nvCxnSpPr>
      <xdr:spPr>
        <a:xfrm flipV="1">
          <a:off x="7861300" y="9814989"/>
          <a:ext cx="889000" cy="2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63188</xdr:rowOff>
    </xdr:from>
    <xdr:to>
      <xdr:col>11</xdr:col>
      <xdr:colOff>307975</xdr:colOff>
      <xdr:row>57</xdr:row>
      <xdr:rowOff>101616</xdr:rowOff>
    </xdr:to>
    <xdr:cxnSp macro="">
      <xdr:nvCxnSpPr>
        <xdr:cNvPr id="353" name="直線コネクタ 352"/>
        <xdr:cNvCxnSpPr/>
      </xdr:nvCxnSpPr>
      <xdr:spPr>
        <a:xfrm flipV="1">
          <a:off x="6972300" y="9835838"/>
          <a:ext cx="889000" cy="3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123830</xdr:rowOff>
    </xdr:from>
    <xdr:to>
      <xdr:col>15</xdr:col>
      <xdr:colOff>231775</xdr:colOff>
      <xdr:row>57</xdr:row>
      <xdr:rowOff>53980</xdr:rowOff>
    </xdr:to>
    <xdr:sp macro="" textlink="">
      <xdr:nvSpPr>
        <xdr:cNvPr id="363" name="円/楕円 362"/>
        <xdr:cNvSpPr/>
      </xdr:nvSpPr>
      <xdr:spPr>
        <a:xfrm>
          <a:off x="10426700" y="972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146707</xdr:rowOff>
    </xdr:from>
    <xdr:ext cx="534377" cy="259045"/>
    <xdr:sp macro="" textlink="">
      <xdr:nvSpPr>
        <xdr:cNvPr id="364" name="農林水産業費該当値テキスト"/>
        <xdr:cNvSpPr txBox="1"/>
      </xdr:nvSpPr>
      <xdr:spPr>
        <a:xfrm>
          <a:off x="10528300" y="957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13,472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147765</xdr:rowOff>
    </xdr:from>
    <xdr:to>
      <xdr:col>14</xdr:col>
      <xdr:colOff>79375</xdr:colOff>
      <xdr:row>57</xdr:row>
      <xdr:rowOff>77915</xdr:rowOff>
    </xdr:to>
    <xdr:sp macro="" textlink="">
      <xdr:nvSpPr>
        <xdr:cNvPr id="365" name="円/楕円 364"/>
        <xdr:cNvSpPr/>
      </xdr:nvSpPr>
      <xdr:spPr>
        <a:xfrm>
          <a:off x="9588500" y="974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69042</xdr:rowOff>
    </xdr:from>
    <xdr:ext cx="534377" cy="259045"/>
    <xdr:sp macro="" textlink="">
      <xdr:nvSpPr>
        <xdr:cNvPr id="366" name="テキスト ボックス 365"/>
        <xdr:cNvSpPr txBox="1"/>
      </xdr:nvSpPr>
      <xdr:spPr>
        <a:xfrm>
          <a:off x="9372111" y="984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162989</xdr:rowOff>
    </xdr:from>
    <xdr:to>
      <xdr:col>12</xdr:col>
      <xdr:colOff>561975</xdr:colOff>
      <xdr:row>57</xdr:row>
      <xdr:rowOff>93139</xdr:rowOff>
    </xdr:to>
    <xdr:sp macro="" textlink="">
      <xdr:nvSpPr>
        <xdr:cNvPr id="367" name="円/楕円 366"/>
        <xdr:cNvSpPr/>
      </xdr:nvSpPr>
      <xdr:spPr>
        <a:xfrm>
          <a:off x="8699500" y="976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84266</xdr:rowOff>
    </xdr:from>
    <xdr:ext cx="534377" cy="259045"/>
    <xdr:sp macro="" textlink="">
      <xdr:nvSpPr>
        <xdr:cNvPr id="368" name="テキスト ボックス 367"/>
        <xdr:cNvSpPr txBox="1"/>
      </xdr:nvSpPr>
      <xdr:spPr>
        <a:xfrm>
          <a:off x="8483111" y="985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12388</xdr:rowOff>
    </xdr:from>
    <xdr:to>
      <xdr:col>11</xdr:col>
      <xdr:colOff>358775</xdr:colOff>
      <xdr:row>57</xdr:row>
      <xdr:rowOff>113988</xdr:rowOff>
    </xdr:to>
    <xdr:sp macro="" textlink="">
      <xdr:nvSpPr>
        <xdr:cNvPr id="369" name="円/楕円 368"/>
        <xdr:cNvSpPr/>
      </xdr:nvSpPr>
      <xdr:spPr>
        <a:xfrm>
          <a:off x="7810500" y="978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105115</xdr:rowOff>
    </xdr:from>
    <xdr:ext cx="534377" cy="259045"/>
    <xdr:sp macro="" textlink="">
      <xdr:nvSpPr>
        <xdr:cNvPr id="370" name="テキスト ボックス 369"/>
        <xdr:cNvSpPr txBox="1"/>
      </xdr:nvSpPr>
      <xdr:spPr>
        <a:xfrm>
          <a:off x="7594111" y="987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50816</xdr:rowOff>
    </xdr:from>
    <xdr:to>
      <xdr:col>10</xdr:col>
      <xdr:colOff>155575</xdr:colOff>
      <xdr:row>57</xdr:row>
      <xdr:rowOff>152416</xdr:rowOff>
    </xdr:to>
    <xdr:sp macro="" textlink="">
      <xdr:nvSpPr>
        <xdr:cNvPr id="371" name="円/楕円 370"/>
        <xdr:cNvSpPr/>
      </xdr:nvSpPr>
      <xdr:spPr>
        <a:xfrm>
          <a:off x="6921500" y="982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143543</xdr:rowOff>
    </xdr:from>
    <xdr:ext cx="469744" cy="259045"/>
    <xdr:sp macro="" textlink="">
      <xdr:nvSpPr>
        <xdr:cNvPr id="372" name="テキスト ボックス 371"/>
        <xdr:cNvSpPr txBox="1"/>
      </xdr:nvSpPr>
      <xdr:spPr>
        <a:xfrm>
          <a:off x="6737427" y="991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25,764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44641</xdr:rowOff>
    </xdr:from>
    <xdr:to>
      <xdr:col>15</xdr:col>
      <xdr:colOff>180975</xdr:colOff>
      <xdr:row>75</xdr:row>
      <xdr:rowOff>78778</xdr:rowOff>
    </xdr:to>
    <xdr:cxnSp macro="">
      <xdr:nvCxnSpPr>
        <xdr:cNvPr id="401" name="直線コネクタ 400"/>
        <xdr:cNvCxnSpPr/>
      </xdr:nvCxnSpPr>
      <xdr:spPr>
        <a:xfrm>
          <a:off x="9639300" y="12903391"/>
          <a:ext cx="838200" cy="3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77424</xdr:rowOff>
    </xdr:from>
    <xdr:ext cx="469744" cy="259045"/>
    <xdr:sp macro="" textlink="">
      <xdr:nvSpPr>
        <xdr:cNvPr id="402" name="商工費平均値テキスト"/>
        <xdr:cNvSpPr txBox="1"/>
      </xdr:nvSpPr>
      <xdr:spPr>
        <a:xfrm>
          <a:off x="10528300" y="13279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44641</xdr:rowOff>
    </xdr:from>
    <xdr:to>
      <xdr:col>14</xdr:col>
      <xdr:colOff>28575</xdr:colOff>
      <xdr:row>75</xdr:row>
      <xdr:rowOff>99352</xdr:rowOff>
    </xdr:to>
    <xdr:cxnSp macro="">
      <xdr:nvCxnSpPr>
        <xdr:cNvPr id="404" name="直線コネクタ 403"/>
        <xdr:cNvCxnSpPr/>
      </xdr:nvCxnSpPr>
      <xdr:spPr>
        <a:xfrm flipV="1">
          <a:off x="8750300" y="12903391"/>
          <a:ext cx="889000" cy="5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154927</xdr:rowOff>
    </xdr:from>
    <xdr:to>
      <xdr:col>14</xdr:col>
      <xdr:colOff>79375</xdr:colOff>
      <xdr:row>76</xdr:row>
      <xdr:rowOff>85077</xdr:rowOff>
    </xdr:to>
    <xdr:sp macro="" textlink="">
      <xdr:nvSpPr>
        <xdr:cNvPr id="405" name="フローチャート : 判断 404"/>
        <xdr:cNvSpPr/>
      </xdr:nvSpPr>
      <xdr:spPr>
        <a:xfrm>
          <a:off x="9588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76204</xdr:rowOff>
    </xdr:from>
    <xdr:ext cx="534377" cy="259045"/>
    <xdr:sp macro="" textlink="">
      <xdr:nvSpPr>
        <xdr:cNvPr id="406" name="テキスト ボックス 405"/>
        <xdr:cNvSpPr txBox="1"/>
      </xdr:nvSpPr>
      <xdr:spPr>
        <a:xfrm>
          <a:off x="9372111" y="1310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99352</xdr:rowOff>
    </xdr:from>
    <xdr:to>
      <xdr:col>12</xdr:col>
      <xdr:colOff>511175</xdr:colOff>
      <xdr:row>75</xdr:row>
      <xdr:rowOff>110592</xdr:rowOff>
    </xdr:to>
    <xdr:cxnSp macro="">
      <xdr:nvCxnSpPr>
        <xdr:cNvPr id="407" name="直線コネクタ 406"/>
        <xdr:cNvCxnSpPr/>
      </xdr:nvCxnSpPr>
      <xdr:spPr>
        <a:xfrm flipV="1">
          <a:off x="7861300" y="12958102"/>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85120</xdr:rowOff>
    </xdr:from>
    <xdr:ext cx="469744" cy="259045"/>
    <xdr:sp macro="" textlink="">
      <xdr:nvSpPr>
        <xdr:cNvPr id="409" name="テキスト ボックス 408"/>
        <xdr:cNvSpPr txBox="1"/>
      </xdr:nvSpPr>
      <xdr:spPr>
        <a:xfrm>
          <a:off x="8515427" y="1328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110592</xdr:rowOff>
    </xdr:from>
    <xdr:to>
      <xdr:col>11</xdr:col>
      <xdr:colOff>307975</xdr:colOff>
      <xdr:row>75</xdr:row>
      <xdr:rowOff>145034</xdr:rowOff>
    </xdr:to>
    <xdr:cxnSp macro="">
      <xdr:nvCxnSpPr>
        <xdr:cNvPr id="410" name="直線コネクタ 409"/>
        <xdr:cNvCxnSpPr/>
      </xdr:nvCxnSpPr>
      <xdr:spPr>
        <a:xfrm flipV="1">
          <a:off x="6972300" y="12969342"/>
          <a:ext cx="889000" cy="3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100740</xdr:rowOff>
    </xdr:from>
    <xdr:ext cx="469744" cy="259045"/>
    <xdr:sp macro="" textlink="">
      <xdr:nvSpPr>
        <xdr:cNvPr id="412" name="テキスト ボックス 411"/>
        <xdr:cNvSpPr txBox="1"/>
      </xdr:nvSpPr>
      <xdr:spPr>
        <a:xfrm>
          <a:off x="7626427" y="1330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116476</xdr:rowOff>
    </xdr:from>
    <xdr:ext cx="469744" cy="259045"/>
    <xdr:sp macro="" textlink="">
      <xdr:nvSpPr>
        <xdr:cNvPr id="414" name="テキスト ボックス 413"/>
        <xdr:cNvSpPr txBox="1"/>
      </xdr:nvSpPr>
      <xdr:spPr>
        <a:xfrm>
          <a:off x="6737427" y="1331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27978</xdr:rowOff>
    </xdr:from>
    <xdr:to>
      <xdr:col>15</xdr:col>
      <xdr:colOff>231775</xdr:colOff>
      <xdr:row>75</xdr:row>
      <xdr:rowOff>129578</xdr:rowOff>
    </xdr:to>
    <xdr:sp macro="" textlink="">
      <xdr:nvSpPr>
        <xdr:cNvPr id="420" name="円/楕円 419"/>
        <xdr:cNvSpPr/>
      </xdr:nvSpPr>
      <xdr:spPr>
        <a:xfrm>
          <a:off x="10426700" y="128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50855</xdr:rowOff>
    </xdr:from>
    <xdr:ext cx="534377" cy="259045"/>
    <xdr:sp macro="" textlink="">
      <xdr:nvSpPr>
        <xdr:cNvPr id="421" name="商工費該当値テキスト"/>
        <xdr:cNvSpPr txBox="1"/>
      </xdr:nvSpPr>
      <xdr:spPr>
        <a:xfrm>
          <a:off x="10528300" y="1273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17,099</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165291</xdr:rowOff>
    </xdr:from>
    <xdr:to>
      <xdr:col>14</xdr:col>
      <xdr:colOff>79375</xdr:colOff>
      <xdr:row>75</xdr:row>
      <xdr:rowOff>95441</xdr:rowOff>
    </xdr:to>
    <xdr:sp macro="" textlink="">
      <xdr:nvSpPr>
        <xdr:cNvPr id="422" name="円/楕円 421"/>
        <xdr:cNvSpPr/>
      </xdr:nvSpPr>
      <xdr:spPr>
        <a:xfrm>
          <a:off x="9588500" y="1285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111968</xdr:rowOff>
    </xdr:from>
    <xdr:ext cx="534377" cy="259045"/>
    <xdr:sp macro="" textlink="">
      <xdr:nvSpPr>
        <xdr:cNvPr id="423" name="テキスト ボックス 422"/>
        <xdr:cNvSpPr txBox="1"/>
      </xdr:nvSpPr>
      <xdr:spPr>
        <a:xfrm>
          <a:off x="9372111" y="1262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17,995</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48552</xdr:rowOff>
    </xdr:from>
    <xdr:to>
      <xdr:col>12</xdr:col>
      <xdr:colOff>561975</xdr:colOff>
      <xdr:row>75</xdr:row>
      <xdr:rowOff>150152</xdr:rowOff>
    </xdr:to>
    <xdr:sp macro="" textlink="">
      <xdr:nvSpPr>
        <xdr:cNvPr id="424" name="円/楕円 423"/>
        <xdr:cNvSpPr/>
      </xdr:nvSpPr>
      <xdr:spPr>
        <a:xfrm>
          <a:off x="8699500" y="1290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166679</xdr:rowOff>
    </xdr:from>
    <xdr:ext cx="534377" cy="259045"/>
    <xdr:sp macro="" textlink="">
      <xdr:nvSpPr>
        <xdr:cNvPr id="425" name="テキスト ボックス 424"/>
        <xdr:cNvSpPr txBox="1"/>
      </xdr:nvSpPr>
      <xdr:spPr>
        <a:xfrm>
          <a:off x="8483111" y="1268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16,559</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59792</xdr:rowOff>
    </xdr:from>
    <xdr:to>
      <xdr:col>11</xdr:col>
      <xdr:colOff>358775</xdr:colOff>
      <xdr:row>75</xdr:row>
      <xdr:rowOff>161392</xdr:rowOff>
    </xdr:to>
    <xdr:sp macro="" textlink="">
      <xdr:nvSpPr>
        <xdr:cNvPr id="426" name="円/楕円 425"/>
        <xdr:cNvSpPr/>
      </xdr:nvSpPr>
      <xdr:spPr>
        <a:xfrm>
          <a:off x="7810500" y="129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6469</xdr:rowOff>
    </xdr:from>
    <xdr:ext cx="534377" cy="259045"/>
    <xdr:sp macro="" textlink="">
      <xdr:nvSpPr>
        <xdr:cNvPr id="427" name="テキスト ボックス 426"/>
        <xdr:cNvSpPr txBox="1"/>
      </xdr:nvSpPr>
      <xdr:spPr>
        <a:xfrm>
          <a:off x="7594111" y="1269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16,264</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94234</xdr:rowOff>
    </xdr:from>
    <xdr:to>
      <xdr:col>10</xdr:col>
      <xdr:colOff>155575</xdr:colOff>
      <xdr:row>76</xdr:row>
      <xdr:rowOff>24383</xdr:rowOff>
    </xdr:to>
    <xdr:sp macro="" textlink="">
      <xdr:nvSpPr>
        <xdr:cNvPr id="428" name="円/楕円 427"/>
        <xdr:cNvSpPr/>
      </xdr:nvSpPr>
      <xdr:spPr>
        <a:xfrm>
          <a:off x="6921500" y="129529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40911</xdr:rowOff>
    </xdr:from>
    <xdr:ext cx="534377" cy="259045"/>
    <xdr:sp macro="" textlink="">
      <xdr:nvSpPr>
        <xdr:cNvPr id="429" name="テキスト ボックス 428"/>
        <xdr:cNvSpPr txBox="1"/>
      </xdr:nvSpPr>
      <xdr:spPr>
        <a:xfrm>
          <a:off x="6705111" y="1272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46,416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46957</xdr:rowOff>
    </xdr:from>
    <xdr:to>
      <xdr:col>15</xdr:col>
      <xdr:colOff>180975</xdr:colOff>
      <xdr:row>97</xdr:row>
      <xdr:rowOff>84342</xdr:rowOff>
    </xdr:to>
    <xdr:cxnSp macro="">
      <xdr:nvCxnSpPr>
        <xdr:cNvPr id="456" name="直線コネクタ 455"/>
        <xdr:cNvCxnSpPr/>
      </xdr:nvCxnSpPr>
      <xdr:spPr>
        <a:xfrm flipV="1">
          <a:off x="9639300" y="16677607"/>
          <a:ext cx="838200" cy="3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63802</xdr:rowOff>
    </xdr:from>
    <xdr:ext cx="534377" cy="259045"/>
    <xdr:sp macro="" textlink="">
      <xdr:nvSpPr>
        <xdr:cNvPr id="457" name="土木費平均値テキスト"/>
        <xdr:cNvSpPr txBox="1"/>
      </xdr:nvSpPr>
      <xdr:spPr>
        <a:xfrm>
          <a:off x="10528300" y="16694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84342</xdr:rowOff>
    </xdr:from>
    <xdr:to>
      <xdr:col>14</xdr:col>
      <xdr:colOff>28575</xdr:colOff>
      <xdr:row>97</xdr:row>
      <xdr:rowOff>107984</xdr:rowOff>
    </xdr:to>
    <xdr:cxnSp macro="">
      <xdr:nvCxnSpPr>
        <xdr:cNvPr id="459" name="直線コネクタ 458"/>
        <xdr:cNvCxnSpPr/>
      </xdr:nvCxnSpPr>
      <xdr:spPr>
        <a:xfrm flipV="1">
          <a:off x="8750300" y="16714992"/>
          <a:ext cx="889000" cy="2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149658</xdr:rowOff>
    </xdr:from>
    <xdr:to>
      <xdr:col>14</xdr:col>
      <xdr:colOff>79375</xdr:colOff>
      <xdr:row>97</xdr:row>
      <xdr:rowOff>79808</xdr:rowOff>
    </xdr:to>
    <xdr:sp macro="" textlink="">
      <xdr:nvSpPr>
        <xdr:cNvPr id="460" name="フローチャート : 判断 459"/>
        <xdr:cNvSpPr/>
      </xdr:nvSpPr>
      <xdr:spPr>
        <a:xfrm>
          <a:off x="9588500" y="166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96335</xdr:rowOff>
    </xdr:from>
    <xdr:ext cx="534377" cy="259045"/>
    <xdr:sp macro="" textlink="">
      <xdr:nvSpPr>
        <xdr:cNvPr id="461" name="テキスト ボックス 460"/>
        <xdr:cNvSpPr txBox="1"/>
      </xdr:nvSpPr>
      <xdr:spPr>
        <a:xfrm>
          <a:off x="9372111" y="1638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84000</xdr:rowOff>
    </xdr:from>
    <xdr:to>
      <xdr:col>12</xdr:col>
      <xdr:colOff>511175</xdr:colOff>
      <xdr:row>97</xdr:row>
      <xdr:rowOff>107984</xdr:rowOff>
    </xdr:to>
    <xdr:cxnSp macro="">
      <xdr:nvCxnSpPr>
        <xdr:cNvPr id="462" name="直線コネクタ 461"/>
        <xdr:cNvCxnSpPr/>
      </xdr:nvCxnSpPr>
      <xdr:spPr>
        <a:xfrm>
          <a:off x="7861300" y="16714650"/>
          <a:ext cx="889000" cy="2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4" name="テキスト ボックス 463"/>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63909</xdr:rowOff>
    </xdr:from>
    <xdr:to>
      <xdr:col>11</xdr:col>
      <xdr:colOff>307975</xdr:colOff>
      <xdr:row>97</xdr:row>
      <xdr:rowOff>84000</xdr:rowOff>
    </xdr:to>
    <xdr:cxnSp macro="">
      <xdr:nvCxnSpPr>
        <xdr:cNvPr id="465" name="直線コネクタ 464"/>
        <xdr:cNvCxnSpPr/>
      </xdr:nvCxnSpPr>
      <xdr:spPr>
        <a:xfrm>
          <a:off x="6972300" y="16694559"/>
          <a:ext cx="889000" cy="2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131184</xdr:rowOff>
    </xdr:from>
    <xdr:ext cx="534377" cy="259045"/>
    <xdr:sp macro="" textlink="">
      <xdr:nvSpPr>
        <xdr:cNvPr id="467" name="テキスト ボックス 466"/>
        <xdr:cNvSpPr txBox="1"/>
      </xdr:nvSpPr>
      <xdr:spPr>
        <a:xfrm>
          <a:off x="7594111" y="167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162082</xdr:rowOff>
    </xdr:from>
    <xdr:ext cx="534377" cy="259045"/>
    <xdr:sp macro="" textlink="">
      <xdr:nvSpPr>
        <xdr:cNvPr id="469" name="テキスト ボックス 468"/>
        <xdr:cNvSpPr txBox="1"/>
      </xdr:nvSpPr>
      <xdr:spPr>
        <a:xfrm>
          <a:off x="6705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167607</xdr:rowOff>
    </xdr:from>
    <xdr:to>
      <xdr:col>15</xdr:col>
      <xdr:colOff>231775</xdr:colOff>
      <xdr:row>97</xdr:row>
      <xdr:rowOff>97757</xdr:rowOff>
    </xdr:to>
    <xdr:sp macro="" textlink="">
      <xdr:nvSpPr>
        <xdr:cNvPr id="475" name="円/楕円 474"/>
        <xdr:cNvSpPr/>
      </xdr:nvSpPr>
      <xdr:spPr>
        <a:xfrm>
          <a:off x="10426700" y="1662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19034</xdr:rowOff>
    </xdr:from>
    <xdr:ext cx="534377" cy="259045"/>
    <xdr:sp macro="" textlink="">
      <xdr:nvSpPr>
        <xdr:cNvPr id="476" name="土木費該当値テキスト"/>
        <xdr:cNvSpPr txBox="1"/>
      </xdr:nvSpPr>
      <xdr:spPr>
        <a:xfrm>
          <a:off x="10528300" y="1647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57,785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33542</xdr:rowOff>
    </xdr:from>
    <xdr:to>
      <xdr:col>14</xdr:col>
      <xdr:colOff>79375</xdr:colOff>
      <xdr:row>97</xdr:row>
      <xdr:rowOff>135142</xdr:rowOff>
    </xdr:to>
    <xdr:sp macro="" textlink="">
      <xdr:nvSpPr>
        <xdr:cNvPr id="477" name="円/楕円 476"/>
        <xdr:cNvSpPr/>
      </xdr:nvSpPr>
      <xdr:spPr>
        <a:xfrm>
          <a:off x="9588500" y="1666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126269</xdr:rowOff>
    </xdr:from>
    <xdr:ext cx="534377" cy="259045"/>
    <xdr:sp macro="" textlink="">
      <xdr:nvSpPr>
        <xdr:cNvPr id="478" name="テキスト ボックス 477"/>
        <xdr:cNvSpPr txBox="1"/>
      </xdr:nvSpPr>
      <xdr:spPr>
        <a:xfrm>
          <a:off x="9372111" y="1675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49,608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57184</xdr:rowOff>
    </xdr:from>
    <xdr:to>
      <xdr:col>12</xdr:col>
      <xdr:colOff>561975</xdr:colOff>
      <xdr:row>97</xdr:row>
      <xdr:rowOff>158784</xdr:rowOff>
    </xdr:to>
    <xdr:sp macro="" textlink="">
      <xdr:nvSpPr>
        <xdr:cNvPr id="479" name="円/楕円 478"/>
        <xdr:cNvSpPr/>
      </xdr:nvSpPr>
      <xdr:spPr>
        <a:xfrm>
          <a:off x="8699500" y="1668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149911</xdr:rowOff>
    </xdr:from>
    <xdr:ext cx="534377" cy="259045"/>
    <xdr:sp macro="" textlink="">
      <xdr:nvSpPr>
        <xdr:cNvPr id="480" name="テキスト ボックス 479"/>
        <xdr:cNvSpPr txBox="1"/>
      </xdr:nvSpPr>
      <xdr:spPr>
        <a:xfrm>
          <a:off x="8483111" y="167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33200</xdr:rowOff>
    </xdr:from>
    <xdr:to>
      <xdr:col>11</xdr:col>
      <xdr:colOff>358775</xdr:colOff>
      <xdr:row>97</xdr:row>
      <xdr:rowOff>134800</xdr:rowOff>
    </xdr:to>
    <xdr:sp macro="" textlink="">
      <xdr:nvSpPr>
        <xdr:cNvPr id="481" name="円/楕円 480"/>
        <xdr:cNvSpPr/>
      </xdr:nvSpPr>
      <xdr:spPr>
        <a:xfrm>
          <a:off x="7810500" y="1666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151327</xdr:rowOff>
    </xdr:from>
    <xdr:ext cx="534377" cy="259045"/>
    <xdr:sp macro="" textlink="">
      <xdr:nvSpPr>
        <xdr:cNvPr id="482" name="テキスト ボックス 481"/>
        <xdr:cNvSpPr txBox="1"/>
      </xdr:nvSpPr>
      <xdr:spPr>
        <a:xfrm>
          <a:off x="7594111" y="1643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49,683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13109</xdr:rowOff>
    </xdr:from>
    <xdr:to>
      <xdr:col>10</xdr:col>
      <xdr:colOff>155575</xdr:colOff>
      <xdr:row>97</xdr:row>
      <xdr:rowOff>114709</xdr:rowOff>
    </xdr:to>
    <xdr:sp macro="" textlink="">
      <xdr:nvSpPr>
        <xdr:cNvPr id="483" name="円/楕円 482"/>
        <xdr:cNvSpPr/>
      </xdr:nvSpPr>
      <xdr:spPr>
        <a:xfrm>
          <a:off x="6921500" y="1664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131236</xdr:rowOff>
    </xdr:from>
    <xdr:ext cx="534377" cy="259045"/>
    <xdr:sp macro="" textlink="">
      <xdr:nvSpPr>
        <xdr:cNvPr id="484" name="テキスト ボックス 483"/>
        <xdr:cNvSpPr txBox="1"/>
      </xdr:nvSpPr>
      <xdr:spPr>
        <a:xfrm>
          <a:off x="6705111" y="1641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79121</xdr:rowOff>
    </xdr:from>
    <xdr:to>
      <xdr:col>23</xdr:col>
      <xdr:colOff>517525</xdr:colOff>
      <xdr:row>37</xdr:row>
      <xdr:rowOff>112222</xdr:rowOff>
    </xdr:to>
    <xdr:cxnSp macro="">
      <xdr:nvCxnSpPr>
        <xdr:cNvPr id="512" name="直線コネクタ 511"/>
        <xdr:cNvCxnSpPr/>
      </xdr:nvCxnSpPr>
      <xdr:spPr>
        <a:xfrm>
          <a:off x="15481300" y="6422771"/>
          <a:ext cx="838200" cy="3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73863</xdr:rowOff>
    </xdr:from>
    <xdr:to>
      <xdr:col>22</xdr:col>
      <xdr:colOff>365125</xdr:colOff>
      <xdr:row>37</xdr:row>
      <xdr:rowOff>79121</xdr:rowOff>
    </xdr:to>
    <xdr:cxnSp macro="">
      <xdr:nvCxnSpPr>
        <xdr:cNvPr id="515" name="直線コネクタ 514"/>
        <xdr:cNvCxnSpPr/>
      </xdr:nvCxnSpPr>
      <xdr:spPr>
        <a:xfrm>
          <a:off x="14592300" y="6246063"/>
          <a:ext cx="889000" cy="17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16" name="フローチャート : 判断 515"/>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94464</xdr:rowOff>
    </xdr:from>
    <xdr:ext cx="534377" cy="259045"/>
    <xdr:sp macro="" textlink="">
      <xdr:nvSpPr>
        <xdr:cNvPr id="517" name="テキスト ボックス 516"/>
        <xdr:cNvSpPr txBox="1"/>
      </xdr:nvSpPr>
      <xdr:spPr>
        <a:xfrm>
          <a:off x="15214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73863</xdr:rowOff>
    </xdr:from>
    <xdr:to>
      <xdr:col>21</xdr:col>
      <xdr:colOff>161925</xdr:colOff>
      <xdr:row>37</xdr:row>
      <xdr:rowOff>47300</xdr:rowOff>
    </xdr:to>
    <xdr:cxnSp macro="">
      <xdr:nvCxnSpPr>
        <xdr:cNvPr id="518" name="直線コネクタ 517"/>
        <xdr:cNvCxnSpPr/>
      </xdr:nvCxnSpPr>
      <xdr:spPr>
        <a:xfrm flipV="1">
          <a:off x="13703300" y="6246063"/>
          <a:ext cx="889000" cy="14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0" name="テキスト ボックス 519"/>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12690</xdr:rowOff>
    </xdr:from>
    <xdr:to>
      <xdr:col>19</xdr:col>
      <xdr:colOff>644525</xdr:colOff>
      <xdr:row>37</xdr:row>
      <xdr:rowOff>47300</xdr:rowOff>
    </xdr:to>
    <xdr:cxnSp macro="">
      <xdr:nvCxnSpPr>
        <xdr:cNvPr id="521" name="直線コネクタ 520"/>
        <xdr:cNvCxnSpPr/>
      </xdr:nvCxnSpPr>
      <xdr:spPr>
        <a:xfrm>
          <a:off x="12814300" y="6356340"/>
          <a:ext cx="889000" cy="3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3" name="テキスト ボックス 522"/>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25" name="テキスト ボックス 524"/>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61422</xdr:rowOff>
    </xdr:from>
    <xdr:to>
      <xdr:col>23</xdr:col>
      <xdr:colOff>568325</xdr:colOff>
      <xdr:row>37</xdr:row>
      <xdr:rowOff>163023</xdr:rowOff>
    </xdr:to>
    <xdr:sp macro="" textlink="">
      <xdr:nvSpPr>
        <xdr:cNvPr id="531" name="円/楕円 530"/>
        <xdr:cNvSpPr/>
      </xdr:nvSpPr>
      <xdr:spPr>
        <a:xfrm>
          <a:off x="16268700" y="64050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39849</xdr:rowOff>
    </xdr:from>
    <xdr:ext cx="534377" cy="259045"/>
    <xdr:sp macro="" textlink="">
      <xdr:nvSpPr>
        <xdr:cNvPr id="532" name="消防費該当値テキスト"/>
        <xdr:cNvSpPr txBox="1"/>
      </xdr:nvSpPr>
      <xdr:spPr>
        <a:xfrm>
          <a:off x="16370300" y="63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14,351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28321</xdr:rowOff>
    </xdr:from>
    <xdr:to>
      <xdr:col>22</xdr:col>
      <xdr:colOff>415925</xdr:colOff>
      <xdr:row>37</xdr:row>
      <xdr:rowOff>129921</xdr:rowOff>
    </xdr:to>
    <xdr:sp macro="" textlink="">
      <xdr:nvSpPr>
        <xdr:cNvPr id="533" name="円/楕円 532"/>
        <xdr:cNvSpPr/>
      </xdr:nvSpPr>
      <xdr:spPr>
        <a:xfrm>
          <a:off x="15430500" y="637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121048</xdr:rowOff>
    </xdr:from>
    <xdr:ext cx="534377" cy="259045"/>
    <xdr:sp macro="" textlink="">
      <xdr:nvSpPr>
        <xdr:cNvPr id="534" name="テキスト ボックス 533"/>
        <xdr:cNvSpPr txBox="1"/>
      </xdr:nvSpPr>
      <xdr:spPr>
        <a:xfrm>
          <a:off x="15214111" y="646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23063</xdr:rowOff>
    </xdr:from>
    <xdr:to>
      <xdr:col>21</xdr:col>
      <xdr:colOff>212725</xdr:colOff>
      <xdr:row>36</xdr:row>
      <xdr:rowOff>124663</xdr:rowOff>
    </xdr:to>
    <xdr:sp macro="" textlink="">
      <xdr:nvSpPr>
        <xdr:cNvPr id="535" name="円/楕円 534"/>
        <xdr:cNvSpPr/>
      </xdr:nvSpPr>
      <xdr:spPr>
        <a:xfrm>
          <a:off x="14541500" y="619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141190</xdr:rowOff>
    </xdr:from>
    <xdr:ext cx="534377" cy="259045"/>
    <xdr:sp macro="" textlink="">
      <xdr:nvSpPr>
        <xdr:cNvPr id="536" name="テキスト ボックス 535"/>
        <xdr:cNvSpPr txBox="1"/>
      </xdr:nvSpPr>
      <xdr:spPr>
        <a:xfrm>
          <a:off x="14325111" y="597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167950</xdr:rowOff>
    </xdr:from>
    <xdr:to>
      <xdr:col>20</xdr:col>
      <xdr:colOff>9525</xdr:colOff>
      <xdr:row>37</xdr:row>
      <xdr:rowOff>98100</xdr:rowOff>
    </xdr:to>
    <xdr:sp macro="" textlink="">
      <xdr:nvSpPr>
        <xdr:cNvPr id="537" name="円/楕円 536"/>
        <xdr:cNvSpPr/>
      </xdr:nvSpPr>
      <xdr:spPr>
        <a:xfrm>
          <a:off x="13652500" y="634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89227</xdr:rowOff>
    </xdr:from>
    <xdr:ext cx="534377" cy="259045"/>
    <xdr:sp macro="" textlink="">
      <xdr:nvSpPr>
        <xdr:cNvPr id="538" name="テキスト ボックス 537"/>
        <xdr:cNvSpPr txBox="1"/>
      </xdr:nvSpPr>
      <xdr:spPr>
        <a:xfrm>
          <a:off x="13436111" y="643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133340</xdr:rowOff>
    </xdr:from>
    <xdr:to>
      <xdr:col>18</xdr:col>
      <xdr:colOff>492125</xdr:colOff>
      <xdr:row>37</xdr:row>
      <xdr:rowOff>63490</xdr:rowOff>
    </xdr:to>
    <xdr:sp macro="" textlink="">
      <xdr:nvSpPr>
        <xdr:cNvPr id="539" name="円/楕円 538"/>
        <xdr:cNvSpPr/>
      </xdr:nvSpPr>
      <xdr:spPr>
        <a:xfrm>
          <a:off x="12763500" y="630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80017</xdr:rowOff>
    </xdr:from>
    <xdr:ext cx="534377" cy="259045"/>
    <xdr:sp macro="" textlink="">
      <xdr:nvSpPr>
        <xdr:cNvPr id="540" name="テキスト ボックス 539"/>
        <xdr:cNvSpPr txBox="1"/>
      </xdr:nvSpPr>
      <xdr:spPr>
        <a:xfrm>
          <a:off x="12547111" y="608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16,528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95025</xdr:rowOff>
    </xdr:from>
    <xdr:to>
      <xdr:col>23</xdr:col>
      <xdr:colOff>517525</xdr:colOff>
      <xdr:row>58</xdr:row>
      <xdr:rowOff>101295</xdr:rowOff>
    </xdr:to>
    <xdr:cxnSp macro="">
      <xdr:nvCxnSpPr>
        <xdr:cNvPr id="572" name="直線コネクタ 571"/>
        <xdr:cNvCxnSpPr/>
      </xdr:nvCxnSpPr>
      <xdr:spPr>
        <a:xfrm>
          <a:off x="15481300" y="10039125"/>
          <a:ext cx="8382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3"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168389</xdr:rowOff>
    </xdr:from>
    <xdr:to>
      <xdr:col>22</xdr:col>
      <xdr:colOff>365125</xdr:colOff>
      <xdr:row>58</xdr:row>
      <xdr:rowOff>95025</xdr:rowOff>
    </xdr:to>
    <xdr:cxnSp macro="">
      <xdr:nvCxnSpPr>
        <xdr:cNvPr id="575" name="直線コネクタ 574"/>
        <xdr:cNvCxnSpPr/>
      </xdr:nvCxnSpPr>
      <xdr:spPr>
        <a:xfrm>
          <a:off x="14592300" y="9941039"/>
          <a:ext cx="889000" cy="9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56700</xdr:rowOff>
    </xdr:from>
    <xdr:to>
      <xdr:col>22</xdr:col>
      <xdr:colOff>415925</xdr:colOff>
      <xdr:row>56</xdr:row>
      <xdr:rowOff>158300</xdr:rowOff>
    </xdr:to>
    <xdr:sp macro="" textlink="">
      <xdr:nvSpPr>
        <xdr:cNvPr id="576" name="フローチャート : 判断 575"/>
        <xdr:cNvSpPr/>
      </xdr:nvSpPr>
      <xdr:spPr>
        <a:xfrm>
          <a:off x="15430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3377</xdr:rowOff>
    </xdr:from>
    <xdr:ext cx="534377" cy="259045"/>
    <xdr:sp macro="" textlink="">
      <xdr:nvSpPr>
        <xdr:cNvPr id="577" name="テキスト ボックス 576"/>
        <xdr:cNvSpPr txBox="1"/>
      </xdr:nvSpPr>
      <xdr:spPr>
        <a:xfrm>
          <a:off x="15214111" y="94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168389</xdr:rowOff>
    </xdr:from>
    <xdr:to>
      <xdr:col>21</xdr:col>
      <xdr:colOff>161925</xdr:colOff>
      <xdr:row>58</xdr:row>
      <xdr:rowOff>43394</xdr:rowOff>
    </xdr:to>
    <xdr:cxnSp macro="">
      <xdr:nvCxnSpPr>
        <xdr:cNvPr id="578" name="直線コネクタ 577"/>
        <xdr:cNvCxnSpPr/>
      </xdr:nvCxnSpPr>
      <xdr:spPr>
        <a:xfrm flipV="1">
          <a:off x="13703300" y="9941039"/>
          <a:ext cx="889000" cy="4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0" name="テキスト ボックス 579"/>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26494</xdr:rowOff>
    </xdr:from>
    <xdr:to>
      <xdr:col>19</xdr:col>
      <xdr:colOff>644525</xdr:colOff>
      <xdr:row>58</xdr:row>
      <xdr:rowOff>43394</xdr:rowOff>
    </xdr:to>
    <xdr:cxnSp macro="">
      <xdr:nvCxnSpPr>
        <xdr:cNvPr id="581" name="直線コネクタ 580"/>
        <xdr:cNvCxnSpPr/>
      </xdr:nvCxnSpPr>
      <xdr:spPr>
        <a:xfrm>
          <a:off x="12814300" y="9970594"/>
          <a:ext cx="889000" cy="1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3" name="テキスト ボックス 582"/>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5" name="テキスト ボックス 584"/>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50495</xdr:rowOff>
    </xdr:from>
    <xdr:to>
      <xdr:col>23</xdr:col>
      <xdr:colOff>568325</xdr:colOff>
      <xdr:row>58</xdr:row>
      <xdr:rowOff>152095</xdr:rowOff>
    </xdr:to>
    <xdr:sp macro="" textlink="">
      <xdr:nvSpPr>
        <xdr:cNvPr id="591" name="円/楕円 590"/>
        <xdr:cNvSpPr/>
      </xdr:nvSpPr>
      <xdr:spPr>
        <a:xfrm>
          <a:off x="16268700" y="99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28922</xdr:rowOff>
    </xdr:from>
    <xdr:ext cx="534377" cy="259045"/>
    <xdr:sp macro="" textlink="">
      <xdr:nvSpPr>
        <xdr:cNvPr id="592" name="教育費該当値テキスト"/>
        <xdr:cNvSpPr txBox="1"/>
      </xdr:nvSpPr>
      <xdr:spPr>
        <a:xfrm>
          <a:off x="16370300" y="997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30,352</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44225</xdr:rowOff>
    </xdr:from>
    <xdr:to>
      <xdr:col>22</xdr:col>
      <xdr:colOff>415925</xdr:colOff>
      <xdr:row>58</xdr:row>
      <xdr:rowOff>145825</xdr:rowOff>
    </xdr:to>
    <xdr:sp macro="" textlink="">
      <xdr:nvSpPr>
        <xdr:cNvPr id="593" name="円/楕円 592"/>
        <xdr:cNvSpPr/>
      </xdr:nvSpPr>
      <xdr:spPr>
        <a:xfrm>
          <a:off x="15430500" y="998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136952</xdr:rowOff>
    </xdr:from>
    <xdr:ext cx="534377" cy="259045"/>
    <xdr:sp macro="" textlink="">
      <xdr:nvSpPr>
        <xdr:cNvPr id="594" name="テキスト ボックス 593"/>
        <xdr:cNvSpPr txBox="1"/>
      </xdr:nvSpPr>
      <xdr:spPr>
        <a:xfrm>
          <a:off x="15214111" y="1008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117589</xdr:rowOff>
    </xdr:from>
    <xdr:to>
      <xdr:col>21</xdr:col>
      <xdr:colOff>212725</xdr:colOff>
      <xdr:row>58</xdr:row>
      <xdr:rowOff>47739</xdr:rowOff>
    </xdr:to>
    <xdr:sp macro="" textlink="">
      <xdr:nvSpPr>
        <xdr:cNvPr id="595" name="円/楕円 594"/>
        <xdr:cNvSpPr/>
      </xdr:nvSpPr>
      <xdr:spPr>
        <a:xfrm>
          <a:off x="14541500" y="989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38866</xdr:rowOff>
    </xdr:from>
    <xdr:ext cx="534377" cy="259045"/>
    <xdr:sp macro="" textlink="">
      <xdr:nvSpPr>
        <xdr:cNvPr id="596" name="テキスト ボックス 595"/>
        <xdr:cNvSpPr txBox="1"/>
      </xdr:nvSpPr>
      <xdr:spPr>
        <a:xfrm>
          <a:off x="14325111" y="998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36,743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164044</xdr:rowOff>
    </xdr:from>
    <xdr:to>
      <xdr:col>20</xdr:col>
      <xdr:colOff>9525</xdr:colOff>
      <xdr:row>58</xdr:row>
      <xdr:rowOff>94194</xdr:rowOff>
    </xdr:to>
    <xdr:sp macro="" textlink="">
      <xdr:nvSpPr>
        <xdr:cNvPr id="597" name="円/楕円 596"/>
        <xdr:cNvSpPr/>
      </xdr:nvSpPr>
      <xdr:spPr>
        <a:xfrm>
          <a:off x="13652500" y="993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85321</xdr:rowOff>
    </xdr:from>
    <xdr:ext cx="534377" cy="259045"/>
    <xdr:sp macro="" textlink="">
      <xdr:nvSpPr>
        <xdr:cNvPr id="598" name="テキスト ボックス 597"/>
        <xdr:cNvSpPr txBox="1"/>
      </xdr:nvSpPr>
      <xdr:spPr>
        <a:xfrm>
          <a:off x="13436111" y="1002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33,898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147144</xdr:rowOff>
    </xdr:from>
    <xdr:to>
      <xdr:col>18</xdr:col>
      <xdr:colOff>492125</xdr:colOff>
      <xdr:row>58</xdr:row>
      <xdr:rowOff>77294</xdr:rowOff>
    </xdr:to>
    <xdr:sp macro="" textlink="">
      <xdr:nvSpPr>
        <xdr:cNvPr id="599" name="円/楕円 598"/>
        <xdr:cNvSpPr/>
      </xdr:nvSpPr>
      <xdr:spPr>
        <a:xfrm>
          <a:off x="12763500" y="991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68421</xdr:rowOff>
    </xdr:from>
    <xdr:ext cx="534377" cy="259045"/>
    <xdr:sp macro="" textlink="">
      <xdr:nvSpPr>
        <xdr:cNvPr id="600" name="テキスト ボックス 599"/>
        <xdr:cNvSpPr txBox="1"/>
      </xdr:nvSpPr>
      <xdr:spPr>
        <a:xfrm>
          <a:off x="12547111" y="1001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34,933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128408</xdr:rowOff>
    </xdr:from>
    <xdr:to>
      <xdr:col>23</xdr:col>
      <xdr:colOff>517525</xdr:colOff>
      <xdr:row>78</xdr:row>
      <xdr:rowOff>130784</xdr:rowOff>
    </xdr:to>
    <xdr:cxnSp macro="">
      <xdr:nvCxnSpPr>
        <xdr:cNvPr id="627" name="直線コネクタ 626"/>
        <xdr:cNvCxnSpPr/>
      </xdr:nvCxnSpPr>
      <xdr:spPr>
        <a:xfrm flipV="1">
          <a:off x="15481300" y="13501508"/>
          <a:ext cx="838200" cy="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40168</xdr:rowOff>
    </xdr:from>
    <xdr:to>
      <xdr:col>22</xdr:col>
      <xdr:colOff>365125</xdr:colOff>
      <xdr:row>78</xdr:row>
      <xdr:rowOff>130784</xdr:rowOff>
    </xdr:to>
    <xdr:cxnSp macro="">
      <xdr:nvCxnSpPr>
        <xdr:cNvPr id="630" name="直線コネクタ 629"/>
        <xdr:cNvCxnSpPr/>
      </xdr:nvCxnSpPr>
      <xdr:spPr>
        <a:xfrm>
          <a:off x="14592300" y="13413268"/>
          <a:ext cx="889000" cy="9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150347</xdr:rowOff>
    </xdr:from>
    <xdr:to>
      <xdr:col>22</xdr:col>
      <xdr:colOff>415925</xdr:colOff>
      <xdr:row>77</xdr:row>
      <xdr:rowOff>80497</xdr:rowOff>
    </xdr:to>
    <xdr:sp macro="" textlink="">
      <xdr:nvSpPr>
        <xdr:cNvPr id="631" name="フローチャート : 判断 630"/>
        <xdr:cNvSpPr/>
      </xdr:nvSpPr>
      <xdr:spPr>
        <a:xfrm>
          <a:off x="15430500" y="1318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97024</xdr:rowOff>
    </xdr:from>
    <xdr:ext cx="469744" cy="259045"/>
    <xdr:sp macro="" textlink="">
      <xdr:nvSpPr>
        <xdr:cNvPr id="632" name="テキスト ボックス 631"/>
        <xdr:cNvSpPr txBox="1"/>
      </xdr:nvSpPr>
      <xdr:spPr>
        <a:xfrm>
          <a:off x="15246427" y="1295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129916</xdr:rowOff>
    </xdr:from>
    <xdr:to>
      <xdr:col>21</xdr:col>
      <xdr:colOff>161925</xdr:colOff>
      <xdr:row>78</xdr:row>
      <xdr:rowOff>40168</xdr:rowOff>
    </xdr:to>
    <xdr:cxnSp macro="">
      <xdr:nvCxnSpPr>
        <xdr:cNvPr id="633" name="直線コネクタ 632"/>
        <xdr:cNvCxnSpPr/>
      </xdr:nvCxnSpPr>
      <xdr:spPr>
        <a:xfrm>
          <a:off x="13703300" y="13331566"/>
          <a:ext cx="889000" cy="8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129916</xdr:rowOff>
    </xdr:from>
    <xdr:to>
      <xdr:col>19</xdr:col>
      <xdr:colOff>644525</xdr:colOff>
      <xdr:row>78</xdr:row>
      <xdr:rowOff>78115</xdr:rowOff>
    </xdr:to>
    <xdr:cxnSp macro="">
      <xdr:nvCxnSpPr>
        <xdr:cNvPr id="636" name="直線コネクタ 635"/>
        <xdr:cNvCxnSpPr/>
      </xdr:nvCxnSpPr>
      <xdr:spPr>
        <a:xfrm flipV="1">
          <a:off x="12814300" y="13331566"/>
          <a:ext cx="889000" cy="11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77608</xdr:rowOff>
    </xdr:from>
    <xdr:to>
      <xdr:col>23</xdr:col>
      <xdr:colOff>568325</xdr:colOff>
      <xdr:row>79</xdr:row>
      <xdr:rowOff>7758</xdr:rowOff>
    </xdr:to>
    <xdr:sp macro="" textlink="">
      <xdr:nvSpPr>
        <xdr:cNvPr id="646" name="円/楕円 645"/>
        <xdr:cNvSpPr/>
      </xdr:nvSpPr>
      <xdr:spPr>
        <a:xfrm>
          <a:off x="16268700" y="1345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47897</xdr:rowOff>
    </xdr:from>
    <xdr:ext cx="378565" cy="259045"/>
    <xdr:sp macro="" textlink="">
      <xdr:nvSpPr>
        <xdr:cNvPr id="647" name="災害復旧費該当値テキスト"/>
        <xdr:cNvSpPr txBox="1"/>
      </xdr:nvSpPr>
      <xdr:spPr>
        <a:xfrm>
          <a:off x="16370300" y="13420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79984</xdr:rowOff>
    </xdr:from>
    <xdr:to>
      <xdr:col>22</xdr:col>
      <xdr:colOff>415925</xdr:colOff>
      <xdr:row>79</xdr:row>
      <xdr:rowOff>10134</xdr:rowOff>
    </xdr:to>
    <xdr:sp macro="" textlink="">
      <xdr:nvSpPr>
        <xdr:cNvPr id="648" name="円/楕円 647"/>
        <xdr:cNvSpPr/>
      </xdr:nvSpPr>
      <xdr:spPr>
        <a:xfrm>
          <a:off x="15430500" y="1345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1261</xdr:rowOff>
    </xdr:from>
    <xdr:ext cx="378565" cy="259045"/>
    <xdr:sp macro="" textlink="">
      <xdr:nvSpPr>
        <xdr:cNvPr id="649" name="テキスト ボックス 648"/>
        <xdr:cNvSpPr txBox="1"/>
      </xdr:nvSpPr>
      <xdr:spPr>
        <a:xfrm>
          <a:off x="15292017" y="13545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160818</xdr:rowOff>
    </xdr:from>
    <xdr:to>
      <xdr:col>21</xdr:col>
      <xdr:colOff>212725</xdr:colOff>
      <xdr:row>78</xdr:row>
      <xdr:rowOff>90968</xdr:rowOff>
    </xdr:to>
    <xdr:sp macro="" textlink="">
      <xdr:nvSpPr>
        <xdr:cNvPr id="650" name="円/楕円 649"/>
        <xdr:cNvSpPr/>
      </xdr:nvSpPr>
      <xdr:spPr>
        <a:xfrm>
          <a:off x="14541500" y="1336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82095</xdr:rowOff>
    </xdr:from>
    <xdr:ext cx="469744" cy="259045"/>
    <xdr:sp macro="" textlink="">
      <xdr:nvSpPr>
        <xdr:cNvPr id="651" name="テキスト ボックス 650"/>
        <xdr:cNvSpPr txBox="1"/>
      </xdr:nvSpPr>
      <xdr:spPr>
        <a:xfrm>
          <a:off x="14357427" y="1345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79116</xdr:rowOff>
    </xdr:from>
    <xdr:to>
      <xdr:col>20</xdr:col>
      <xdr:colOff>9525</xdr:colOff>
      <xdr:row>78</xdr:row>
      <xdr:rowOff>9266</xdr:rowOff>
    </xdr:to>
    <xdr:sp macro="" textlink="">
      <xdr:nvSpPr>
        <xdr:cNvPr id="652" name="円/楕円 651"/>
        <xdr:cNvSpPr/>
      </xdr:nvSpPr>
      <xdr:spPr>
        <a:xfrm>
          <a:off x="13652500" y="1328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393</xdr:rowOff>
    </xdr:from>
    <xdr:ext cx="469744" cy="259045"/>
    <xdr:sp macro="" textlink="">
      <xdr:nvSpPr>
        <xdr:cNvPr id="653" name="テキスト ボックス 652"/>
        <xdr:cNvSpPr txBox="1"/>
      </xdr:nvSpPr>
      <xdr:spPr>
        <a:xfrm>
          <a:off x="13468427" y="1337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27315</xdr:rowOff>
    </xdr:from>
    <xdr:to>
      <xdr:col>18</xdr:col>
      <xdr:colOff>492125</xdr:colOff>
      <xdr:row>78</xdr:row>
      <xdr:rowOff>128915</xdr:rowOff>
    </xdr:to>
    <xdr:sp macro="" textlink="">
      <xdr:nvSpPr>
        <xdr:cNvPr id="654" name="円/楕円 653"/>
        <xdr:cNvSpPr/>
      </xdr:nvSpPr>
      <xdr:spPr>
        <a:xfrm>
          <a:off x="12763500" y="1340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120042</xdr:rowOff>
    </xdr:from>
    <xdr:ext cx="469744" cy="259045"/>
    <xdr:sp macro="" textlink="">
      <xdr:nvSpPr>
        <xdr:cNvPr id="655" name="テキスト ボックス 654"/>
        <xdr:cNvSpPr txBox="1"/>
      </xdr:nvSpPr>
      <xdr:spPr>
        <a:xfrm>
          <a:off x="12579427" y="1349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87922</xdr:rowOff>
    </xdr:from>
    <xdr:to>
      <xdr:col>23</xdr:col>
      <xdr:colOff>517525</xdr:colOff>
      <xdr:row>96</xdr:row>
      <xdr:rowOff>89694</xdr:rowOff>
    </xdr:to>
    <xdr:cxnSp macro="">
      <xdr:nvCxnSpPr>
        <xdr:cNvPr id="688" name="直線コネクタ 687"/>
        <xdr:cNvCxnSpPr/>
      </xdr:nvCxnSpPr>
      <xdr:spPr>
        <a:xfrm flipV="1">
          <a:off x="15481300" y="16547122"/>
          <a:ext cx="8382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52354</xdr:rowOff>
    </xdr:from>
    <xdr:ext cx="534377" cy="259045"/>
    <xdr:sp macro="" textlink="">
      <xdr:nvSpPr>
        <xdr:cNvPr id="689" name="公債費平均値テキスト"/>
        <xdr:cNvSpPr txBox="1"/>
      </xdr:nvSpPr>
      <xdr:spPr>
        <a:xfrm>
          <a:off x="16370300" y="1651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67377</xdr:rowOff>
    </xdr:from>
    <xdr:to>
      <xdr:col>22</xdr:col>
      <xdr:colOff>365125</xdr:colOff>
      <xdr:row>96</xdr:row>
      <xdr:rowOff>89694</xdr:rowOff>
    </xdr:to>
    <xdr:cxnSp macro="">
      <xdr:nvCxnSpPr>
        <xdr:cNvPr id="691" name="直線コネクタ 690"/>
        <xdr:cNvCxnSpPr/>
      </xdr:nvCxnSpPr>
      <xdr:spPr>
        <a:xfrm>
          <a:off x="14592300" y="16526577"/>
          <a:ext cx="889000" cy="2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26464</xdr:rowOff>
    </xdr:from>
    <xdr:to>
      <xdr:col>22</xdr:col>
      <xdr:colOff>415925</xdr:colOff>
      <xdr:row>95</xdr:row>
      <xdr:rowOff>128064</xdr:rowOff>
    </xdr:to>
    <xdr:sp macro="" textlink="">
      <xdr:nvSpPr>
        <xdr:cNvPr id="692" name="フローチャート : 判断 691"/>
        <xdr:cNvSpPr/>
      </xdr:nvSpPr>
      <xdr:spPr>
        <a:xfrm>
          <a:off x="15430500" y="1631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144591</xdr:rowOff>
    </xdr:from>
    <xdr:ext cx="534377" cy="259045"/>
    <xdr:sp macro="" textlink="">
      <xdr:nvSpPr>
        <xdr:cNvPr id="693" name="テキスト ボックス 692"/>
        <xdr:cNvSpPr txBox="1"/>
      </xdr:nvSpPr>
      <xdr:spPr>
        <a:xfrm>
          <a:off x="15214111" y="160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67377</xdr:rowOff>
    </xdr:from>
    <xdr:to>
      <xdr:col>21</xdr:col>
      <xdr:colOff>161925</xdr:colOff>
      <xdr:row>96</xdr:row>
      <xdr:rowOff>77020</xdr:rowOff>
    </xdr:to>
    <xdr:cxnSp macro="">
      <xdr:nvCxnSpPr>
        <xdr:cNvPr id="694" name="直線コネクタ 693"/>
        <xdr:cNvCxnSpPr/>
      </xdr:nvCxnSpPr>
      <xdr:spPr>
        <a:xfrm flipV="1">
          <a:off x="13703300" y="16526577"/>
          <a:ext cx="889000" cy="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6" name="テキスト ボックス 695"/>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69748</xdr:rowOff>
    </xdr:from>
    <xdr:to>
      <xdr:col>19</xdr:col>
      <xdr:colOff>644525</xdr:colOff>
      <xdr:row>96</xdr:row>
      <xdr:rowOff>77020</xdr:rowOff>
    </xdr:to>
    <xdr:cxnSp macro="">
      <xdr:nvCxnSpPr>
        <xdr:cNvPr id="697" name="直線コネクタ 696"/>
        <xdr:cNvCxnSpPr/>
      </xdr:nvCxnSpPr>
      <xdr:spPr>
        <a:xfrm>
          <a:off x="12814300" y="16528948"/>
          <a:ext cx="889000" cy="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699" name="テキスト ボックス 698"/>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1" name="テキスト ボックス 700"/>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37122</xdr:rowOff>
    </xdr:from>
    <xdr:to>
      <xdr:col>23</xdr:col>
      <xdr:colOff>568325</xdr:colOff>
      <xdr:row>96</xdr:row>
      <xdr:rowOff>138722</xdr:rowOff>
    </xdr:to>
    <xdr:sp macro="" textlink="">
      <xdr:nvSpPr>
        <xdr:cNvPr id="707" name="円/楕円 706"/>
        <xdr:cNvSpPr/>
      </xdr:nvSpPr>
      <xdr:spPr>
        <a:xfrm>
          <a:off x="16268700" y="1649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59999</xdr:rowOff>
    </xdr:from>
    <xdr:ext cx="534377" cy="259045"/>
    <xdr:sp macro="" textlink="">
      <xdr:nvSpPr>
        <xdr:cNvPr id="708" name="公債費該当値テキスト"/>
        <xdr:cNvSpPr txBox="1"/>
      </xdr:nvSpPr>
      <xdr:spPr>
        <a:xfrm>
          <a:off x="16370300" y="1634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39,624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38894</xdr:rowOff>
    </xdr:from>
    <xdr:to>
      <xdr:col>22</xdr:col>
      <xdr:colOff>415925</xdr:colOff>
      <xdr:row>96</xdr:row>
      <xdr:rowOff>140494</xdr:rowOff>
    </xdr:to>
    <xdr:sp macro="" textlink="">
      <xdr:nvSpPr>
        <xdr:cNvPr id="709" name="円/楕円 708"/>
        <xdr:cNvSpPr/>
      </xdr:nvSpPr>
      <xdr:spPr>
        <a:xfrm>
          <a:off x="15430500" y="1649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131621</xdr:rowOff>
    </xdr:from>
    <xdr:ext cx="534377" cy="259045"/>
    <xdr:sp macro="" textlink="">
      <xdr:nvSpPr>
        <xdr:cNvPr id="710" name="テキスト ボックス 709"/>
        <xdr:cNvSpPr txBox="1"/>
      </xdr:nvSpPr>
      <xdr:spPr>
        <a:xfrm>
          <a:off x="15214111" y="1659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39,500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16577</xdr:rowOff>
    </xdr:from>
    <xdr:to>
      <xdr:col>21</xdr:col>
      <xdr:colOff>212725</xdr:colOff>
      <xdr:row>96</xdr:row>
      <xdr:rowOff>118177</xdr:rowOff>
    </xdr:to>
    <xdr:sp macro="" textlink="">
      <xdr:nvSpPr>
        <xdr:cNvPr id="711" name="円/楕円 710"/>
        <xdr:cNvSpPr/>
      </xdr:nvSpPr>
      <xdr:spPr>
        <a:xfrm>
          <a:off x="14541500" y="1647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109304</xdr:rowOff>
    </xdr:from>
    <xdr:ext cx="534377" cy="259045"/>
    <xdr:sp macro="" textlink="">
      <xdr:nvSpPr>
        <xdr:cNvPr id="712" name="テキスト ボックス 711"/>
        <xdr:cNvSpPr txBox="1"/>
      </xdr:nvSpPr>
      <xdr:spPr>
        <a:xfrm>
          <a:off x="14325111" y="1656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41,062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26220</xdr:rowOff>
    </xdr:from>
    <xdr:to>
      <xdr:col>20</xdr:col>
      <xdr:colOff>9525</xdr:colOff>
      <xdr:row>96</xdr:row>
      <xdr:rowOff>127820</xdr:rowOff>
    </xdr:to>
    <xdr:sp macro="" textlink="">
      <xdr:nvSpPr>
        <xdr:cNvPr id="713" name="円/楕円 712"/>
        <xdr:cNvSpPr/>
      </xdr:nvSpPr>
      <xdr:spPr>
        <a:xfrm>
          <a:off x="13652500" y="164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118947</xdr:rowOff>
    </xdr:from>
    <xdr:ext cx="534377" cy="259045"/>
    <xdr:sp macro="" textlink="">
      <xdr:nvSpPr>
        <xdr:cNvPr id="714" name="テキスト ボックス 713"/>
        <xdr:cNvSpPr txBox="1"/>
      </xdr:nvSpPr>
      <xdr:spPr>
        <a:xfrm>
          <a:off x="13436111" y="1657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40,387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18948</xdr:rowOff>
    </xdr:from>
    <xdr:to>
      <xdr:col>18</xdr:col>
      <xdr:colOff>492125</xdr:colOff>
      <xdr:row>96</xdr:row>
      <xdr:rowOff>120548</xdr:rowOff>
    </xdr:to>
    <xdr:sp macro="" textlink="">
      <xdr:nvSpPr>
        <xdr:cNvPr id="715" name="円/楕円 714"/>
        <xdr:cNvSpPr/>
      </xdr:nvSpPr>
      <xdr:spPr>
        <a:xfrm>
          <a:off x="12763500" y="1647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111675</xdr:rowOff>
    </xdr:from>
    <xdr:ext cx="534377" cy="259045"/>
    <xdr:sp macro="" textlink="">
      <xdr:nvSpPr>
        <xdr:cNvPr id="716" name="テキスト ボックス 715"/>
        <xdr:cNvSpPr txBox="1"/>
      </xdr:nvSpPr>
      <xdr:spPr>
        <a:xfrm>
          <a:off x="12547111" y="1657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49" name="フローチャート : 判断 748"/>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71391</xdr:rowOff>
    </xdr:from>
    <xdr:ext cx="378565" cy="259045"/>
    <xdr:sp macro="" textlink="">
      <xdr:nvSpPr>
        <xdr:cNvPr id="750" name="テキスト ボックス 749"/>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latin typeface="+mn-lt"/>
              <a:ea typeface="+mn-ea"/>
              <a:cs typeface="+mn-cs"/>
            </a:rPr>
            <a:t>　各費とも概ね類似団体の平均値に近い数値を示しているが、</a:t>
          </a:r>
          <a:r>
            <a:rPr kumimoji="1" lang="ja-JP" altLang="en-US" sz="1400">
              <a:solidFill>
                <a:schemeClr val="dk1"/>
              </a:solidFill>
              <a:latin typeface="+mn-lt"/>
              <a:ea typeface="+mn-ea"/>
              <a:cs typeface="+mn-cs"/>
            </a:rPr>
            <a:t>商工費における平成</a:t>
          </a:r>
          <a:r>
            <a:rPr kumimoji="1" lang="en-US" altLang="ja-JP" sz="1400">
              <a:solidFill>
                <a:schemeClr val="dk1"/>
              </a:solidFill>
              <a:latin typeface="+mn-lt"/>
              <a:ea typeface="+mn-ea"/>
              <a:cs typeface="+mn-cs"/>
            </a:rPr>
            <a:t>28</a:t>
          </a:r>
          <a:r>
            <a:rPr kumimoji="1" lang="ja-JP" altLang="en-US" sz="1400">
              <a:solidFill>
                <a:schemeClr val="dk1"/>
              </a:solidFill>
              <a:latin typeface="+mn-lt"/>
              <a:ea typeface="+mn-ea"/>
              <a:cs typeface="+mn-cs"/>
            </a:rPr>
            <a:t>年度の住民一人当たりのコストは</a:t>
          </a:r>
          <a:r>
            <a:rPr kumimoji="1" lang="en-US" altLang="ja-JP" sz="1400">
              <a:solidFill>
                <a:schemeClr val="dk1"/>
              </a:solidFill>
              <a:latin typeface="+mn-lt"/>
              <a:ea typeface="+mn-ea"/>
              <a:cs typeface="+mn-cs"/>
            </a:rPr>
            <a:t>17,099</a:t>
          </a:r>
          <a:r>
            <a:rPr kumimoji="1" lang="ja-JP" altLang="en-US" sz="1400">
              <a:solidFill>
                <a:schemeClr val="dk1"/>
              </a:solidFill>
              <a:latin typeface="+mn-lt"/>
              <a:ea typeface="+mn-ea"/>
              <a:cs typeface="+mn-cs"/>
            </a:rPr>
            <a:t>円となっており、過去の数値と比較しても類似団体平均を上回り推移している。この主な要因は本市の中小融資制度に係る貸付金が類似団体の平均を上回って推移していることが主な要因と考えられる。次に、農林水産業費における平成</a:t>
          </a:r>
          <a:r>
            <a:rPr kumimoji="1" lang="en-US" altLang="ja-JP" sz="1400">
              <a:solidFill>
                <a:schemeClr val="dk1"/>
              </a:solidFill>
              <a:latin typeface="+mn-lt"/>
              <a:ea typeface="+mn-ea"/>
              <a:cs typeface="+mn-cs"/>
            </a:rPr>
            <a:t>28</a:t>
          </a:r>
          <a:r>
            <a:rPr kumimoji="1" lang="ja-JP" altLang="en-US" sz="1400">
              <a:solidFill>
                <a:schemeClr val="dk1"/>
              </a:solidFill>
              <a:latin typeface="+mn-lt"/>
              <a:ea typeface="+mn-ea"/>
              <a:cs typeface="+mn-cs"/>
            </a:rPr>
            <a:t>年度の住民一人当たりコストは</a:t>
          </a:r>
          <a:r>
            <a:rPr kumimoji="1" lang="en-US" altLang="ja-JP" sz="1400">
              <a:solidFill>
                <a:schemeClr val="dk1"/>
              </a:solidFill>
              <a:latin typeface="+mn-lt"/>
              <a:ea typeface="+mn-ea"/>
              <a:cs typeface="+mn-cs"/>
            </a:rPr>
            <a:t>13,472</a:t>
          </a:r>
          <a:r>
            <a:rPr kumimoji="1" lang="ja-JP" altLang="en-US" sz="1400">
              <a:solidFill>
                <a:schemeClr val="dk1"/>
              </a:solidFill>
              <a:latin typeface="+mn-lt"/>
              <a:ea typeface="+mn-ea"/>
              <a:cs typeface="+mn-cs"/>
            </a:rPr>
            <a:t>円となっており、平成</a:t>
          </a:r>
          <a:r>
            <a:rPr kumimoji="1" lang="en-US" altLang="ja-JP" sz="1400">
              <a:solidFill>
                <a:schemeClr val="dk1"/>
              </a:solidFill>
              <a:latin typeface="+mn-lt"/>
              <a:ea typeface="+mn-ea"/>
              <a:cs typeface="+mn-cs"/>
            </a:rPr>
            <a:t>27</a:t>
          </a:r>
          <a:r>
            <a:rPr kumimoji="1" lang="ja-JP" altLang="en-US" sz="1400">
              <a:solidFill>
                <a:schemeClr val="dk1"/>
              </a:solidFill>
              <a:latin typeface="+mn-lt"/>
              <a:ea typeface="+mn-ea"/>
              <a:cs typeface="+mn-cs"/>
            </a:rPr>
            <a:t>年度と比較して増加している要因は単年度のみの林業に係る設備投資補助金の支出が要因と考えられる。続いて、土木費における平成</a:t>
          </a:r>
          <a:r>
            <a:rPr kumimoji="1" lang="en-US" altLang="ja-JP" sz="1400">
              <a:solidFill>
                <a:schemeClr val="dk1"/>
              </a:solidFill>
              <a:latin typeface="+mn-lt"/>
              <a:ea typeface="+mn-ea"/>
              <a:cs typeface="+mn-cs"/>
            </a:rPr>
            <a:t>28</a:t>
          </a:r>
          <a:r>
            <a:rPr kumimoji="1" lang="ja-JP" altLang="en-US" sz="1400">
              <a:solidFill>
                <a:schemeClr val="dk1"/>
              </a:solidFill>
              <a:latin typeface="+mn-lt"/>
              <a:ea typeface="+mn-ea"/>
              <a:cs typeface="+mn-cs"/>
            </a:rPr>
            <a:t>年度の住民一人当たりコストは</a:t>
          </a:r>
          <a:r>
            <a:rPr kumimoji="1" lang="en-US" altLang="ja-JP" sz="1400">
              <a:solidFill>
                <a:schemeClr val="dk1"/>
              </a:solidFill>
              <a:latin typeface="+mn-lt"/>
              <a:ea typeface="+mn-ea"/>
              <a:cs typeface="+mn-cs"/>
            </a:rPr>
            <a:t>57,785</a:t>
          </a:r>
          <a:r>
            <a:rPr kumimoji="1" lang="ja-JP" altLang="en-US" sz="1400">
              <a:solidFill>
                <a:schemeClr val="dk1"/>
              </a:solidFill>
              <a:latin typeface="+mn-lt"/>
              <a:ea typeface="+mn-ea"/>
              <a:cs typeface="+mn-cs"/>
            </a:rPr>
            <a:t>円となっており、前年度及び類似団体と比較して増加しているのは、公営住宅建替事業の実施及び運動公園施設の新規整備によるものが要因と考えられる。また、教育費における平成</a:t>
          </a:r>
          <a:r>
            <a:rPr kumimoji="1" lang="en-US" altLang="ja-JP" sz="1400">
              <a:solidFill>
                <a:schemeClr val="dk1"/>
              </a:solidFill>
              <a:latin typeface="+mn-lt"/>
              <a:ea typeface="+mn-ea"/>
              <a:cs typeface="+mn-cs"/>
            </a:rPr>
            <a:t>28</a:t>
          </a:r>
          <a:r>
            <a:rPr kumimoji="1" lang="ja-JP" altLang="en-US" sz="1400">
              <a:solidFill>
                <a:schemeClr val="dk1"/>
              </a:solidFill>
              <a:latin typeface="+mn-lt"/>
              <a:ea typeface="+mn-ea"/>
              <a:cs typeface="+mn-cs"/>
            </a:rPr>
            <a:t>年度の住民一人当たりのコストは</a:t>
          </a:r>
          <a:r>
            <a:rPr kumimoji="1" lang="en-US" altLang="ja-JP" sz="1400">
              <a:solidFill>
                <a:schemeClr val="dk1"/>
              </a:solidFill>
              <a:latin typeface="+mn-lt"/>
              <a:ea typeface="+mn-ea"/>
              <a:cs typeface="+mn-cs"/>
            </a:rPr>
            <a:t>30,352</a:t>
          </a:r>
          <a:r>
            <a:rPr kumimoji="1" lang="ja-JP" altLang="en-US" sz="1400">
              <a:solidFill>
                <a:schemeClr val="dk1"/>
              </a:solidFill>
              <a:latin typeface="+mn-lt"/>
              <a:ea typeface="+mn-ea"/>
              <a:cs typeface="+mn-cs"/>
            </a:rPr>
            <a:t>円となっており、類似団体平均を下回り推移している。これは、学校施設に係る耐震改修工事や環境整備、文化施設、保健体育施設などの大型建設事業が終了して以降、普通建設事業に係る事業費の減少が主な要因と考えられる。</a:t>
          </a:r>
          <a:endParaRPr kumimoji="1" lang="en-US" altLang="ja-JP" sz="140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京都府舞鶴市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実質収支額について、平成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年度の市内発電所の稼働による固定資産税の増を境に税収の減少に合わせて減少している。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実質単年度収支としては、財政調整基金の繰入を平成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年度及び平成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年度に行ったことを主な要因として大きくマイナスとなった。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京都府舞鶴市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年度については、公設地方卸売市場事業会計が取扱量の減少等により赤字決算となっているが、近年は各会計とも赤字は発生していない。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35589039</v>
      </c>
      <c r="BO4" s="411"/>
      <c r="BP4" s="411"/>
      <c r="BQ4" s="411"/>
      <c r="BR4" s="411"/>
      <c r="BS4" s="411"/>
      <c r="BT4" s="411"/>
      <c r="BU4" s="412"/>
      <c r="BV4" s="410">
        <v>35248052</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0.7</v>
      </c>
      <c r="CU4" s="588"/>
      <c r="CV4" s="588"/>
      <c r="CW4" s="588"/>
      <c r="CX4" s="588"/>
      <c r="CY4" s="588"/>
      <c r="CZ4" s="588"/>
      <c r="DA4" s="589"/>
      <c r="DB4" s="587">
        <v>0.9</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35318355</v>
      </c>
      <c r="BO5" s="416"/>
      <c r="BP5" s="416"/>
      <c r="BQ5" s="416"/>
      <c r="BR5" s="416"/>
      <c r="BS5" s="416"/>
      <c r="BT5" s="416"/>
      <c r="BU5" s="417"/>
      <c r="BV5" s="415">
        <v>34825146</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96.5</v>
      </c>
      <c r="CU5" s="386"/>
      <c r="CV5" s="386"/>
      <c r="CW5" s="386"/>
      <c r="CX5" s="386"/>
      <c r="CY5" s="386"/>
      <c r="CZ5" s="386"/>
      <c r="DA5" s="387"/>
      <c r="DB5" s="385">
        <v>93.5</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270684</v>
      </c>
      <c r="BO6" s="416"/>
      <c r="BP6" s="416"/>
      <c r="BQ6" s="416"/>
      <c r="BR6" s="416"/>
      <c r="BS6" s="416"/>
      <c r="BT6" s="416"/>
      <c r="BU6" s="417"/>
      <c r="BV6" s="415">
        <v>422906</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104.1</v>
      </c>
      <c r="CU6" s="562"/>
      <c r="CV6" s="562"/>
      <c r="CW6" s="562"/>
      <c r="CX6" s="562"/>
      <c r="CY6" s="562"/>
      <c r="CZ6" s="562"/>
      <c r="DA6" s="563"/>
      <c r="DB6" s="561">
        <v>102.3</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142141</v>
      </c>
      <c r="BO7" s="416"/>
      <c r="BP7" s="416"/>
      <c r="BQ7" s="416"/>
      <c r="BR7" s="416"/>
      <c r="BS7" s="416"/>
      <c r="BT7" s="416"/>
      <c r="BU7" s="417"/>
      <c r="BV7" s="415">
        <v>246820</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19313848</v>
      </c>
      <c r="CU7" s="416"/>
      <c r="CV7" s="416"/>
      <c r="CW7" s="416"/>
      <c r="CX7" s="416"/>
      <c r="CY7" s="416"/>
      <c r="CZ7" s="416"/>
      <c r="DA7" s="417"/>
      <c r="DB7" s="415">
        <v>19591046</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128543</v>
      </c>
      <c r="BO8" s="416"/>
      <c r="BP8" s="416"/>
      <c r="BQ8" s="416"/>
      <c r="BR8" s="416"/>
      <c r="BS8" s="416"/>
      <c r="BT8" s="416"/>
      <c r="BU8" s="417"/>
      <c r="BV8" s="415">
        <v>176086</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0.71</v>
      </c>
      <c r="CU8" s="525"/>
      <c r="CV8" s="525"/>
      <c r="CW8" s="525"/>
      <c r="CX8" s="525"/>
      <c r="CY8" s="525"/>
      <c r="CZ8" s="525"/>
      <c r="DA8" s="526"/>
      <c r="DB8" s="524">
        <v>0.71</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83990</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-47543</v>
      </c>
      <c r="BO9" s="416"/>
      <c r="BP9" s="416"/>
      <c r="BQ9" s="416"/>
      <c r="BR9" s="416"/>
      <c r="BS9" s="416"/>
      <c r="BT9" s="416"/>
      <c r="BU9" s="417"/>
      <c r="BV9" s="415">
        <v>38039</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14.6</v>
      </c>
      <c r="CU9" s="386"/>
      <c r="CV9" s="386"/>
      <c r="CW9" s="386"/>
      <c r="CX9" s="386"/>
      <c r="CY9" s="386"/>
      <c r="CZ9" s="386"/>
      <c r="DA9" s="387"/>
      <c r="DB9" s="385">
        <v>14.3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88669</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102300</v>
      </c>
      <c r="BO10" s="416"/>
      <c r="BP10" s="416"/>
      <c r="BQ10" s="416"/>
      <c r="BR10" s="416"/>
      <c r="BS10" s="416"/>
      <c r="BT10" s="416"/>
      <c r="BU10" s="417"/>
      <c r="BV10" s="415">
        <v>60000</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v>27320</v>
      </c>
      <c r="BO11" s="416"/>
      <c r="BP11" s="416"/>
      <c r="BQ11" s="416"/>
      <c r="BR11" s="416"/>
      <c r="BS11" s="416"/>
      <c r="BT11" s="416"/>
      <c r="BU11" s="417"/>
      <c r="BV11" s="415">
        <v>19448</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85152</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290000</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84172</v>
      </c>
      <c r="S13" s="517"/>
      <c r="T13" s="517"/>
      <c r="U13" s="517"/>
      <c r="V13" s="518"/>
      <c r="W13" s="504" t="s">
        <v>124</v>
      </c>
      <c r="X13" s="428"/>
      <c r="Y13" s="428"/>
      <c r="Z13" s="428"/>
      <c r="AA13" s="428"/>
      <c r="AB13" s="429"/>
      <c r="AC13" s="391">
        <v>1471</v>
      </c>
      <c r="AD13" s="392"/>
      <c r="AE13" s="392"/>
      <c r="AF13" s="392"/>
      <c r="AG13" s="393"/>
      <c r="AH13" s="391">
        <v>1605</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-207923</v>
      </c>
      <c r="BO13" s="416"/>
      <c r="BP13" s="416"/>
      <c r="BQ13" s="416"/>
      <c r="BR13" s="416"/>
      <c r="BS13" s="416"/>
      <c r="BT13" s="416"/>
      <c r="BU13" s="417"/>
      <c r="BV13" s="415">
        <v>117487</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10.199999999999999</v>
      </c>
      <c r="CU13" s="386"/>
      <c r="CV13" s="386"/>
      <c r="CW13" s="386"/>
      <c r="CX13" s="386"/>
      <c r="CY13" s="386"/>
      <c r="CZ13" s="386"/>
      <c r="DA13" s="387"/>
      <c r="DB13" s="385">
        <v>10.1</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86124</v>
      </c>
      <c r="S14" s="517"/>
      <c r="T14" s="517"/>
      <c r="U14" s="517"/>
      <c r="V14" s="518"/>
      <c r="W14" s="519"/>
      <c r="X14" s="431"/>
      <c r="Y14" s="431"/>
      <c r="Z14" s="431"/>
      <c r="AA14" s="431"/>
      <c r="AB14" s="432"/>
      <c r="AC14" s="509">
        <v>3.9</v>
      </c>
      <c r="AD14" s="510"/>
      <c r="AE14" s="510"/>
      <c r="AF14" s="510"/>
      <c r="AG14" s="511"/>
      <c r="AH14" s="509">
        <v>4.2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105.1</v>
      </c>
      <c r="CU14" s="488"/>
      <c r="CV14" s="488"/>
      <c r="CW14" s="488"/>
      <c r="CX14" s="488"/>
      <c r="CY14" s="488"/>
      <c r="CZ14" s="488"/>
      <c r="DA14" s="489"/>
      <c r="DB14" s="520">
        <v>101.3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85172</v>
      </c>
      <c r="S15" s="517"/>
      <c r="T15" s="517"/>
      <c r="U15" s="517"/>
      <c r="V15" s="518"/>
      <c r="W15" s="504" t="s">
        <v>131</v>
      </c>
      <c r="X15" s="428"/>
      <c r="Y15" s="428"/>
      <c r="Z15" s="428"/>
      <c r="AA15" s="428"/>
      <c r="AB15" s="429"/>
      <c r="AC15" s="391">
        <v>8600</v>
      </c>
      <c r="AD15" s="392"/>
      <c r="AE15" s="392"/>
      <c r="AF15" s="392"/>
      <c r="AG15" s="393"/>
      <c r="AH15" s="391">
        <v>9023</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10571933</v>
      </c>
      <c r="BO15" s="411"/>
      <c r="BP15" s="411"/>
      <c r="BQ15" s="411"/>
      <c r="BR15" s="411"/>
      <c r="BS15" s="411"/>
      <c r="BT15" s="411"/>
      <c r="BU15" s="412"/>
      <c r="BV15" s="410">
        <v>10473072</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22.8</v>
      </c>
      <c r="AD16" s="510"/>
      <c r="AE16" s="510"/>
      <c r="AF16" s="510"/>
      <c r="AG16" s="511"/>
      <c r="AH16" s="509">
        <v>23.4</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14881351</v>
      </c>
      <c r="BO16" s="416"/>
      <c r="BP16" s="416"/>
      <c r="BQ16" s="416"/>
      <c r="BR16" s="416"/>
      <c r="BS16" s="416"/>
      <c r="BT16" s="416"/>
      <c r="BU16" s="417"/>
      <c r="BV16" s="415">
        <v>14894297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27601</v>
      </c>
      <c r="AD17" s="392"/>
      <c r="AE17" s="392"/>
      <c r="AF17" s="392"/>
      <c r="AG17" s="393"/>
      <c r="AH17" s="391">
        <v>27906</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13491456</v>
      </c>
      <c r="BO17" s="416"/>
      <c r="BP17" s="416"/>
      <c r="BQ17" s="416"/>
      <c r="BR17" s="416"/>
      <c r="BS17" s="416"/>
      <c r="BT17" s="416"/>
      <c r="BU17" s="417"/>
      <c r="BV17" s="415">
        <v>13320383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342.12</v>
      </c>
      <c r="M18" s="480"/>
      <c r="N18" s="480"/>
      <c r="O18" s="480"/>
      <c r="P18" s="480"/>
      <c r="Q18" s="480"/>
      <c r="R18" s="481"/>
      <c r="S18" s="481"/>
      <c r="T18" s="481"/>
      <c r="U18" s="481"/>
      <c r="V18" s="482"/>
      <c r="W18" s="496"/>
      <c r="X18" s="497"/>
      <c r="Y18" s="497"/>
      <c r="Z18" s="497"/>
      <c r="AA18" s="497"/>
      <c r="AB18" s="505"/>
      <c r="AC18" s="379">
        <v>73.3</v>
      </c>
      <c r="AD18" s="380"/>
      <c r="AE18" s="380"/>
      <c r="AF18" s="380"/>
      <c r="AG18" s="483"/>
      <c r="AH18" s="379">
        <v>72.400000000000006</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19852754</v>
      </c>
      <c r="BO18" s="416"/>
      <c r="BP18" s="416"/>
      <c r="BQ18" s="416"/>
      <c r="BR18" s="416"/>
      <c r="BS18" s="416"/>
      <c r="BT18" s="416"/>
      <c r="BU18" s="417"/>
      <c r="BV18" s="415">
        <v>20081546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245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22915794</v>
      </c>
      <c r="BO19" s="416"/>
      <c r="BP19" s="416"/>
      <c r="BQ19" s="416"/>
      <c r="BR19" s="416"/>
      <c r="BS19" s="416"/>
      <c r="BT19" s="416"/>
      <c r="BU19" s="417"/>
      <c r="BV19" s="415">
        <v>23670402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34709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36172636</v>
      </c>
      <c r="BO23" s="416"/>
      <c r="BP23" s="416"/>
      <c r="BQ23" s="416"/>
      <c r="BR23" s="416"/>
      <c r="BS23" s="416"/>
      <c r="BT23" s="416"/>
      <c r="BU23" s="417"/>
      <c r="BV23" s="415">
        <v>35876684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9180</v>
      </c>
      <c r="R24" s="392"/>
      <c r="S24" s="392"/>
      <c r="T24" s="392"/>
      <c r="U24" s="392"/>
      <c r="V24" s="393"/>
      <c r="W24" s="457"/>
      <c r="X24" s="448"/>
      <c r="Y24" s="449"/>
      <c r="Z24" s="388" t="s">
        <v>155</v>
      </c>
      <c r="AA24" s="389"/>
      <c r="AB24" s="389"/>
      <c r="AC24" s="389"/>
      <c r="AD24" s="389"/>
      <c r="AE24" s="389"/>
      <c r="AF24" s="389"/>
      <c r="AG24" s="390"/>
      <c r="AH24" s="391">
        <v>683</v>
      </c>
      <c r="AI24" s="392"/>
      <c r="AJ24" s="392"/>
      <c r="AK24" s="392"/>
      <c r="AL24" s="393"/>
      <c r="AM24" s="391">
        <v>2225214</v>
      </c>
      <c r="AN24" s="392"/>
      <c r="AO24" s="392"/>
      <c r="AP24" s="392"/>
      <c r="AQ24" s="392"/>
      <c r="AR24" s="393"/>
      <c r="AS24" s="391">
        <v>3258</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28963878</v>
      </c>
      <c r="BO24" s="416"/>
      <c r="BP24" s="416"/>
      <c r="BQ24" s="416"/>
      <c r="BR24" s="416"/>
      <c r="BS24" s="416"/>
      <c r="BT24" s="416"/>
      <c r="BU24" s="417"/>
      <c r="BV24" s="415">
        <v>29215976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2</v>
      </c>
      <c r="M25" s="392"/>
      <c r="N25" s="392"/>
      <c r="O25" s="392"/>
      <c r="P25" s="393"/>
      <c r="Q25" s="391">
        <v>7560</v>
      </c>
      <c r="R25" s="392"/>
      <c r="S25" s="392"/>
      <c r="T25" s="392"/>
      <c r="U25" s="392"/>
      <c r="V25" s="393"/>
      <c r="W25" s="457"/>
      <c r="X25" s="448"/>
      <c r="Y25" s="449"/>
      <c r="Z25" s="388" t="s">
        <v>158</v>
      </c>
      <c r="AA25" s="389"/>
      <c r="AB25" s="389"/>
      <c r="AC25" s="389"/>
      <c r="AD25" s="389"/>
      <c r="AE25" s="389"/>
      <c r="AF25" s="389"/>
      <c r="AG25" s="390"/>
      <c r="AH25" s="391">
        <v>129</v>
      </c>
      <c r="AI25" s="392"/>
      <c r="AJ25" s="392"/>
      <c r="AK25" s="392"/>
      <c r="AL25" s="393"/>
      <c r="AM25" s="391">
        <v>388290</v>
      </c>
      <c r="AN25" s="392"/>
      <c r="AO25" s="392"/>
      <c r="AP25" s="392"/>
      <c r="AQ25" s="392"/>
      <c r="AR25" s="393"/>
      <c r="AS25" s="391">
        <v>3010</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1805090</v>
      </c>
      <c r="BO25" s="411"/>
      <c r="BP25" s="411"/>
      <c r="BQ25" s="411"/>
      <c r="BR25" s="411"/>
      <c r="BS25" s="411"/>
      <c r="BT25" s="411"/>
      <c r="BU25" s="412"/>
      <c r="BV25" s="410">
        <v>3634961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6660</v>
      </c>
      <c r="R26" s="392"/>
      <c r="S26" s="392"/>
      <c r="T26" s="392"/>
      <c r="U26" s="392"/>
      <c r="V26" s="393"/>
      <c r="W26" s="457"/>
      <c r="X26" s="448"/>
      <c r="Y26" s="449"/>
      <c r="Z26" s="388" t="s">
        <v>161</v>
      </c>
      <c r="AA26" s="470"/>
      <c r="AB26" s="470"/>
      <c r="AC26" s="470"/>
      <c r="AD26" s="470"/>
      <c r="AE26" s="470"/>
      <c r="AF26" s="470"/>
      <c r="AG26" s="471"/>
      <c r="AH26" s="391">
        <v>8</v>
      </c>
      <c r="AI26" s="392"/>
      <c r="AJ26" s="392"/>
      <c r="AK26" s="392"/>
      <c r="AL26" s="393"/>
      <c r="AM26" s="391">
        <v>27480</v>
      </c>
      <c r="AN26" s="392"/>
      <c r="AO26" s="392"/>
      <c r="AP26" s="392"/>
      <c r="AQ26" s="392"/>
      <c r="AR26" s="393"/>
      <c r="AS26" s="391">
        <v>3435</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5700</v>
      </c>
      <c r="R27" s="392"/>
      <c r="S27" s="392"/>
      <c r="T27" s="392"/>
      <c r="U27" s="392"/>
      <c r="V27" s="393"/>
      <c r="W27" s="457"/>
      <c r="X27" s="448"/>
      <c r="Y27" s="449"/>
      <c r="Z27" s="388" t="s">
        <v>164</v>
      </c>
      <c r="AA27" s="389"/>
      <c r="AB27" s="389"/>
      <c r="AC27" s="389"/>
      <c r="AD27" s="389"/>
      <c r="AE27" s="389"/>
      <c r="AF27" s="389"/>
      <c r="AG27" s="390"/>
      <c r="AH27" s="391">
        <v>3</v>
      </c>
      <c r="AI27" s="392"/>
      <c r="AJ27" s="392"/>
      <c r="AK27" s="392"/>
      <c r="AL27" s="393"/>
      <c r="AM27" s="391">
        <v>12182</v>
      </c>
      <c r="AN27" s="392"/>
      <c r="AO27" s="392"/>
      <c r="AP27" s="392"/>
      <c r="AQ27" s="392"/>
      <c r="AR27" s="393"/>
      <c r="AS27" s="391">
        <v>4061</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2612080</v>
      </c>
      <c r="BO27" s="419"/>
      <c r="BP27" s="419"/>
      <c r="BQ27" s="419"/>
      <c r="BR27" s="419"/>
      <c r="BS27" s="419"/>
      <c r="BT27" s="419"/>
      <c r="BU27" s="420"/>
      <c r="BV27" s="418">
        <v>2575239</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4800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3290498</v>
      </c>
      <c r="BO28" s="411"/>
      <c r="BP28" s="411"/>
      <c r="BQ28" s="411"/>
      <c r="BR28" s="411"/>
      <c r="BS28" s="411"/>
      <c r="BT28" s="411"/>
      <c r="BU28" s="412"/>
      <c r="BV28" s="410">
        <v>3478198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26</v>
      </c>
      <c r="M29" s="392"/>
      <c r="N29" s="392"/>
      <c r="O29" s="392"/>
      <c r="P29" s="393"/>
      <c r="Q29" s="391">
        <v>4400</v>
      </c>
      <c r="R29" s="392"/>
      <c r="S29" s="392"/>
      <c r="T29" s="392"/>
      <c r="U29" s="392"/>
      <c r="V29" s="393"/>
      <c r="W29" s="458"/>
      <c r="X29" s="459"/>
      <c r="Y29" s="460"/>
      <c r="Z29" s="388" t="s">
        <v>171</v>
      </c>
      <c r="AA29" s="389"/>
      <c r="AB29" s="389"/>
      <c r="AC29" s="389"/>
      <c r="AD29" s="389"/>
      <c r="AE29" s="389"/>
      <c r="AF29" s="389"/>
      <c r="AG29" s="390"/>
      <c r="AH29" s="391">
        <v>686</v>
      </c>
      <c r="AI29" s="392"/>
      <c r="AJ29" s="392"/>
      <c r="AK29" s="392"/>
      <c r="AL29" s="393"/>
      <c r="AM29" s="391">
        <v>2237396</v>
      </c>
      <c r="AN29" s="392"/>
      <c r="AO29" s="392"/>
      <c r="AP29" s="392"/>
      <c r="AQ29" s="392"/>
      <c r="AR29" s="393"/>
      <c r="AS29" s="391">
        <v>3262</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777987</v>
      </c>
      <c r="BO29" s="416"/>
      <c r="BP29" s="416"/>
      <c r="BQ29" s="416"/>
      <c r="BR29" s="416"/>
      <c r="BS29" s="416"/>
      <c r="BT29" s="416"/>
      <c r="BU29" s="417"/>
      <c r="BV29" s="415">
        <v>876987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102.1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4930198</v>
      </c>
      <c r="BO30" s="419"/>
      <c r="BP30" s="419"/>
      <c r="BQ30" s="419"/>
      <c r="BR30" s="419"/>
      <c r="BS30" s="419"/>
      <c r="BT30" s="419"/>
      <c r="BU30" s="420"/>
      <c r="BV30" s="418">
        <v>5122985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IF('各会計、関係団体の財政状況及び健全化判断比率'!B33="","",'各会計、関係団体の財政状況及び健全化判断比率'!B33)</f>
        <v>水道事業会計</v>
      </c>
      <c r="AP34" s="374"/>
      <c r="AQ34" s="374"/>
      <c r="AR34" s="374"/>
      <c r="AS34" s="374"/>
      <c r="AT34" s="374"/>
      <c r="AU34" s="374"/>
      <c r="AV34" s="374"/>
      <c r="AW34" s="374"/>
      <c r="AX34" s="374"/>
      <c r="AY34" s="374"/>
      <c r="AZ34" s="374"/>
      <c r="BA34" s="374"/>
      <c r="BB34" s="374"/>
      <c r="BC34" s="374"/>
      <c r="BD34" s="167"/>
      <c r="BE34" s="375">
        <f>IF(BG34="","",MAX(C34:D43,U34:V43,AM34:AN43)+1)</f>
        <v>10</v>
      </c>
      <c r="BF34" s="375"/>
      <c r="BG34" s="374" t="str">
        <f>IF('各会計、関係団体の財政状況及び健全化判断比率'!B35="","",'各会計、関係団体の財政状況及び健全化判断比率'!B35)</f>
        <v>簡易水道事業会計</v>
      </c>
      <c r="BH34" s="374"/>
      <c r="BI34" s="374"/>
      <c r="BJ34" s="374"/>
      <c r="BK34" s="374"/>
      <c r="BL34" s="374"/>
      <c r="BM34" s="374"/>
      <c r="BN34" s="374"/>
      <c r="BO34" s="374"/>
      <c r="BP34" s="374"/>
      <c r="BQ34" s="374"/>
      <c r="BR34" s="374"/>
      <c r="BS34" s="374"/>
      <c r="BT34" s="374"/>
      <c r="BU34" s="374"/>
      <c r="BV34" s="167"/>
      <c r="BW34" s="375">
        <f>IF(BY34="","",MAX(C34:D43,U34:V43,AM34:AN43,BE34:BF43)+1)</f>
        <v>13</v>
      </c>
      <c r="BX34" s="375"/>
      <c r="BY34" s="374" t="str">
        <f>IF('各会計、関係団体の財政状況及び健全化判断比率'!B68="","",'各会計、関係団体の財政状況及び健全化判断比率'!B68)</f>
        <v>京都府住宅新築資金等貸付事業管理組合（一般会計）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舞鶴勤労者福祉センター協議会</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土地建物造成事業会計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駐車場事業会計</v>
      </c>
      <c r="X35" s="374"/>
      <c r="Y35" s="374"/>
      <c r="Z35" s="374"/>
      <c r="AA35" s="374"/>
      <c r="AB35" s="374"/>
      <c r="AC35" s="374"/>
      <c r="AD35" s="374"/>
      <c r="AE35" s="374"/>
      <c r="AF35" s="374"/>
      <c r="AG35" s="374"/>
      <c r="AH35" s="374"/>
      <c r="AI35" s="374"/>
      <c r="AJ35" s="374"/>
      <c r="AK35" s="374"/>
      <c r="AL35" s="167"/>
      <c r="AM35" s="375">
        <f t="shared" ref="AM35:AM43" si="0">IF(AO35="","",AM34+1)</f>
        <v>9</v>
      </c>
      <c r="AN35" s="375"/>
      <c r="AO35" s="374" t="str">
        <f>IF('各会計、関係団体の財政状況及び健全化判断比率'!B34="","",'各会計、関係団体の財政状況及び健全化判断比率'!B34)</f>
        <v>病院事業会計</v>
      </c>
      <c r="AP35" s="374"/>
      <c r="AQ35" s="374"/>
      <c r="AR35" s="374"/>
      <c r="AS35" s="374"/>
      <c r="AT35" s="374"/>
      <c r="AU35" s="374"/>
      <c r="AV35" s="374"/>
      <c r="AW35" s="374"/>
      <c r="AX35" s="374"/>
      <c r="AY35" s="374"/>
      <c r="AZ35" s="374"/>
      <c r="BA35" s="374"/>
      <c r="BB35" s="374"/>
      <c r="BC35" s="374"/>
      <c r="BD35" s="167"/>
      <c r="BE35" s="375">
        <f t="shared" ref="BE35:BE43" si="1">IF(BG35="","",BE34+1)</f>
        <v>11</v>
      </c>
      <c r="BF35" s="375"/>
      <c r="BG35" s="374" t="str">
        <f>IF('各会計、関係団体の財政状況及び健全化判断比率'!B36="","",'各会計、関係団体の財政状況及び健全化判断比率'!B36)</f>
        <v>下水道事業会計</v>
      </c>
      <c r="BH35" s="374"/>
      <c r="BI35" s="374"/>
      <c r="BJ35" s="374"/>
      <c r="BK35" s="374"/>
      <c r="BL35" s="374"/>
      <c r="BM35" s="374"/>
      <c r="BN35" s="374"/>
      <c r="BO35" s="374"/>
      <c r="BP35" s="374"/>
      <c r="BQ35" s="374"/>
      <c r="BR35" s="374"/>
      <c r="BS35" s="374"/>
      <c r="BT35" s="374"/>
      <c r="BU35" s="374"/>
      <c r="BV35" s="167"/>
      <c r="BW35" s="375">
        <f t="shared" ref="BW35:BW43" si="2">IF(BY35="","",BW34+1)</f>
        <v>14</v>
      </c>
      <c r="BX35" s="375"/>
      <c r="BY35" s="374" t="str">
        <f>IF('各会計、関係団体の財政状況及び健全化判断比率'!B69="","",'各会計、関係団体の財政状況及び健全化判断比率'!B69)</f>
        <v>京都府住宅新築資金等貸付事業管理組合（特別会計）</v>
      </c>
      <c r="BZ35" s="374"/>
      <c r="CA35" s="374"/>
      <c r="CB35" s="374"/>
      <c r="CC35" s="374"/>
      <c r="CD35" s="374"/>
      <c r="CE35" s="374"/>
      <c r="CF35" s="374"/>
      <c r="CG35" s="374"/>
      <c r="CH35" s="374"/>
      <c r="CI35" s="374"/>
      <c r="CJ35" s="374"/>
      <c r="CK35" s="374"/>
      <c r="CL35" s="374"/>
      <c r="CM35" s="374"/>
      <c r="CN35" s="167"/>
      <c r="CO35" s="375">
        <f t="shared" ref="CO35:CO43" si="3">IF(CQ35="","",CO34+1)</f>
        <v>20</v>
      </c>
      <c r="CP35" s="375"/>
      <c r="CQ35" s="374" t="str">
        <f>IF('各会計、関係団体の財政状況及び健全化判断比率'!BS8="","",'各会計、関係団体の財政状況及び健全化判断比率'!BS8)</f>
        <v>舞鶴市文化事業団</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介護保険事業会計（保険事業勘定）</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12</v>
      </c>
      <c r="BF36" s="375"/>
      <c r="BG36" s="374" t="str">
        <f>IF('各会計、関係団体の財政状況及び健全化判断比率'!B37="","",'各会計、関係団体の財政状況及び健全化判断比率'!B37)</f>
        <v>貯木事業会計</v>
      </c>
      <c r="BH36" s="374"/>
      <c r="BI36" s="374"/>
      <c r="BJ36" s="374"/>
      <c r="BK36" s="374"/>
      <c r="BL36" s="374"/>
      <c r="BM36" s="374"/>
      <c r="BN36" s="374"/>
      <c r="BO36" s="374"/>
      <c r="BP36" s="374"/>
      <c r="BQ36" s="374"/>
      <c r="BR36" s="374"/>
      <c r="BS36" s="374"/>
      <c r="BT36" s="374"/>
      <c r="BU36" s="374"/>
      <c r="BV36" s="167"/>
      <c r="BW36" s="375">
        <f t="shared" si="2"/>
        <v>15</v>
      </c>
      <c r="BX36" s="375"/>
      <c r="BY36" s="374" t="str">
        <f>IF('各会計、関係団体の財政状況及び健全化判断比率'!B70="","",'各会計、関係団体の財政状況及び健全化判断比率'!B70)</f>
        <v>京都地方税機構</v>
      </c>
      <c r="BZ36" s="374"/>
      <c r="CA36" s="374"/>
      <c r="CB36" s="374"/>
      <c r="CC36" s="374"/>
      <c r="CD36" s="374"/>
      <c r="CE36" s="374"/>
      <c r="CF36" s="374"/>
      <c r="CG36" s="374"/>
      <c r="CH36" s="374"/>
      <c r="CI36" s="374"/>
      <c r="CJ36" s="374"/>
      <c r="CK36" s="374"/>
      <c r="CL36" s="374"/>
      <c r="CM36" s="374"/>
      <c r="CN36" s="167"/>
      <c r="CO36" s="375">
        <f t="shared" si="3"/>
        <v>21</v>
      </c>
      <c r="CP36" s="375"/>
      <c r="CQ36" s="374" t="str">
        <f>IF('各会計、関係団体の財政状況及び健全化判断比率'!BS9="","",'各会計、関係団体の財政状況及び健全化判断比率'!BS9)</f>
        <v>舞鶴市土地開発公社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介護保険事業会計（サービス事業勘定）</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16</v>
      </c>
      <c r="BX37" s="375"/>
      <c r="BY37" s="374" t="str">
        <f>IF('各会計、関係団体の財政状況及び健全化判断比率'!B71="","",'各会計、関係団体の財政状況及び健全化判断比率'!B71)</f>
        <v>京都府後期高齢者医療広域連合（一般会計）</v>
      </c>
      <c r="BZ37" s="374"/>
      <c r="CA37" s="374"/>
      <c r="CB37" s="374"/>
      <c r="CC37" s="374"/>
      <c r="CD37" s="374"/>
      <c r="CE37" s="374"/>
      <c r="CF37" s="374"/>
      <c r="CG37" s="374"/>
      <c r="CH37" s="374"/>
      <c r="CI37" s="374"/>
      <c r="CJ37" s="374"/>
      <c r="CK37" s="374"/>
      <c r="CL37" s="374"/>
      <c r="CM37" s="374"/>
      <c r="CN37" s="167"/>
      <c r="CO37" s="375">
        <f t="shared" si="3"/>
        <v>22</v>
      </c>
      <c r="CP37" s="375"/>
      <c r="CQ37" s="374" t="str">
        <f>IF('各会計、関係団体の財政状況及び健全化判断比率'!BS10="","",'各会計、関係団体の財政状況及び健全化判断比率'!BS10)</f>
        <v>舞鶴市花と緑の公社</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7</v>
      </c>
      <c r="V38" s="375"/>
      <c r="W38" s="374" t="str">
        <f>IF('各会計、関係団体の財政状況及び健全化判断比率'!B32="","",'各会計、関係団体の財政状況及び健全化判断比率'!B32)</f>
        <v>後期高齢者医療事業会計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17</v>
      </c>
      <c r="BX38" s="375"/>
      <c r="BY38" s="374" t="str">
        <f>IF('各会計、関係団体の財政状況及び健全化判断比率'!B72="","",'各会計、関係団体の財政状況及び健全化判断比率'!B72)</f>
        <v>京都府後期高齢者医療広域連合（後期高齢者医療特別会計）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18</v>
      </c>
      <c r="BX39" s="375"/>
      <c r="BY39" s="374" t="str">
        <f>IF('各会計、関係団体の財政状況及び健全化判断比率'!B73="","",'各会計、関係団体の財政状況及び健全化判断比率'!B73)</f>
        <v>京都府自治会館管理組合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4" t="s">
        <v>531</v>
      </c>
      <c r="D34" s="1184"/>
      <c r="E34" s="1185"/>
      <c r="F34" s="32">
        <v>3.03</v>
      </c>
      <c r="G34" s="33">
        <v>1.1599999999999999</v>
      </c>
      <c r="H34" s="33">
        <v>0.47</v>
      </c>
      <c r="I34" s="33">
        <v>1.27</v>
      </c>
      <c r="J34" s="34">
        <v>2.4300000000000002</v>
      </c>
      <c r="K34" s="22"/>
      <c r="L34" s="22"/>
      <c r="M34" s="22"/>
      <c r="N34" s="22"/>
      <c r="O34" s="22"/>
      <c r="P34" s="22"/>
    </row>
    <row r="35" spans="1:16" ht="39" customHeight="1" x14ac:dyDescent="0.15">
      <c r="A35" s="22"/>
      <c r="B35" s="35"/>
      <c r="C35" s="1178" t="s">
        <v>532</v>
      </c>
      <c r="D35" s="1179"/>
      <c r="E35" s="1180"/>
      <c r="F35" s="36">
        <v>0.69</v>
      </c>
      <c r="G35" s="37">
        <v>1.1399999999999999</v>
      </c>
      <c r="H35" s="37">
        <v>1.54</v>
      </c>
      <c r="I35" s="37">
        <v>1.66</v>
      </c>
      <c r="J35" s="38">
        <v>2.13</v>
      </c>
      <c r="K35" s="22"/>
      <c r="L35" s="22"/>
      <c r="M35" s="22"/>
      <c r="N35" s="22"/>
      <c r="O35" s="22"/>
      <c r="P35" s="22"/>
    </row>
    <row r="36" spans="1:16" ht="39" customHeight="1" x14ac:dyDescent="0.15">
      <c r="A36" s="22"/>
      <c r="B36" s="35"/>
      <c r="C36" s="1178" t="s">
        <v>533</v>
      </c>
      <c r="D36" s="1179"/>
      <c r="E36" s="1180"/>
      <c r="F36" s="36">
        <v>0.61</v>
      </c>
      <c r="G36" s="37">
        <v>1.44</v>
      </c>
      <c r="H36" s="37">
        <v>2.02</v>
      </c>
      <c r="I36" s="37">
        <v>0.56000000000000005</v>
      </c>
      <c r="J36" s="38">
        <v>1.06</v>
      </c>
      <c r="K36" s="22"/>
      <c r="L36" s="22"/>
      <c r="M36" s="22"/>
      <c r="N36" s="22"/>
      <c r="O36" s="22"/>
      <c r="P36" s="22"/>
    </row>
    <row r="37" spans="1:16" ht="39" customHeight="1" x14ac:dyDescent="0.15">
      <c r="A37" s="22"/>
      <c r="B37" s="35"/>
      <c r="C37" s="1178" t="s">
        <v>534</v>
      </c>
      <c r="D37" s="1179"/>
      <c r="E37" s="1180"/>
      <c r="F37" s="36">
        <v>1.72</v>
      </c>
      <c r="G37" s="37">
        <v>0.73</v>
      </c>
      <c r="H37" s="37">
        <v>0.67</v>
      </c>
      <c r="I37" s="37">
        <v>0.25</v>
      </c>
      <c r="J37" s="38">
        <v>0.74</v>
      </c>
      <c r="K37" s="22"/>
      <c r="L37" s="22"/>
      <c r="M37" s="22"/>
      <c r="N37" s="22"/>
      <c r="O37" s="22"/>
      <c r="P37" s="22"/>
    </row>
    <row r="38" spans="1:16" ht="39" customHeight="1" x14ac:dyDescent="0.15">
      <c r="A38" s="22"/>
      <c r="B38" s="35"/>
      <c r="C38" s="1178" t="s">
        <v>535</v>
      </c>
      <c r="D38" s="1179"/>
      <c r="E38" s="1180"/>
      <c r="F38" s="36">
        <v>2.68</v>
      </c>
      <c r="G38" s="37">
        <v>1.48</v>
      </c>
      <c r="H38" s="37">
        <v>0.52</v>
      </c>
      <c r="I38" s="37">
        <v>0.71</v>
      </c>
      <c r="J38" s="38">
        <v>0.66</v>
      </c>
      <c r="K38" s="22"/>
      <c r="L38" s="22"/>
      <c r="M38" s="22"/>
      <c r="N38" s="22"/>
      <c r="O38" s="22"/>
      <c r="P38" s="22"/>
    </row>
    <row r="39" spans="1:16" ht="39" customHeight="1" x14ac:dyDescent="0.15">
      <c r="A39" s="22"/>
      <c r="B39" s="35"/>
      <c r="C39" s="1178" t="s">
        <v>536</v>
      </c>
      <c r="D39" s="1179"/>
      <c r="E39" s="1180"/>
      <c r="F39" s="36">
        <v>0.14000000000000001</v>
      </c>
      <c r="G39" s="37">
        <v>0.08</v>
      </c>
      <c r="H39" s="37">
        <v>0.19</v>
      </c>
      <c r="I39" s="37">
        <v>0.28999999999999998</v>
      </c>
      <c r="J39" s="38">
        <v>0.1</v>
      </c>
      <c r="K39" s="22"/>
      <c r="L39" s="22"/>
      <c r="M39" s="22"/>
      <c r="N39" s="22"/>
      <c r="O39" s="22"/>
      <c r="P39" s="22"/>
    </row>
    <row r="40" spans="1:16" ht="39" customHeight="1" x14ac:dyDescent="0.15">
      <c r="A40" s="22"/>
      <c r="B40" s="35"/>
      <c r="C40" s="1178" t="s">
        <v>537</v>
      </c>
      <c r="D40" s="1179"/>
      <c r="E40" s="1180"/>
      <c r="F40" s="36">
        <v>0.05</v>
      </c>
      <c r="G40" s="37">
        <v>7.0000000000000007E-2</v>
      </c>
      <c r="H40" s="37">
        <v>0.04</v>
      </c>
      <c r="I40" s="37">
        <v>0.08</v>
      </c>
      <c r="J40" s="38">
        <v>7.0000000000000007E-2</v>
      </c>
      <c r="K40" s="22"/>
      <c r="L40" s="22"/>
      <c r="M40" s="22"/>
      <c r="N40" s="22"/>
      <c r="O40" s="22"/>
      <c r="P40" s="22"/>
    </row>
    <row r="41" spans="1:16" ht="39" customHeight="1" x14ac:dyDescent="0.15">
      <c r="A41" s="22"/>
      <c r="B41" s="35"/>
      <c r="C41" s="1178" t="s">
        <v>538</v>
      </c>
      <c r="D41" s="1179"/>
      <c r="E41" s="1180"/>
      <c r="F41" s="36">
        <v>0.03</v>
      </c>
      <c r="G41" s="37">
        <v>0</v>
      </c>
      <c r="H41" s="37">
        <v>0.02</v>
      </c>
      <c r="I41" s="37">
        <v>0.03</v>
      </c>
      <c r="J41" s="38">
        <v>0.03</v>
      </c>
      <c r="K41" s="22"/>
      <c r="L41" s="22"/>
      <c r="M41" s="22"/>
      <c r="N41" s="22"/>
      <c r="O41" s="22"/>
      <c r="P41" s="22"/>
    </row>
    <row r="42" spans="1:16" ht="39" customHeight="1" x14ac:dyDescent="0.15">
      <c r="A42" s="22"/>
      <c r="B42" s="39"/>
      <c r="C42" s="1178" t="s">
        <v>539</v>
      </c>
      <c r="D42" s="1179"/>
      <c r="E42" s="1180"/>
      <c r="F42" s="36" t="s">
        <v>540</v>
      </c>
      <c r="G42" s="37" t="s">
        <v>484</v>
      </c>
      <c r="H42" s="37" t="s">
        <v>484</v>
      </c>
      <c r="I42" s="37" t="s">
        <v>484</v>
      </c>
      <c r="J42" s="38" t="s">
        <v>484</v>
      </c>
      <c r="K42" s="22"/>
      <c r="L42" s="22"/>
      <c r="M42" s="22"/>
      <c r="N42" s="22"/>
      <c r="O42" s="22"/>
      <c r="P42" s="22"/>
    </row>
    <row r="43" spans="1:16" ht="39" customHeight="1" thickBot="1" x14ac:dyDescent="0.2">
      <c r="A43" s="22"/>
      <c r="B43" s="40"/>
      <c r="C43" s="1181" t="s">
        <v>541</v>
      </c>
      <c r="D43" s="1182"/>
      <c r="E43" s="1183"/>
      <c r="F43" s="41">
        <v>0.22</v>
      </c>
      <c r="G43" s="42">
        <v>0.18</v>
      </c>
      <c r="H43" s="42">
        <v>0.18</v>
      </c>
      <c r="I43" s="42">
        <v>0.21</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1"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3595</v>
      </c>
      <c r="L45" s="60">
        <v>3517</v>
      </c>
      <c r="M45" s="60">
        <v>3542</v>
      </c>
      <c r="N45" s="60">
        <v>3382</v>
      </c>
      <c r="O45" s="61">
        <v>3347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x14ac:dyDescent="0.15">
      <c r="A48" s="48"/>
      <c r="B48" s="1196"/>
      <c r="C48" s="1197"/>
      <c r="D48" s="62"/>
      <c r="E48" s="1188" t="s">
        <v>15</v>
      </c>
      <c r="F48" s="1188"/>
      <c r="G48" s="1188"/>
      <c r="H48" s="1188"/>
      <c r="I48" s="1188"/>
      <c r="J48" s="1189"/>
      <c r="K48" s="63">
        <v>1284</v>
      </c>
      <c r="L48" s="64">
        <v>1305</v>
      </c>
      <c r="M48" s="64">
        <v>1334</v>
      </c>
      <c r="N48" s="64">
        <v>1343</v>
      </c>
      <c r="O48" s="65">
        <v>1371</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484</v>
      </c>
      <c r="L49" s="64" t="s">
        <v>484</v>
      </c>
      <c r="M49" s="64" t="s">
        <v>484</v>
      </c>
      <c r="N49" s="64" t="s">
        <v>484</v>
      </c>
      <c r="O49" s="65" t="s">
        <v>484</v>
      </c>
      <c r="P49" s="48"/>
      <c r="Q49" s="48"/>
      <c r="R49" s="48"/>
      <c r="S49" s="48"/>
      <c r="T49" s="48"/>
      <c r="U49" s="48"/>
    </row>
    <row r="50" spans="1:21" ht="30.75" customHeight="1" x14ac:dyDescent="0.15">
      <c r="A50" s="48"/>
      <c r="B50" s="1196"/>
      <c r="C50" s="1197"/>
      <c r="D50" s="62"/>
      <c r="E50" s="1188" t="s">
        <v>17</v>
      </c>
      <c r="F50" s="1188"/>
      <c r="G50" s="1188"/>
      <c r="H50" s="1188"/>
      <c r="I50" s="1188"/>
      <c r="J50" s="1189"/>
      <c r="K50" s="63">
        <v>0</v>
      </c>
      <c r="L50" s="64">
        <v>3</v>
      </c>
      <c r="M50" s="64">
        <v>2</v>
      </c>
      <c r="N50" s="64">
        <v>2</v>
      </c>
      <c r="O50" s="65">
        <v>8</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484</v>
      </c>
      <c r="L51" s="64" t="s">
        <v>484</v>
      </c>
      <c r="M51" s="64" t="s">
        <v>484</v>
      </c>
      <c r="N51" s="64" t="s">
        <v>484</v>
      </c>
      <c r="O51" s="65" t="s">
        <v>484</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3089</v>
      </c>
      <c r="L52" s="64">
        <v>3086</v>
      </c>
      <c r="M52" s="64">
        <v>3199</v>
      </c>
      <c r="N52" s="64">
        <v>3067</v>
      </c>
      <c r="O52" s="65">
        <v>3009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1790</v>
      </c>
      <c r="L53" s="69">
        <v>1739</v>
      </c>
      <c r="M53" s="69">
        <v>1679</v>
      </c>
      <c r="N53" s="69">
        <v>1660</v>
      </c>
      <c r="O53" s="70">
        <v>1717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1"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214" t="s">
        <v>24</v>
      </c>
      <c r="C41" s="1215"/>
      <c r="D41" s="81"/>
      <c r="E41" s="1216" t="s">
        <v>25</v>
      </c>
      <c r="F41" s="1216"/>
      <c r="G41" s="1216"/>
      <c r="H41" s="1217"/>
      <c r="I41" s="82">
        <v>33227</v>
      </c>
      <c r="J41" s="83">
        <v>33983</v>
      </c>
      <c r="K41" s="83">
        <v>35445</v>
      </c>
      <c r="L41" s="83">
        <v>35877</v>
      </c>
      <c r="M41" s="84">
        <v>36173</v>
      </c>
    </row>
    <row r="42" spans="2:13" ht="27.75" customHeight="1" x14ac:dyDescent="0.15">
      <c r="B42" s="1204"/>
      <c r="C42" s="1205"/>
      <c r="D42" s="85"/>
      <c r="E42" s="1208" t="s">
        <v>26</v>
      </c>
      <c r="F42" s="1208"/>
      <c r="G42" s="1208"/>
      <c r="H42" s="1209"/>
      <c r="I42" s="86">
        <v>11</v>
      </c>
      <c r="J42" s="87">
        <v>2</v>
      </c>
      <c r="K42" s="87">
        <v>210</v>
      </c>
      <c r="L42" s="87">
        <v>476</v>
      </c>
      <c r="M42" s="88">
        <v>381</v>
      </c>
    </row>
    <row r="43" spans="2:13" ht="27.75" customHeight="1" x14ac:dyDescent="0.15">
      <c r="B43" s="1204"/>
      <c r="C43" s="1205"/>
      <c r="D43" s="85"/>
      <c r="E43" s="1208" t="s">
        <v>27</v>
      </c>
      <c r="F43" s="1208"/>
      <c r="G43" s="1208"/>
      <c r="H43" s="1209"/>
      <c r="I43" s="86">
        <v>22411</v>
      </c>
      <c r="J43" s="87">
        <v>23673</v>
      </c>
      <c r="K43" s="87">
        <v>23922</v>
      </c>
      <c r="L43" s="87">
        <v>23984</v>
      </c>
      <c r="M43" s="88">
        <v>23720</v>
      </c>
    </row>
    <row r="44" spans="2:13" ht="27.75" customHeight="1" x14ac:dyDescent="0.15">
      <c r="B44" s="1204"/>
      <c r="C44" s="1205"/>
      <c r="D44" s="85"/>
      <c r="E44" s="1208" t="s">
        <v>28</v>
      </c>
      <c r="F44" s="1208"/>
      <c r="G44" s="1208"/>
      <c r="H44" s="1209"/>
      <c r="I44" s="86">
        <v>7</v>
      </c>
      <c r="J44" s="87">
        <v>6</v>
      </c>
      <c r="K44" s="87">
        <v>5</v>
      </c>
      <c r="L44" s="87">
        <v>4</v>
      </c>
      <c r="M44" s="88">
        <v>3</v>
      </c>
    </row>
    <row r="45" spans="2:13" ht="27.75" customHeight="1" x14ac:dyDescent="0.15">
      <c r="B45" s="1204"/>
      <c r="C45" s="1205"/>
      <c r="D45" s="85"/>
      <c r="E45" s="1208" t="s">
        <v>29</v>
      </c>
      <c r="F45" s="1208"/>
      <c r="G45" s="1208"/>
      <c r="H45" s="1209"/>
      <c r="I45" s="86">
        <v>7256</v>
      </c>
      <c r="J45" s="87">
        <v>7327</v>
      </c>
      <c r="K45" s="87">
        <v>6698</v>
      </c>
      <c r="L45" s="87">
        <v>6440</v>
      </c>
      <c r="M45" s="88">
        <v>6433</v>
      </c>
    </row>
    <row r="46" spans="2:13" ht="27.75" customHeight="1" x14ac:dyDescent="0.15">
      <c r="B46" s="1204"/>
      <c r="C46" s="1205"/>
      <c r="D46" s="89"/>
      <c r="E46" s="1208" t="s">
        <v>30</v>
      </c>
      <c r="F46" s="1208"/>
      <c r="G46" s="1208"/>
      <c r="H46" s="1209"/>
      <c r="I46" s="86">
        <v>1</v>
      </c>
      <c r="J46" s="87">
        <v>18</v>
      </c>
      <c r="K46" s="87">
        <v>16</v>
      </c>
      <c r="L46" s="87">
        <v>15</v>
      </c>
      <c r="M46" s="88">
        <v>48</v>
      </c>
    </row>
    <row r="47" spans="2:13" ht="27.75" customHeight="1" x14ac:dyDescent="0.15">
      <c r="B47" s="1204"/>
      <c r="C47" s="1205"/>
      <c r="D47" s="90"/>
      <c r="E47" s="1218" t="s">
        <v>31</v>
      </c>
      <c r="F47" s="1219"/>
      <c r="G47" s="1219"/>
      <c r="H47" s="1220"/>
      <c r="I47" s="86" t="s">
        <v>484</v>
      </c>
      <c r="J47" s="87" t="s">
        <v>484</v>
      </c>
      <c r="K47" s="87" t="s">
        <v>484</v>
      </c>
      <c r="L47" s="87" t="s">
        <v>484</v>
      </c>
      <c r="M47" s="88" t="s">
        <v>484</v>
      </c>
    </row>
    <row r="48" spans="2:13" ht="27.75" customHeight="1" x14ac:dyDescent="0.15">
      <c r="B48" s="1204"/>
      <c r="C48" s="1205"/>
      <c r="D48" s="85"/>
      <c r="E48" s="1208" t="s">
        <v>32</v>
      </c>
      <c r="F48" s="1208"/>
      <c r="G48" s="1208"/>
      <c r="H48" s="1209"/>
      <c r="I48" s="86" t="s">
        <v>484</v>
      </c>
      <c r="J48" s="87" t="s">
        <v>484</v>
      </c>
      <c r="K48" s="87" t="s">
        <v>484</v>
      </c>
      <c r="L48" s="87" t="s">
        <v>484</v>
      </c>
      <c r="M48" s="88" t="s">
        <v>484</v>
      </c>
    </row>
    <row r="49" spans="2:13" ht="27.75" customHeight="1" x14ac:dyDescent="0.15">
      <c r="B49" s="1206"/>
      <c r="C49" s="1207"/>
      <c r="D49" s="85"/>
      <c r="E49" s="1208" t="s">
        <v>33</v>
      </c>
      <c r="F49" s="1208"/>
      <c r="G49" s="1208"/>
      <c r="H49" s="1209"/>
      <c r="I49" s="86" t="s">
        <v>484</v>
      </c>
      <c r="J49" s="87" t="s">
        <v>484</v>
      </c>
      <c r="K49" s="87" t="s">
        <v>484</v>
      </c>
      <c r="L49" s="87" t="s">
        <v>484</v>
      </c>
      <c r="M49" s="88" t="s">
        <v>484</v>
      </c>
    </row>
    <row r="50" spans="2:13" ht="27.75" customHeight="1" x14ac:dyDescent="0.15">
      <c r="B50" s="1202" t="s">
        <v>34</v>
      </c>
      <c r="C50" s="1203"/>
      <c r="D50" s="91"/>
      <c r="E50" s="1208" t="s">
        <v>35</v>
      </c>
      <c r="F50" s="1208"/>
      <c r="G50" s="1208"/>
      <c r="H50" s="1209"/>
      <c r="I50" s="86">
        <v>13489</v>
      </c>
      <c r="J50" s="87">
        <v>13743</v>
      </c>
      <c r="K50" s="87">
        <v>11883</v>
      </c>
      <c r="L50" s="87">
        <v>11852</v>
      </c>
      <c r="M50" s="88">
        <v>11204</v>
      </c>
    </row>
    <row r="51" spans="2:13" ht="27.75" customHeight="1" x14ac:dyDescent="0.15">
      <c r="B51" s="1204"/>
      <c r="C51" s="1205"/>
      <c r="D51" s="85"/>
      <c r="E51" s="1208" t="s">
        <v>36</v>
      </c>
      <c r="F51" s="1208"/>
      <c r="G51" s="1208"/>
      <c r="H51" s="1209"/>
      <c r="I51" s="86">
        <v>718</v>
      </c>
      <c r="J51" s="87">
        <v>726</v>
      </c>
      <c r="K51" s="87">
        <v>684</v>
      </c>
      <c r="L51" s="87">
        <v>588</v>
      </c>
      <c r="M51" s="88">
        <v>692</v>
      </c>
    </row>
    <row r="52" spans="2:13" ht="27.75" customHeight="1" x14ac:dyDescent="0.15">
      <c r="B52" s="1206"/>
      <c r="C52" s="1207"/>
      <c r="D52" s="85"/>
      <c r="E52" s="1208" t="s">
        <v>37</v>
      </c>
      <c r="F52" s="1208"/>
      <c r="G52" s="1208"/>
      <c r="H52" s="1209"/>
      <c r="I52" s="86">
        <v>35951</v>
      </c>
      <c r="J52" s="87">
        <v>36892</v>
      </c>
      <c r="K52" s="87">
        <v>37486</v>
      </c>
      <c r="L52" s="87">
        <v>37577</v>
      </c>
      <c r="M52" s="88">
        <v>37678</v>
      </c>
    </row>
    <row r="53" spans="2:13" ht="27.75" customHeight="1" thickBot="1" x14ac:dyDescent="0.2">
      <c r="B53" s="1210" t="s">
        <v>21</v>
      </c>
      <c r="C53" s="1211"/>
      <c r="D53" s="92"/>
      <c r="E53" s="1212" t="s">
        <v>38</v>
      </c>
      <c r="F53" s="1212"/>
      <c r="G53" s="1212"/>
      <c r="H53" s="1213"/>
      <c r="I53" s="93">
        <v>12755</v>
      </c>
      <c r="J53" s="94">
        <v>13648</v>
      </c>
      <c r="K53" s="94">
        <v>16242</v>
      </c>
      <c r="L53" s="94">
        <v>16779</v>
      </c>
      <c r="M53" s="95">
        <v>17183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P53" sqref="P53"/>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564</v>
      </c>
      <c r="I42" s="354"/>
      <c r="J42" s="354"/>
      <c r="K42" s="354"/>
      <c r="L42" s="246"/>
      <c r="M42" s="246"/>
      <c r="N42" s="246"/>
      <c r="O42" s="246"/>
    </row>
    <row r="43" spans="2:17" x14ac:dyDescent="0.15">
      <c r="B43" s="250"/>
      <c r="C43" s="246"/>
      <c r="D43" s="246"/>
      <c r="E43" s="246"/>
      <c r="F43" s="246"/>
      <c r="G43" s="1235" t="s">
        <v>565</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566</v>
      </c>
    </row>
    <row r="50" spans="1:17" x14ac:dyDescent="0.15">
      <c r="B50" s="250"/>
      <c r="C50" s="246"/>
      <c r="D50" s="246"/>
      <c r="E50" s="246"/>
      <c r="F50" s="246"/>
      <c r="G50" s="1244"/>
      <c r="H50" s="1245"/>
      <c r="I50" s="1245"/>
      <c r="J50" s="1246"/>
      <c r="K50" s="356" t="s">
        <v>523</v>
      </c>
      <c r="L50" s="356" t="s">
        <v>524</v>
      </c>
      <c r="M50" s="356" t="s">
        <v>525</v>
      </c>
      <c r="N50" s="356" t="s">
        <v>526</v>
      </c>
      <c r="O50" s="356" t="s">
        <v>527</v>
      </c>
    </row>
    <row r="51" spans="1:17" x14ac:dyDescent="0.15">
      <c r="B51" s="250"/>
      <c r="C51" s="246"/>
      <c r="D51" s="246"/>
      <c r="E51" s="246"/>
      <c r="F51" s="246"/>
      <c r="G51" s="1247" t="s">
        <v>567</v>
      </c>
      <c r="H51" s="1248"/>
      <c r="I51" s="1253" t="s">
        <v>568</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569</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570</v>
      </c>
      <c r="H55" s="1228"/>
      <c r="I55" s="1233" t="s">
        <v>568</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569</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571</v>
      </c>
      <c r="C63" s="246"/>
      <c r="D63" s="246"/>
      <c r="E63" s="246"/>
      <c r="F63" s="246"/>
      <c r="G63" s="246"/>
      <c r="H63" s="246"/>
      <c r="I63" s="246"/>
      <c r="J63" s="246"/>
      <c r="K63" s="246"/>
      <c r="L63" s="246"/>
      <c r="M63" s="246"/>
      <c r="N63" s="246"/>
      <c r="O63" s="246"/>
    </row>
    <row r="64" spans="1:17" x14ac:dyDescent="0.15">
      <c r="B64" s="250"/>
      <c r="C64" s="246"/>
      <c r="D64" s="246"/>
      <c r="E64" s="246"/>
      <c r="F64" s="246"/>
      <c r="G64" s="353" t="s">
        <v>564</v>
      </c>
      <c r="I64" s="354"/>
      <c r="J64" s="354"/>
      <c r="K64" s="354"/>
      <c r="L64" s="246"/>
      <c r="M64" s="246"/>
      <c r="N64" s="246"/>
      <c r="O64" s="246"/>
    </row>
    <row r="65" spans="2:30" x14ac:dyDescent="0.15">
      <c r="B65" s="250"/>
      <c r="C65" s="246"/>
      <c r="D65" s="246"/>
      <c r="E65" s="246"/>
      <c r="F65" s="246"/>
      <c r="G65" s="1235" t="s">
        <v>572</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573</v>
      </c>
      <c r="I71" s="370"/>
      <c r="J71" s="366"/>
      <c r="K71" s="366"/>
      <c r="L71" s="367"/>
      <c r="M71" s="366"/>
      <c r="N71" s="367"/>
      <c r="O71" s="368"/>
    </row>
    <row r="72" spans="2:30" x14ac:dyDescent="0.15">
      <c r="B72" s="250"/>
      <c r="C72" s="246"/>
      <c r="D72" s="246"/>
      <c r="E72" s="246"/>
      <c r="F72" s="246"/>
      <c r="G72" s="1244"/>
      <c r="H72" s="1245"/>
      <c r="I72" s="1245"/>
      <c r="J72" s="1246"/>
      <c r="K72" s="356" t="s">
        <v>523</v>
      </c>
      <c r="L72" s="356" t="s">
        <v>524</v>
      </c>
      <c r="M72" s="356" t="s">
        <v>525</v>
      </c>
      <c r="N72" s="356" t="s">
        <v>526</v>
      </c>
      <c r="O72" s="356" t="s">
        <v>527</v>
      </c>
    </row>
    <row r="73" spans="2:30" x14ac:dyDescent="0.15">
      <c r="B73" s="250"/>
      <c r="C73" s="246"/>
      <c r="D73" s="246"/>
      <c r="E73" s="246"/>
      <c r="F73" s="246"/>
      <c r="G73" s="1247" t="s">
        <v>567</v>
      </c>
      <c r="H73" s="1248"/>
      <c r="I73" s="1253" t="s">
        <v>568</v>
      </c>
      <c r="J73" s="1253"/>
      <c r="K73" s="1234">
        <v>75.3</v>
      </c>
      <c r="L73" s="1234">
        <v>80.900000000000006</v>
      </c>
      <c r="M73" s="1221">
        <v>99.1</v>
      </c>
      <c r="N73" s="1221">
        <v>101.3</v>
      </c>
      <c r="O73" s="1221">
        <v>105.1</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574</v>
      </c>
      <c r="J75" s="1233"/>
      <c r="K75" s="1225">
        <v>10.4</v>
      </c>
      <c r="L75" s="1225">
        <v>10.5</v>
      </c>
      <c r="M75" s="1225">
        <v>10.3</v>
      </c>
      <c r="N75" s="1225">
        <v>10.1</v>
      </c>
      <c r="O75" s="1225">
        <v>10.199999999999999</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570</v>
      </c>
      <c r="H77" s="1228"/>
      <c r="I77" s="1233" t="s">
        <v>568</v>
      </c>
      <c r="J77" s="1233"/>
      <c r="K77" s="1234">
        <v>58.2</v>
      </c>
      <c r="L77" s="1234">
        <v>50.3</v>
      </c>
      <c r="M77" s="1221">
        <v>45.9</v>
      </c>
      <c r="N77" s="1221">
        <v>39</v>
      </c>
      <c r="O77" s="1221">
        <v>35.299999999999997</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574</v>
      </c>
      <c r="J79" s="1223"/>
      <c r="K79" s="1224">
        <v>10.3</v>
      </c>
      <c r="L79" s="1224">
        <v>9.6</v>
      </c>
      <c r="M79" s="1224">
        <v>8.8000000000000007</v>
      </c>
      <c r="N79" s="1224">
        <v>9</v>
      </c>
      <c r="O79" s="1224">
        <v>6.9</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I1" zoomScale="75" zoomScaleNormal="75" zoomScaleSheetLayoutView="70" workbookViewId="0">
      <selection activeCell="P53" sqref="P5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P1" zoomScaleNormal="100" zoomScaleSheetLayoutView="55" workbookViewId="0">
      <selection activeCell="P53" sqref="P5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522</v>
      </c>
      <c r="G2" s="113"/>
      <c r="H2" s="114"/>
    </row>
    <row r="3" spans="1:8" x14ac:dyDescent="0.15">
      <c r="A3" s="110" t="s">
        <v>515</v>
      </c>
      <c r="B3" s="115"/>
      <c r="C3" s="116"/>
      <c r="D3" s="117">
        <v>58380</v>
      </c>
      <c r="E3" s="118"/>
      <c r="F3" s="119">
        <v>50880</v>
      </c>
      <c r="G3" s="120"/>
      <c r="H3" s="121"/>
    </row>
    <row r="4" spans="1:8" x14ac:dyDescent="0.15">
      <c r="A4" s="122"/>
      <c r="B4" s="123"/>
      <c r="C4" s="124"/>
      <c r="D4" s="125">
        <v>33566</v>
      </c>
      <c r="E4" s="126"/>
      <c r="F4" s="127">
        <v>26879</v>
      </c>
      <c r="G4" s="128"/>
      <c r="H4" s="129"/>
    </row>
    <row r="5" spans="1:8" x14ac:dyDescent="0.15">
      <c r="A5" s="110" t="s">
        <v>517</v>
      </c>
      <c r="B5" s="115"/>
      <c r="C5" s="116"/>
      <c r="D5" s="117">
        <v>52574</v>
      </c>
      <c r="E5" s="118"/>
      <c r="F5" s="119">
        <v>63956</v>
      </c>
      <c r="G5" s="120"/>
      <c r="H5" s="121"/>
    </row>
    <row r="6" spans="1:8" x14ac:dyDescent="0.15">
      <c r="A6" s="122"/>
      <c r="B6" s="123"/>
      <c r="C6" s="124"/>
      <c r="D6" s="125">
        <v>26711</v>
      </c>
      <c r="E6" s="126"/>
      <c r="F6" s="127">
        <v>29239</v>
      </c>
      <c r="G6" s="128"/>
      <c r="H6" s="129"/>
    </row>
    <row r="7" spans="1:8" x14ac:dyDescent="0.15">
      <c r="A7" s="110" t="s">
        <v>518</v>
      </c>
      <c r="B7" s="115"/>
      <c r="C7" s="116"/>
      <c r="D7" s="117">
        <v>72528</v>
      </c>
      <c r="E7" s="118"/>
      <c r="F7" s="119">
        <v>66255</v>
      </c>
      <c r="G7" s="120"/>
      <c r="H7" s="121"/>
    </row>
    <row r="8" spans="1:8" x14ac:dyDescent="0.15">
      <c r="A8" s="122"/>
      <c r="B8" s="123"/>
      <c r="C8" s="124"/>
      <c r="D8" s="125">
        <v>53123</v>
      </c>
      <c r="E8" s="126"/>
      <c r="F8" s="127">
        <v>31822</v>
      </c>
      <c r="G8" s="128"/>
      <c r="H8" s="129"/>
    </row>
    <row r="9" spans="1:8" x14ac:dyDescent="0.15">
      <c r="A9" s="110" t="s">
        <v>519</v>
      </c>
      <c r="B9" s="115"/>
      <c r="C9" s="116"/>
      <c r="D9" s="117">
        <v>51895</v>
      </c>
      <c r="E9" s="118"/>
      <c r="F9" s="119">
        <v>92247</v>
      </c>
      <c r="G9" s="120"/>
      <c r="H9" s="121"/>
    </row>
    <row r="10" spans="1:8" x14ac:dyDescent="0.15">
      <c r="A10" s="122"/>
      <c r="B10" s="123"/>
      <c r="C10" s="124"/>
      <c r="D10" s="125">
        <v>26550</v>
      </c>
      <c r="E10" s="126"/>
      <c r="F10" s="127">
        <v>37204</v>
      </c>
      <c r="G10" s="128"/>
      <c r="H10" s="129"/>
    </row>
    <row r="11" spans="1:8" x14ac:dyDescent="0.15">
      <c r="A11" s="110" t="s">
        <v>520</v>
      </c>
      <c r="B11" s="115"/>
      <c r="C11" s="116"/>
      <c r="D11" s="117">
        <v>57574</v>
      </c>
      <c r="E11" s="118"/>
      <c r="F11" s="119">
        <v>44504</v>
      </c>
      <c r="G11" s="120"/>
      <c r="H11" s="121"/>
    </row>
    <row r="12" spans="1:8" x14ac:dyDescent="0.15">
      <c r="A12" s="122"/>
      <c r="B12" s="123"/>
      <c r="C12" s="130"/>
      <c r="D12" s="125">
        <v>21662</v>
      </c>
      <c r="E12" s="126"/>
      <c r="F12" s="127">
        <v>25876</v>
      </c>
      <c r="G12" s="128"/>
      <c r="H12" s="129"/>
    </row>
    <row r="13" spans="1:8" x14ac:dyDescent="0.15">
      <c r="A13" s="110"/>
      <c r="B13" s="115"/>
      <c r="C13" s="131"/>
      <c r="D13" s="132">
        <v>58590</v>
      </c>
      <c r="E13" s="133"/>
      <c r="F13" s="134">
        <v>63568</v>
      </c>
      <c r="G13" s="135"/>
      <c r="H13" s="121"/>
    </row>
    <row r="14" spans="1:8" x14ac:dyDescent="0.15">
      <c r="A14" s="122"/>
      <c r="B14" s="123"/>
      <c r="C14" s="124"/>
      <c r="D14" s="125">
        <v>32322</v>
      </c>
      <c r="E14" s="126"/>
      <c r="F14" s="127">
        <v>30204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2.86</v>
      </c>
      <c r="C19" s="136">
        <f>ROUND(VALUE(SUBSTITUTE(実質収支比率等に係る経年分析!G$48,"▲","-")),2)</f>
        <v>1.65</v>
      </c>
      <c r="D19" s="136">
        <f>ROUND(VALUE(SUBSTITUTE(実質収支比率等に係る経年分析!H$48,"▲","-")),2)</f>
        <v>0.71</v>
      </c>
      <c r="E19" s="136">
        <f>ROUND(VALUE(SUBSTITUTE(実質収支比率等に係る経年分析!I$48,"▲","-")),2)</f>
        <v>0.9</v>
      </c>
      <c r="F19" s="136">
        <f>ROUND(VALUE(SUBSTITUTE(実質収支比率等に係る経年分析!J$48,"▲","-")),2)</f>
        <v>0.67</v>
      </c>
    </row>
    <row r="20" spans="1:11" x14ac:dyDescent="0.15">
      <c r="A20" s="136" t="s">
        <v>43</v>
      </c>
      <c r="B20" s="136">
        <f>ROUND(VALUE(SUBSTITUTE(実質収支比率等に係る経年分析!F$47,"▲","-")),2)</f>
        <v>19.100000000000001</v>
      </c>
      <c r="C20" s="136">
        <f>ROUND(VALUE(SUBSTITUTE(実質収支比率等に係る経年分析!G$47,"▲","-")),2)</f>
        <v>21.11</v>
      </c>
      <c r="D20" s="136">
        <f>ROUND(VALUE(SUBSTITUTE(実質収支比率等に係る経年分析!H$47,"▲","-")),2)</f>
        <v>17.48</v>
      </c>
      <c r="E20" s="136">
        <f>ROUND(VALUE(SUBSTITUTE(実質収支比率等に係る経年分析!I$47,"▲","-")),2)</f>
        <v>17.75</v>
      </c>
      <c r="F20" s="136">
        <f>ROUND(VALUE(SUBSTITUTE(実質収支比率等に係る経年分析!J$47,"▲","-")),2)</f>
        <v>17.04</v>
      </c>
    </row>
    <row r="21" spans="1:11" x14ac:dyDescent="0.15">
      <c r="A21" s="136" t="s">
        <v>44</v>
      </c>
      <c r="B21" s="136">
        <f>IF(ISNUMBER(VALUE(SUBSTITUTE(実質収支比率等に係る経年分析!F$49,"▲","-"))),ROUND(VALUE(SUBSTITUTE(実質収支比率等に係る経年分析!F$49,"▲","-")),2),NA())</f>
        <v>-0.43</v>
      </c>
      <c r="C21" s="136">
        <f>IF(ISNUMBER(VALUE(SUBSTITUTE(実質収支比率等に係る経年分析!G$49,"▲","-"))),ROUND(VALUE(SUBSTITUTE(実質収支比率等に係る経年分析!G$49,"▲","-")),2),NA())</f>
        <v>0.9</v>
      </c>
      <c r="D21" s="136">
        <f>IF(ISNUMBER(VALUE(SUBSTITUTE(実質収支比率等に係る経年分析!H$49,"▲","-"))),ROUND(VALUE(SUBSTITUTE(実質収支比率等に係る経年分析!H$49,"▲","-")),2),NA())</f>
        <v>-4.84</v>
      </c>
      <c r="E21" s="136">
        <f>IF(ISNUMBER(VALUE(SUBSTITUTE(実質収支比率等に係る経年分析!I$49,"▲","-"))),ROUND(VALUE(SUBSTITUTE(実質収支比率等に係る経年分析!I$49,"▲","-")),2),NA())</f>
        <v>0.6</v>
      </c>
      <c r="F21" s="136">
        <f>IF(ISNUMBER(VALUE(SUBSTITUTE(実質収支比率等に係る経年分析!J$49,"▲","-"))),ROUND(VALUE(SUBSTITUTE(実質収支比率等に係る経年分析!J$49,"▲","-")),2),NA())</f>
        <v>-1.08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0.18</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0.18</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0.21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0.02</v>
      </c>
    </row>
    <row r="28" spans="1:11" x14ac:dyDescent="0.15">
      <c r="A28" s="137" t="str">
        <f>IF(連結実質赤字比率に係る赤字・黒字の構成分析!C$42="",NA(),連結実質赤字比率に係る赤字・黒字の構成分析!C$42)</f>
        <v>その他会計（赤字）</v>
      </c>
      <c r="B28" s="137">
        <f>IF(ROUND(VALUE(SUBSTITUTE(連結実質赤字比率に係る赤字・黒字の構成分析!F$42,"▲", "-")), 2) &lt; 0, ABS(ROUND(VALUE(SUBSTITUTE(連結実質赤字比率に係る赤字・黒字の構成分析!F$42,"▲", "-")), 2)), NA())</f>
        <v>0.05</v>
      </c>
      <c r="C28" s="137" t="e">
        <f>IF(ROUND(VALUE(SUBSTITUTE(連結実質赤字比率に係る赤字・黒字の構成分析!F$42,"▲", "-")), 2) &gt;= 0, ABS(ROUND(VALUE(SUBSTITUTE(連結実質赤字比率に係る赤字・黒字の構成分析!F$42,"▲", "-")), 2)), NA())</f>
        <v>#N/A</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後期高齢者医療事業会計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x14ac:dyDescent="0.15">
      <c r="A30" s="137" t="str">
        <f>IF(連結実質赤字比率に係る赤字・黒字の構成分析!C$40="",NA(),連結実質赤字比率に係る赤字・黒字の構成分析!C$40)</f>
        <v>簡易水道事業会計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7.0000000000000007E-2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7.0000000000000007E-2</v>
      </c>
    </row>
    <row r="31" spans="1:11" x14ac:dyDescent="0.15">
      <c r="A31" s="137" t="str">
        <f>IF(連結実質赤字比率に係る赤字・黒字の構成分析!C$39="",NA(),連結実質赤字比率に係る赤字・黒字の構成分析!C$39)</f>
        <v>駐車場事業会計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0.14000000000000001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0.28999999999999998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v>
      </c>
    </row>
    <row r="32" spans="1:11" x14ac:dyDescent="0.15">
      <c r="A32" s="137" t="str">
        <f>IF(連結実質赤字比率に係る赤字・黒字の構成分析!C$38="",NA(),連結実質赤字比率に係る赤字・黒字の構成分析!C$38)</f>
        <v>一般会計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2.68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1.48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0.66</v>
      </c>
    </row>
    <row r="33" spans="1:16" x14ac:dyDescent="0.15">
      <c r="A33" s="137" t="str">
        <f>IF(連結実質赤字比率に係る赤字・黒字の構成分析!C$37="",NA(),連結実質赤字比率に係る赤字・黒字の構成分析!C$37)</f>
        <v>国民健康保険事業会計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1.72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0.74</v>
      </c>
    </row>
    <row r="34" spans="1:16" x14ac:dyDescent="0.15">
      <c r="A34" s="137" t="str">
        <f>IF(連結実質赤字比率に係る赤字・黒字の構成分析!C$36="",NA(),連結実質赤字比率に係る赤字・黒字の構成分析!C$36)</f>
        <v>介護保険事業会計（保険事業勘定）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0.61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1.44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0.56000000000000005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1.06</v>
      </c>
    </row>
    <row r="35" spans="1:16" x14ac:dyDescent="0.15">
      <c r="A35" s="137" t="str">
        <f>IF(連結実質赤字比率に係る赤字・黒字の構成分析!C$35="",NA(),連結実質赤字比率に係る赤字・黒字の構成分析!C$35)</f>
        <v>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0.69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1.1399999999999999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1.54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1.66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2.13</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3.03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1.1599999999999999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0.47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2.4300000000000002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3089</v>
      </c>
      <c r="E42" s="138"/>
      <c r="F42" s="138"/>
      <c r="G42" s="138">
        <f>'実質公債費比率（分子）の構造'!L$52</f>
        <v>3086</v>
      </c>
      <c r="H42" s="138"/>
      <c r="I42" s="138"/>
      <c r="J42" s="138">
        <f>'実質公債費比率（分子）の構造'!M$52</f>
        <v>3199</v>
      </c>
      <c r="K42" s="138"/>
      <c r="L42" s="138"/>
      <c r="M42" s="138">
        <f>'実質公債費比率（分子）の構造'!N$52</f>
        <v>3067</v>
      </c>
      <c r="N42" s="138"/>
      <c r="O42" s="138"/>
      <c r="P42" s="138">
        <f>'実質公債費比率（分子）の構造'!O$52</f>
        <v>3009</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0</v>
      </c>
      <c r="C44" s="138"/>
      <c r="D44" s="138"/>
      <c r="E44" s="138">
        <f>'実質公債費比率（分子）の構造'!L$50</f>
        <v>3</v>
      </c>
      <c r="F44" s="138"/>
      <c r="G44" s="138"/>
      <c r="H44" s="138">
        <f>'実質公債費比率（分子）の構造'!M$50</f>
        <v>2</v>
      </c>
      <c r="I44" s="138"/>
      <c r="J44" s="138"/>
      <c r="K44" s="138">
        <f>'実質公債費比率（分子）の構造'!N$50</f>
        <v>2</v>
      </c>
      <c r="L44" s="138"/>
      <c r="M44" s="138"/>
      <c r="N44" s="138">
        <f>'実質公債費比率（分子）の構造'!O$50</f>
        <v>8</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1284</v>
      </c>
      <c r="C46" s="138"/>
      <c r="D46" s="138"/>
      <c r="E46" s="138">
        <f>'実質公債費比率（分子）の構造'!L$48</f>
        <v>1305</v>
      </c>
      <c r="F46" s="138"/>
      <c r="G46" s="138"/>
      <c r="H46" s="138">
        <f>'実質公債費比率（分子）の構造'!M$48</f>
        <v>1334</v>
      </c>
      <c r="I46" s="138"/>
      <c r="J46" s="138"/>
      <c r="K46" s="138">
        <f>'実質公債費比率（分子）の構造'!N$48</f>
        <v>1343</v>
      </c>
      <c r="L46" s="138"/>
      <c r="M46" s="138"/>
      <c r="N46" s="138">
        <f>'実質公債費比率（分子）の構造'!O$48</f>
        <v>1371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3595</v>
      </c>
      <c r="C49" s="138"/>
      <c r="D49" s="138"/>
      <c r="E49" s="138">
        <f>'実質公債費比率（分子）の構造'!L$45</f>
        <v>3517</v>
      </c>
      <c r="F49" s="138"/>
      <c r="G49" s="138"/>
      <c r="H49" s="138">
        <f>'実質公債費比率（分子）の構造'!M$45</f>
        <v>3542</v>
      </c>
      <c r="I49" s="138"/>
      <c r="J49" s="138"/>
      <c r="K49" s="138">
        <f>'実質公債費比率（分子）の構造'!N$45</f>
        <v>3382</v>
      </c>
      <c r="L49" s="138"/>
      <c r="M49" s="138"/>
      <c r="N49" s="138">
        <f>'実質公債費比率（分子）の構造'!O$45</f>
        <v>3347</v>
      </c>
      <c r="O49" s="138"/>
      <c r="P49" s="138"/>
    </row>
    <row r="50" spans="1:16" x14ac:dyDescent="0.15">
      <c r="A50" s="138" t="s">
        <v>59</v>
      </c>
      <c r="B50" s="138" t="e">
        <f>NA()</f>
        <v>#N/A</v>
      </c>
      <c r="C50" s="138">
        <f>IF(ISNUMBER('実質公債費比率（分子）の構造'!K$53),'実質公債費比率（分子）の構造'!K$53,NA())</f>
        <v>1790</v>
      </c>
      <c r="D50" s="138" t="e">
        <f>NA()</f>
        <v>#N/A</v>
      </c>
      <c r="E50" s="138" t="e">
        <f>NA()</f>
        <v>#N/A</v>
      </c>
      <c r="F50" s="138">
        <f>IF(ISNUMBER('実質公債費比率（分子）の構造'!L$53),'実質公債費比率（分子）の構造'!L$53,NA())</f>
        <v>1739</v>
      </c>
      <c r="G50" s="138" t="e">
        <f>NA()</f>
        <v>#N/A</v>
      </c>
      <c r="H50" s="138" t="e">
        <f>NA()</f>
        <v>#N/A</v>
      </c>
      <c r="I50" s="138">
        <f>IF(ISNUMBER('実質公債費比率（分子）の構造'!M$53),'実質公債費比率（分子）の構造'!M$53,NA())</f>
        <v>1679</v>
      </c>
      <c r="J50" s="138" t="e">
        <f>NA()</f>
        <v>#N/A</v>
      </c>
      <c r="K50" s="138" t="e">
        <f>NA()</f>
        <v>#N/A</v>
      </c>
      <c r="L50" s="138">
        <f>IF(ISNUMBER('実質公債費比率（分子）の構造'!N$53),'実質公債費比率（分子）の構造'!N$53,NA())</f>
        <v>1660</v>
      </c>
      <c r="M50" s="138" t="e">
        <f>NA()</f>
        <v>#N/A</v>
      </c>
      <c r="N50" s="138" t="e">
        <f>NA()</f>
        <v>#N/A</v>
      </c>
      <c r="O50" s="138">
        <f>IF(ISNUMBER('実質公債費比率（分子）の構造'!O$53),'実質公債費比率（分子）の構造'!O$53,NA())</f>
        <v>1717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35951</v>
      </c>
      <c r="E56" s="137"/>
      <c r="F56" s="137"/>
      <c r="G56" s="137">
        <f>'将来負担比率（分子）の構造'!J$52</f>
        <v>36892</v>
      </c>
      <c r="H56" s="137"/>
      <c r="I56" s="137"/>
      <c r="J56" s="137">
        <f>'将来負担比率（分子）の構造'!K$52</f>
        <v>37486</v>
      </c>
      <c r="K56" s="137"/>
      <c r="L56" s="137"/>
      <c r="M56" s="137">
        <f>'将来負担比率（分子）の構造'!L$52</f>
        <v>37577</v>
      </c>
      <c r="N56" s="137"/>
      <c r="O56" s="137"/>
      <c r="P56" s="137">
        <f>'将来負担比率（分子）の構造'!M$52</f>
        <v>37678</v>
      </c>
    </row>
    <row r="57" spans="1:16" x14ac:dyDescent="0.15">
      <c r="A57" s="137" t="s">
        <v>36</v>
      </c>
      <c r="B57" s="137"/>
      <c r="C57" s="137"/>
      <c r="D57" s="137">
        <f>'将来負担比率（分子）の構造'!I$51</f>
        <v>718</v>
      </c>
      <c r="E57" s="137"/>
      <c r="F57" s="137"/>
      <c r="G57" s="137">
        <f>'将来負担比率（分子）の構造'!J$51</f>
        <v>726</v>
      </c>
      <c r="H57" s="137"/>
      <c r="I57" s="137"/>
      <c r="J57" s="137">
        <f>'将来負担比率（分子）の構造'!K$51</f>
        <v>684</v>
      </c>
      <c r="K57" s="137"/>
      <c r="L57" s="137"/>
      <c r="M57" s="137">
        <f>'将来負担比率（分子）の構造'!L$51</f>
        <v>588</v>
      </c>
      <c r="N57" s="137"/>
      <c r="O57" s="137"/>
      <c r="P57" s="137">
        <f>'将来負担比率（分子）の構造'!M$51</f>
        <v>692</v>
      </c>
    </row>
    <row r="58" spans="1:16" x14ac:dyDescent="0.15">
      <c r="A58" s="137" t="s">
        <v>35</v>
      </c>
      <c r="B58" s="137"/>
      <c r="C58" s="137"/>
      <c r="D58" s="137">
        <f>'将来負担比率（分子）の構造'!I$50</f>
        <v>13489</v>
      </c>
      <c r="E58" s="137"/>
      <c r="F58" s="137"/>
      <c r="G58" s="137">
        <f>'将来負担比率（分子）の構造'!J$50</f>
        <v>13743</v>
      </c>
      <c r="H58" s="137"/>
      <c r="I58" s="137"/>
      <c r="J58" s="137">
        <f>'将来負担比率（分子）の構造'!K$50</f>
        <v>11883</v>
      </c>
      <c r="K58" s="137"/>
      <c r="L58" s="137"/>
      <c r="M58" s="137">
        <f>'将来負担比率（分子）の構造'!L$50</f>
        <v>11852</v>
      </c>
      <c r="N58" s="137"/>
      <c r="O58" s="137"/>
      <c r="P58" s="137">
        <f>'将来負担比率（分子）の構造'!M$50</f>
        <v>11204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v>
      </c>
      <c r="C61" s="137"/>
      <c r="D61" s="137"/>
      <c r="E61" s="137">
        <f>'将来負担比率（分子）の構造'!J$46</f>
        <v>18</v>
      </c>
      <c r="F61" s="137"/>
      <c r="G61" s="137"/>
      <c r="H61" s="137">
        <f>'将来負担比率（分子）の構造'!K$46</f>
        <v>16</v>
      </c>
      <c r="I61" s="137"/>
      <c r="J61" s="137"/>
      <c r="K61" s="137">
        <f>'将来負担比率（分子）の構造'!L$46</f>
        <v>15</v>
      </c>
      <c r="L61" s="137"/>
      <c r="M61" s="137"/>
      <c r="N61" s="137">
        <f>'将来負担比率（分子）の構造'!M$46</f>
        <v>48</v>
      </c>
      <c r="O61" s="137"/>
      <c r="P61" s="137"/>
    </row>
    <row r="62" spans="1:16" x14ac:dyDescent="0.15">
      <c r="A62" s="137" t="s">
        <v>29</v>
      </c>
      <c r="B62" s="137">
        <f>'将来負担比率（分子）の構造'!I$45</f>
        <v>7256</v>
      </c>
      <c r="C62" s="137"/>
      <c r="D62" s="137"/>
      <c r="E62" s="137">
        <f>'将来負担比率（分子）の構造'!J$45</f>
        <v>7327</v>
      </c>
      <c r="F62" s="137"/>
      <c r="G62" s="137"/>
      <c r="H62" s="137">
        <f>'将来負担比率（分子）の構造'!K$45</f>
        <v>6698</v>
      </c>
      <c r="I62" s="137"/>
      <c r="J62" s="137"/>
      <c r="K62" s="137">
        <f>'将来負担比率（分子）の構造'!L$45</f>
        <v>6440</v>
      </c>
      <c r="L62" s="137"/>
      <c r="M62" s="137"/>
      <c r="N62" s="137">
        <f>'将来負担比率（分子）の構造'!M$45</f>
        <v>6433</v>
      </c>
      <c r="O62" s="137"/>
      <c r="P62" s="137"/>
    </row>
    <row r="63" spans="1:16" x14ac:dyDescent="0.15">
      <c r="A63" s="137" t="s">
        <v>28</v>
      </c>
      <c r="B63" s="137">
        <f>'将来負担比率（分子）の構造'!I$44</f>
        <v>7</v>
      </c>
      <c r="C63" s="137"/>
      <c r="D63" s="137"/>
      <c r="E63" s="137">
        <f>'将来負担比率（分子）の構造'!J$44</f>
        <v>6</v>
      </c>
      <c r="F63" s="137"/>
      <c r="G63" s="137"/>
      <c r="H63" s="137">
        <f>'将来負担比率（分子）の構造'!K$44</f>
        <v>5</v>
      </c>
      <c r="I63" s="137"/>
      <c r="J63" s="137"/>
      <c r="K63" s="137">
        <f>'将来負担比率（分子）の構造'!L$44</f>
        <v>4</v>
      </c>
      <c r="L63" s="137"/>
      <c r="M63" s="137"/>
      <c r="N63" s="137">
        <f>'将来負担比率（分子）の構造'!M$44</f>
        <v>3</v>
      </c>
      <c r="O63" s="137"/>
      <c r="P63" s="137"/>
    </row>
    <row r="64" spans="1:16" x14ac:dyDescent="0.15">
      <c r="A64" s="137" t="s">
        <v>27</v>
      </c>
      <c r="B64" s="137">
        <f>'将来負担比率（分子）の構造'!I$43</f>
        <v>22411</v>
      </c>
      <c r="C64" s="137"/>
      <c r="D64" s="137"/>
      <c r="E64" s="137">
        <f>'将来負担比率（分子）の構造'!J$43</f>
        <v>23673</v>
      </c>
      <c r="F64" s="137"/>
      <c r="G64" s="137"/>
      <c r="H64" s="137">
        <f>'将来負担比率（分子）の構造'!K$43</f>
        <v>23922</v>
      </c>
      <c r="I64" s="137"/>
      <c r="J64" s="137"/>
      <c r="K64" s="137">
        <f>'将来負担比率（分子）の構造'!L$43</f>
        <v>23984</v>
      </c>
      <c r="L64" s="137"/>
      <c r="M64" s="137"/>
      <c r="N64" s="137">
        <f>'将来負担比率（分子）の構造'!M$43</f>
        <v>23720</v>
      </c>
      <c r="O64" s="137"/>
      <c r="P64" s="137"/>
    </row>
    <row r="65" spans="1:16" x14ac:dyDescent="0.15">
      <c r="A65" s="137" t="s">
        <v>26</v>
      </c>
      <c r="B65" s="137">
        <f>'将来負担比率（分子）の構造'!I$42</f>
        <v>11</v>
      </c>
      <c r="C65" s="137"/>
      <c r="D65" s="137"/>
      <c r="E65" s="137">
        <f>'将来負担比率（分子）の構造'!J$42</f>
        <v>2</v>
      </c>
      <c r="F65" s="137"/>
      <c r="G65" s="137"/>
      <c r="H65" s="137">
        <f>'将来負担比率（分子）の構造'!K$42</f>
        <v>210</v>
      </c>
      <c r="I65" s="137"/>
      <c r="J65" s="137"/>
      <c r="K65" s="137">
        <f>'将来負担比率（分子）の構造'!L$42</f>
        <v>476</v>
      </c>
      <c r="L65" s="137"/>
      <c r="M65" s="137"/>
      <c r="N65" s="137">
        <f>'将来負担比率（分子）の構造'!M$42</f>
        <v>381</v>
      </c>
      <c r="O65" s="137"/>
      <c r="P65" s="137"/>
    </row>
    <row r="66" spans="1:16" x14ac:dyDescent="0.15">
      <c r="A66" s="137" t="s">
        <v>25</v>
      </c>
      <c r="B66" s="137">
        <f>'将来負担比率（分子）の構造'!I$41</f>
        <v>33227</v>
      </c>
      <c r="C66" s="137"/>
      <c r="D66" s="137"/>
      <c r="E66" s="137">
        <f>'将来負担比率（分子）の構造'!J$41</f>
        <v>33983</v>
      </c>
      <c r="F66" s="137"/>
      <c r="G66" s="137"/>
      <c r="H66" s="137">
        <f>'将来負担比率（分子）の構造'!K$41</f>
        <v>35445</v>
      </c>
      <c r="I66" s="137"/>
      <c r="J66" s="137"/>
      <c r="K66" s="137">
        <f>'将来負担比率（分子）の構造'!L$41</f>
        <v>35877</v>
      </c>
      <c r="L66" s="137"/>
      <c r="M66" s="137"/>
      <c r="N66" s="137">
        <f>'将来負担比率（分子）の構造'!M$41</f>
        <v>36173</v>
      </c>
      <c r="O66" s="137"/>
      <c r="P66" s="137"/>
    </row>
    <row r="67" spans="1:16" x14ac:dyDescent="0.15">
      <c r="A67" s="137" t="s">
        <v>63</v>
      </c>
      <c r="B67" s="137" t="e">
        <f>NA()</f>
        <v>#N/A</v>
      </c>
      <c r="C67" s="137">
        <f>IF(ISNUMBER('将来負担比率（分子）の構造'!I$53), IF('将来負担比率（分子）の構造'!I$53 &lt; 0, 0, '将来負担比率（分子）の構造'!I$53), NA())</f>
        <v>12755</v>
      </c>
      <c r="D67" s="137" t="e">
        <f>NA()</f>
        <v>#N/A</v>
      </c>
      <c r="E67" s="137" t="e">
        <f>NA()</f>
        <v>#N/A</v>
      </c>
      <c r="F67" s="137">
        <f>IF(ISNUMBER('将来負担比率（分子）の構造'!J$53), IF('将来負担比率（分子）の構造'!J$53 &lt; 0, 0, '将来負担比率（分子）の構造'!J$53), NA())</f>
        <v>13648</v>
      </c>
      <c r="G67" s="137" t="e">
        <f>NA()</f>
        <v>#N/A</v>
      </c>
      <c r="H67" s="137" t="e">
        <f>NA()</f>
        <v>#N/A</v>
      </c>
      <c r="I67" s="137">
        <f>IF(ISNUMBER('将来負担比率（分子）の構造'!K$53), IF('将来負担比率（分子）の構造'!K$53 &lt; 0, 0, '将来負担比率（分子）の構造'!K$53), NA())</f>
        <v>16242</v>
      </c>
      <c r="J67" s="137" t="e">
        <f>NA()</f>
        <v>#N/A</v>
      </c>
      <c r="K67" s="137" t="e">
        <f>NA()</f>
        <v>#N/A</v>
      </c>
      <c r="L67" s="137">
        <f>IF(ISNUMBER('将来負担比率（分子）の構造'!L$53), IF('将来負担比率（分子）の構造'!L$53 &lt; 0, 0, '将来負担比率（分子）の構造'!L$53), NA())</f>
        <v>16779</v>
      </c>
      <c r="M67" s="137" t="e">
        <f>NA()</f>
        <v>#N/A</v>
      </c>
      <c r="N67" s="137" t="e">
        <f>NA()</f>
        <v>#N/A</v>
      </c>
      <c r="O67" s="137">
        <f>IF(ISNUMBER('将来負担比率（分子）の構造'!M$53), IF('将来負担比率（分子）の構造'!M$53 &lt; 0, 0, '将来負担比率（分子）の構造'!M$53), NA())</f>
        <v>17183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12388535</v>
      </c>
      <c r="S5" s="671"/>
      <c r="T5" s="671"/>
      <c r="U5" s="671"/>
      <c r="V5" s="671"/>
      <c r="W5" s="671"/>
      <c r="X5" s="671"/>
      <c r="Y5" s="718"/>
      <c r="Z5" s="731">
        <v>34.799999999999997</v>
      </c>
      <c r="AA5" s="731"/>
      <c r="AB5" s="731"/>
      <c r="AC5" s="731"/>
      <c r="AD5" s="732">
        <v>12388535</v>
      </c>
      <c r="AE5" s="732"/>
      <c r="AF5" s="732"/>
      <c r="AG5" s="732"/>
      <c r="AH5" s="732"/>
      <c r="AI5" s="732"/>
      <c r="AJ5" s="732"/>
      <c r="AK5" s="732"/>
      <c r="AL5" s="719">
        <v>65</v>
      </c>
      <c r="AM5" s="688"/>
      <c r="AN5" s="688"/>
      <c r="AO5" s="720"/>
      <c r="AP5" s="707" t="s">
        <v>210</v>
      </c>
      <c r="AQ5" s="708"/>
      <c r="AR5" s="708"/>
      <c r="AS5" s="708"/>
      <c r="AT5" s="708"/>
      <c r="AU5" s="708"/>
      <c r="AV5" s="708"/>
      <c r="AW5" s="708"/>
      <c r="AX5" s="708"/>
      <c r="AY5" s="708"/>
      <c r="AZ5" s="708"/>
      <c r="BA5" s="708"/>
      <c r="BB5" s="708"/>
      <c r="BC5" s="708"/>
      <c r="BD5" s="708"/>
      <c r="BE5" s="708"/>
      <c r="BF5" s="709"/>
      <c r="BG5" s="620">
        <v>12388535</v>
      </c>
      <c r="BH5" s="621"/>
      <c r="BI5" s="621"/>
      <c r="BJ5" s="621"/>
      <c r="BK5" s="621"/>
      <c r="BL5" s="621"/>
      <c r="BM5" s="621"/>
      <c r="BN5" s="622"/>
      <c r="BO5" s="673">
        <v>100</v>
      </c>
      <c r="BP5" s="673"/>
      <c r="BQ5" s="673"/>
      <c r="BR5" s="673"/>
      <c r="BS5" s="674">
        <v>967697</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295173</v>
      </c>
      <c r="S6" s="621"/>
      <c r="T6" s="621"/>
      <c r="U6" s="621"/>
      <c r="V6" s="621"/>
      <c r="W6" s="621"/>
      <c r="X6" s="621"/>
      <c r="Y6" s="622"/>
      <c r="Z6" s="673">
        <v>0.8</v>
      </c>
      <c r="AA6" s="673"/>
      <c r="AB6" s="673"/>
      <c r="AC6" s="673"/>
      <c r="AD6" s="674">
        <v>295173</v>
      </c>
      <c r="AE6" s="674"/>
      <c r="AF6" s="674"/>
      <c r="AG6" s="674"/>
      <c r="AH6" s="674"/>
      <c r="AI6" s="674"/>
      <c r="AJ6" s="674"/>
      <c r="AK6" s="674"/>
      <c r="AL6" s="643">
        <v>1.5</v>
      </c>
      <c r="AM6" s="675"/>
      <c r="AN6" s="675"/>
      <c r="AO6" s="676"/>
      <c r="AP6" s="617" t="s">
        <v>215</v>
      </c>
      <c r="AQ6" s="618"/>
      <c r="AR6" s="618"/>
      <c r="AS6" s="618"/>
      <c r="AT6" s="618"/>
      <c r="AU6" s="618"/>
      <c r="AV6" s="618"/>
      <c r="AW6" s="618"/>
      <c r="AX6" s="618"/>
      <c r="AY6" s="618"/>
      <c r="AZ6" s="618"/>
      <c r="BA6" s="618"/>
      <c r="BB6" s="618"/>
      <c r="BC6" s="618"/>
      <c r="BD6" s="618"/>
      <c r="BE6" s="618"/>
      <c r="BF6" s="619"/>
      <c r="BG6" s="620">
        <v>12388535</v>
      </c>
      <c r="BH6" s="621"/>
      <c r="BI6" s="621"/>
      <c r="BJ6" s="621"/>
      <c r="BK6" s="621"/>
      <c r="BL6" s="621"/>
      <c r="BM6" s="621"/>
      <c r="BN6" s="622"/>
      <c r="BO6" s="673">
        <v>100</v>
      </c>
      <c r="BP6" s="673"/>
      <c r="BQ6" s="673"/>
      <c r="BR6" s="673"/>
      <c r="BS6" s="674">
        <v>967697</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350731</v>
      </c>
      <c r="CS6" s="621"/>
      <c r="CT6" s="621"/>
      <c r="CU6" s="621"/>
      <c r="CV6" s="621"/>
      <c r="CW6" s="621"/>
      <c r="CX6" s="621"/>
      <c r="CY6" s="622"/>
      <c r="CZ6" s="673">
        <v>1</v>
      </c>
      <c r="DA6" s="673"/>
      <c r="DB6" s="673"/>
      <c r="DC6" s="673"/>
      <c r="DD6" s="626" t="s">
        <v>217</v>
      </c>
      <c r="DE6" s="621"/>
      <c r="DF6" s="621"/>
      <c r="DG6" s="621"/>
      <c r="DH6" s="621"/>
      <c r="DI6" s="621"/>
      <c r="DJ6" s="621"/>
      <c r="DK6" s="621"/>
      <c r="DL6" s="621"/>
      <c r="DM6" s="621"/>
      <c r="DN6" s="621"/>
      <c r="DO6" s="621"/>
      <c r="DP6" s="622"/>
      <c r="DQ6" s="626">
        <v>350127</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16729</v>
      </c>
      <c r="S7" s="621"/>
      <c r="T7" s="621"/>
      <c r="U7" s="621"/>
      <c r="V7" s="621"/>
      <c r="W7" s="621"/>
      <c r="X7" s="621"/>
      <c r="Y7" s="622"/>
      <c r="Z7" s="673">
        <v>0</v>
      </c>
      <c r="AA7" s="673"/>
      <c r="AB7" s="673"/>
      <c r="AC7" s="673"/>
      <c r="AD7" s="674">
        <v>16729</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4498453</v>
      </c>
      <c r="BH7" s="621"/>
      <c r="BI7" s="621"/>
      <c r="BJ7" s="621"/>
      <c r="BK7" s="621"/>
      <c r="BL7" s="621"/>
      <c r="BM7" s="621"/>
      <c r="BN7" s="622"/>
      <c r="BO7" s="673">
        <v>36.299999999999997</v>
      </c>
      <c r="BP7" s="673"/>
      <c r="BQ7" s="673"/>
      <c r="BR7" s="673"/>
      <c r="BS7" s="674">
        <v>103860</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3914135</v>
      </c>
      <c r="CS7" s="621"/>
      <c r="CT7" s="621"/>
      <c r="CU7" s="621"/>
      <c r="CV7" s="621"/>
      <c r="CW7" s="621"/>
      <c r="CX7" s="621"/>
      <c r="CY7" s="622"/>
      <c r="CZ7" s="673">
        <v>11.1</v>
      </c>
      <c r="DA7" s="673"/>
      <c r="DB7" s="673"/>
      <c r="DC7" s="673"/>
      <c r="DD7" s="626">
        <v>498989</v>
      </c>
      <c r="DE7" s="621"/>
      <c r="DF7" s="621"/>
      <c r="DG7" s="621"/>
      <c r="DH7" s="621"/>
      <c r="DI7" s="621"/>
      <c r="DJ7" s="621"/>
      <c r="DK7" s="621"/>
      <c r="DL7" s="621"/>
      <c r="DM7" s="621"/>
      <c r="DN7" s="621"/>
      <c r="DO7" s="621"/>
      <c r="DP7" s="622"/>
      <c r="DQ7" s="626">
        <v>3166726</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54382</v>
      </c>
      <c r="S8" s="621"/>
      <c r="T8" s="621"/>
      <c r="U8" s="621"/>
      <c r="V8" s="621"/>
      <c r="W8" s="621"/>
      <c r="X8" s="621"/>
      <c r="Y8" s="622"/>
      <c r="Z8" s="673">
        <v>0.2</v>
      </c>
      <c r="AA8" s="673"/>
      <c r="AB8" s="673"/>
      <c r="AC8" s="673"/>
      <c r="AD8" s="674">
        <v>54382</v>
      </c>
      <c r="AE8" s="674"/>
      <c r="AF8" s="674"/>
      <c r="AG8" s="674"/>
      <c r="AH8" s="674"/>
      <c r="AI8" s="674"/>
      <c r="AJ8" s="674"/>
      <c r="AK8" s="674"/>
      <c r="AL8" s="643">
        <v>0.3</v>
      </c>
      <c r="AM8" s="675"/>
      <c r="AN8" s="675"/>
      <c r="AO8" s="676"/>
      <c r="AP8" s="617" t="s">
        <v>222</v>
      </c>
      <c r="AQ8" s="618"/>
      <c r="AR8" s="618"/>
      <c r="AS8" s="618"/>
      <c r="AT8" s="618"/>
      <c r="AU8" s="618"/>
      <c r="AV8" s="618"/>
      <c r="AW8" s="618"/>
      <c r="AX8" s="618"/>
      <c r="AY8" s="618"/>
      <c r="AZ8" s="618"/>
      <c r="BA8" s="618"/>
      <c r="BB8" s="618"/>
      <c r="BC8" s="618"/>
      <c r="BD8" s="618"/>
      <c r="BE8" s="618"/>
      <c r="BF8" s="619"/>
      <c r="BG8" s="620">
        <v>143801</v>
      </c>
      <c r="BH8" s="621"/>
      <c r="BI8" s="621"/>
      <c r="BJ8" s="621"/>
      <c r="BK8" s="621"/>
      <c r="BL8" s="621"/>
      <c r="BM8" s="621"/>
      <c r="BN8" s="622"/>
      <c r="BO8" s="673">
        <v>1.2</v>
      </c>
      <c r="BP8" s="673"/>
      <c r="BQ8" s="673"/>
      <c r="BR8" s="673"/>
      <c r="BS8" s="626" t="s">
        <v>113</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12786247</v>
      </c>
      <c r="CS8" s="621"/>
      <c r="CT8" s="621"/>
      <c r="CU8" s="621"/>
      <c r="CV8" s="621"/>
      <c r="CW8" s="621"/>
      <c r="CX8" s="621"/>
      <c r="CY8" s="622"/>
      <c r="CZ8" s="673">
        <v>36.200000000000003</v>
      </c>
      <c r="DA8" s="673"/>
      <c r="DB8" s="673"/>
      <c r="DC8" s="673"/>
      <c r="DD8" s="626">
        <v>56298</v>
      </c>
      <c r="DE8" s="621"/>
      <c r="DF8" s="621"/>
      <c r="DG8" s="621"/>
      <c r="DH8" s="621"/>
      <c r="DI8" s="621"/>
      <c r="DJ8" s="621"/>
      <c r="DK8" s="621"/>
      <c r="DL8" s="621"/>
      <c r="DM8" s="621"/>
      <c r="DN8" s="621"/>
      <c r="DO8" s="621"/>
      <c r="DP8" s="622"/>
      <c r="DQ8" s="626">
        <v>6080924</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31865</v>
      </c>
      <c r="S9" s="621"/>
      <c r="T9" s="621"/>
      <c r="U9" s="621"/>
      <c r="V9" s="621"/>
      <c r="W9" s="621"/>
      <c r="X9" s="621"/>
      <c r="Y9" s="622"/>
      <c r="Z9" s="673">
        <v>0.1</v>
      </c>
      <c r="AA9" s="673"/>
      <c r="AB9" s="673"/>
      <c r="AC9" s="673"/>
      <c r="AD9" s="674">
        <v>31865</v>
      </c>
      <c r="AE9" s="674"/>
      <c r="AF9" s="674"/>
      <c r="AG9" s="674"/>
      <c r="AH9" s="674"/>
      <c r="AI9" s="674"/>
      <c r="AJ9" s="674"/>
      <c r="AK9" s="674"/>
      <c r="AL9" s="643">
        <v>0.2</v>
      </c>
      <c r="AM9" s="675"/>
      <c r="AN9" s="675"/>
      <c r="AO9" s="676"/>
      <c r="AP9" s="617" t="s">
        <v>225</v>
      </c>
      <c r="AQ9" s="618"/>
      <c r="AR9" s="618"/>
      <c r="AS9" s="618"/>
      <c r="AT9" s="618"/>
      <c r="AU9" s="618"/>
      <c r="AV9" s="618"/>
      <c r="AW9" s="618"/>
      <c r="AX9" s="618"/>
      <c r="AY9" s="618"/>
      <c r="AZ9" s="618"/>
      <c r="BA9" s="618"/>
      <c r="BB9" s="618"/>
      <c r="BC9" s="618"/>
      <c r="BD9" s="618"/>
      <c r="BE9" s="618"/>
      <c r="BF9" s="619"/>
      <c r="BG9" s="620">
        <v>3788573</v>
      </c>
      <c r="BH9" s="621"/>
      <c r="BI9" s="621"/>
      <c r="BJ9" s="621"/>
      <c r="BK9" s="621"/>
      <c r="BL9" s="621"/>
      <c r="BM9" s="621"/>
      <c r="BN9" s="622"/>
      <c r="BO9" s="673">
        <v>30.6</v>
      </c>
      <c r="BP9" s="673"/>
      <c r="BQ9" s="673"/>
      <c r="BR9" s="673"/>
      <c r="BS9" s="626" t="s">
        <v>113</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3491479</v>
      </c>
      <c r="CS9" s="621"/>
      <c r="CT9" s="621"/>
      <c r="CU9" s="621"/>
      <c r="CV9" s="621"/>
      <c r="CW9" s="621"/>
      <c r="CX9" s="621"/>
      <c r="CY9" s="622"/>
      <c r="CZ9" s="673">
        <v>9.9</v>
      </c>
      <c r="DA9" s="673"/>
      <c r="DB9" s="673"/>
      <c r="DC9" s="673"/>
      <c r="DD9" s="626">
        <v>978182</v>
      </c>
      <c r="DE9" s="621"/>
      <c r="DF9" s="621"/>
      <c r="DG9" s="621"/>
      <c r="DH9" s="621"/>
      <c r="DI9" s="621"/>
      <c r="DJ9" s="621"/>
      <c r="DK9" s="621"/>
      <c r="DL9" s="621"/>
      <c r="DM9" s="621"/>
      <c r="DN9" s="621"/>
      <c r="DO9" s="621"/>
      <c r="DP9" s="622"/>
      <c r="DQ9" s="626">
        <v>2501497</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1509383</v>
      </c>
      <c r="S10" s="621"/>
      <c r="T10" s="621"/>
      <c r="U10" s="621"/>
      <c r="V10" s="621"/>
      <c r="W10" s="621"/>
      <c r="X10" s="621"/>
      <c r="Y10" s="622"/>
      <c r="Z10" s="673">
        <v>4.2</v>
      </c>
      <c r="AA10" s="673"/>
      <c r="AB10" s="673"/>
      <c r="AC10" s="673"/>
      <c r="AD10" s="674">
        <v>1509383</v>
      </c>
      <c r="AE10" s="674"/>
      <c r="AF10" s="674"/>
      <c r="AG10" s="674"/>
      <c r="AH10" s="674"/>
      <c r="AI10" s="674"/>
      <c r="AJ10" s="674"/>
      <c r="AK10" s="674"/>
      <c r="AL10" s="643">
        <v>7.9</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251340</v>
      </c>
      <c r="BH10" s="621"/>
      <c r="BI10" s="621"/>
      <c r="BJ10" s="621"/>
      <c r="BK10" s="621"/>
      <c r="BL10" s="621"/>
      <c r="BM10" s="621"/>
      <c r="BN10" s="622"/>
      <c r="BO10" s="673">
        <v>2</v>
      </c>
      <c r="BP10" s="673"/>
      <c r="BQ10" s="673"/>
      <c r="BR10" s="673"/>
      <c r="BS10" s="626">
        <v>41775</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50384</v>
      </c>
      <c r="CS10" s="621"/>
      <c r="CT10" s="621"/>
      <c r="CU10" s="621"/>
      <c r="CV10" s="621"/>
      <c r="CW10" s="621"/>
      <c r="CX10" s="621"/>
      <c r="CY10" s="622"/>
      <c r="CZ10" s="673">
        <v>0.1</v>
      </c>
      <c r="DA10" s="673"/>
      <c r="DB10" s="673"/>
      <c r="DC10" s="673"/>
      <c r="DD10" s="626" t="s">
        <v>113</v>
      </c>
      <c r="DE10" s="621"/>
      <c r="DF10" s="621"/>
      <c r="DG10" s="621"/>
      <c r="DH10" s="621"/>
      <c r="DI10" s="621"/>
      <c r="DJ10" s="621"/>
      <c r="DK10" s="621"/>
      <c r="DL10" s="621"/>
      <c r="DM10" s="621"/>
      <c r="DN10" s="621"/>
      <c r="DO10" s="621"/>
      <c r="DP10" s="622"/>
      <c r="DQ10" s="626">
        <v>46721</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6168</v>
      </c>
      <c r="S11" s="621"/>
      <c r="T11" s="621"/>
      <c r="U11" s="621"/>
      <c r="V11" s="621"/>
      <c r="W11" s="621"/>
      <c r="X11" s="621"/>
      <c r="Y11" s="622"/>
      <c r="Z11" s="673">
        <v>0</v>
      </c>
      <c r="AA11" s="673"/>
      <c r="AB11" s="673"/>
      <c r="AC11" s="673"/>
      <c r="AD11" s="674">
        <v>6168</v>
      </c>
      <c r="AE11" s="674"/>
      <c r="AF11" s="674"/>
      <c r="AG11" s="674"/>
      <c r="AH11" s="674"/>
      <c r="AI11" s="674"/>
      <c r="AJ11" s="674"/>
      <c r="AK11" s="674"/>
      <c r="AL11" s="643">
        <v>0</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314739</v>
      </c>
      <c r="BH11" s="621"/>
      <c r="BI11" s="621"/>
      <c r="BJ11" s="621"/>
      <c r="BK11" s="621"/>
      <c r="BL11" s="621"/>
      <c r="BM11" s="621"/>
      <c r="BN11" s="622"/>
      <c r="BO11" s="673">
        <v>2.5</v>
      </c>
      <c r="BP11" s="673"/>
      <c r="BQ11" s="673"/>
      <c r="BR11" s="673"/>
      <c r="BS11" s="626">
        <v>62085</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1147176</v>
      </c>
      <c r="CS11" s="621"/>
      <c r="CT11" s="621"/>
      <c r="CU11" s="621"/>
      <c r="CV11" s="621"/>
      <c r="CW11" s="621"/>
      <c r="CX11" s="621"/>
      <c r="CY11" s="622"/>
      <c r="CZ11" s="673">
        <v>3.2</v>
      </c>
      <c r="DA11" s="673"/>
      <c r="DB11" s="673"/>
      <c r="DC11" s="673"/>
      <c r="DD11" s="626">
        <v>470341</v>
      </c>
      <c r="DE11" s="621"/>
      <c r="DF11" s="621"/>
      <c r="DG11" s="621"/>
      <c r="DH11" s="621"/>
      <c r="DI11" s="621"/>
      <c r="DJ11" s="621"/>
      <c r="DK11" s="621"/>
      <c r="DL11" s="621"/>
      <c r="DM11" s="621"/>
      <c r="DN11" s="621"/>
      <c r="DO11" s="621"/>
      <c r="DP11" s="622"/>
      <c r="DQ11" s="626">
        <v>558904</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7014410</v>
      </c>
      <c r="BH12" s="621"/>
      <c r="BI12" s="621"/>
      <c r="BJ12" s="621"/>
      <c r="BK12" s="621"/>
      <c r="BL12" s="621"/>
      <c r="BM12" s="621"/>
      <c r="BN12" s="622"/>
      <c r="BO12" s="673">
        <v>56.6</v>
      </c>
      <c r="BP12" s="673"/>
      <c r="BQ12" s="673"/>
      <c r="BR12" s="673"/>
      <c r="BS12" s="626">
        <v>863837</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1456037</v>
      </c>
      <c r="CS12" s="621"/>
      <c r="CT12" s="621"/>
      <c r="CU12" s="621"/>
      <c r="CV12" s="621"/>
      <c r="CW12" s="621"/>
      <c r="CX12" s="621"/>
      <c r="CY12" s="622"/>
      <c r="CZ12" s="673">
        <v>4.0999999999999996</v>
      </c>
      <c r="DA12" s="673"/>
      <c r="DB12" s="673"/>
      <c r="DC12" s="673"/>
      <c r="DD12" s="626">
        <v>6871</v>
      </c>
      <c r="DE12" s="621"/>
      <c r="DF12" s="621"/>
      <c r="DG12" s="621"/>
      <c r="DH12" s="621"/>
      <c r="DI12" s="621"/>
      <c r="DJ12" s="621"/>
      <c r="DK12" s="621"/>
      <c r="DL12" s="621"/>
      <c r="DM12" s="621"/>
      <c r="DN12" s="621"/>
      <c r="DO12" s="621"/>
      <c r="DP12" s="622"/>
      <c r="DQ12" s="626">
        <v>695444</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86940</v>
      </c>
      <c r="S13" s="621"/>
      <c r="T13" s="621"/>
      <c r="U13" s="621"/>
      <c r="V13" s="621"/>
      <c r="W13" s="621"/>
      <c r="X13" s="621"/>
      <c r="Y13" s="622"/>
      <c r="Z13" s="673">
        <v>0.2</v>
      </c>
      <c r="AA13" s="673"/>
      <c r="AB13" s="673"/>
      <c r="AC13" s="673"/>
      <c r="AD13" s="674">
        <v>86940</v>
      </c>
      <c r="AE13" s="674"/>
      <c r="AF13" s="674"/>
      <c r="AG13" s="674"/>
      <c r="AH13" s="674"/>
      <c r="AI13" s="674"/>
      <c r="AJ13" s="674"/>
      <c r="AK13" s="674"/>
      <c r="AL13" s="643">
        <v>0.5</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6942715</v>
      </c>
      <c r="BH13" s="621"/>
      <c r="BI13" s="621"/>
      <c r="BJ13" s="621"/>
      <c r="BK13" s="621"/>
      <c r="BL13" s="621"/>
      <c r="BM13" s="621"/>
      <c r="BN13" s="622"/>
      <c r="BO13" s="673">
        <v>56</v>
      </c>
      <c r="BP13" s="673"/>
      <c r="BQ13" s="673"/>
      <c r="BR13" s="673"/>
      <c r="BS13" s="626">
        <v>863837</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4920497</v>
      </c>
      <c r="CS13" s="621"/>
      <c r="CT13" s="621"/>
      <c r="CU13" s="621"/>
      <c r="CV13" s="621"/>
      <c r="CW13" s="621"/>
      <c r="CX13" s="621"/>
      <c r="CY13" s="622"/>
      <c r="CZ13" s="673">
        <v>13.9</v>
      </c>
      <c r="DA13" s="673"/>
      <c r="DB13" s="673"/>
      <c r="DC13" s="673"/>
      <c r="DD13" s="626">
        <v>2541897</v>
      </c>
      <c r="DE13" s="621"/>
      <c r="DF13" s="621"/>
      <c r="DG13" s="621"/>
      <c r="DH13" s="621"/>
      <c r="DI13" s="621"/>
      <c r="DJ13" s="621"/>
      <c r="DK13" s="621"/>
      <c r="DL13" s="621"/>
      <c r="DM13" s="621"/>
      <c r="DN13" s="621"/>
      <c r="DO13" s="621"/>
      <c r="DP13" s="622"/>
      <c r="DQ13" s="626">
        <v>2528430</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228925</v>
      </c>
      <c r="BH14" s="621"/>
      <c r="BI14" s="621"/>
      <c r="BJ14" s="621"/>
      <c r="BK14" s="621"/>
      <c r="BL14" s="621"/>
      <c r="BM14" s="621"/>
      <c r="BN14" s="622"/>
      <c r="BO14" s="673">
        <v>1.8</v>
      </c>
      <c r="BP14" s="673"/>
      <c r="BQ14" s="673"/>
      <c r="BR14" s="673"/>
      <c r="BS14" s="626" t="s">
        <v>113</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1222007</v>
      </c>
      <c r="CS14" s="621"/>
      <c r="CT14" s="621"/>
      <c r="CU14" s="621"/>
      <c r="CV14" s="621"/>
      <c r="CW14" s="621"/>
      <c r="CX14" s="621"/>
      <c r="CY14" s="622"/>
      <c r="CZ14" s="673">
        <v>3.5</v>
      </c>
      <c r="DA14" s="673"/>
      <c r="DB14" s="673"/>
      <c r="DC14" s="673"/>
      <c r="DD14" s="626">
        <v>41082</v>
      </c>
      <c r="DE14" s="621"/>
      <c r="DF14" s="621"/>
      <c r="DG14" s="621"/>
      <c r="DH14" s="621"/>
      <c r="DI14" s="621"/>
      <c r="DJ14" s="621"/>
      <c r="DK14" s="621"/>
      <c r="DL14" s="621"/>
      <c r="DM14" s="621"/>
      <c r="DN14" s="621"/>
      <c r="DO14" s="621"/>
      <c r="DP14" s="622"/>
      <c r="DQ14" s="626">
        <v>1170511</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48036</v>
      </c>
      <c r="S15" s="621"/>
      <c r="T15" s="621"/>
      <c r="U15" s="621"/>
      <c r="V15" s="621"/>
      <c r="W15" s="621"/>
      <c r="X15" s="621"/>
      <c r="Y15" s="622"/>
      <c r="Z15" s="673">
        <v>0.1</v>
      </c>
      <c r="AA15" s="673"/>
      <c r="AB15" s="673"/>
      <c r="AC15" s="673"/>
      <c r="AD15" s="674">
        <v>48036</v>
      </c>
      <c r="AE15" s="674"/>
      <c r="AF15" s="674"/>
      <c r="AG15" s="674"/>
      <c r="AH15" s="674"/>
      <c r="AI15" s="674"/>
      <c r="AJ15" s="674"/>
      <c r="AK15" s="674"/>
      <c r="AL15" s="643">
        <v>0.3</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646747</v>
      </c>
      <c r="BH15" s="621"/>
      <c r="BI15" s="621"/>
      <c r="BJ15" s="621"/>
      <c r="BK15" s="621"/>
      <c r="BL15" s="621"/>
      <c r="BM15" s="621"/>
      <c r="BN15" s="622"/>
      <c r="BO15" s="673">
        <v>5.2</v>
      </c>
      <c r="BP15" s="673"/>
      <c r="BQ15" s="673"/>
      <c r="BR15" s="673"/>
      <c r="BS15" s="626" t="s">
        <v>113</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2584532</v>
      </c>
      <c r="CS15" s="621"/>
      <c r="CT15" s="621"/>
      <c r="CU15" s="621"/>
      <c r="CV15" s="621"/>
      <c r="CW15" s="621"/>
      <c r="CX15" s="621"/>
      <c r="CY15" s="622"/>
      <c r="CZ15" s="673">
        <v>7.3</v>
      </c>
      <c r="DA15" s="673"/>
      <c r="DB15" s="673"/>
      <c r="DC15" s="673"/>
      <c r="DD15" s="626">
        <v>308917</v>
      </c>
      <c r="DE15" s="621"/>
      <c r="DF15" s="621"/>
      <c r="DG15" s="621"/>
      <c r="DH15" s="621"/>
      <c r="DI15" s="621"/>
      <c r="DJ15" s="621"/>
      <c r="DK15" s="621"/>
      <c r="DL15" s="621"/>
      <c r="DM15" s="621"/>
      <c r="DN15" s="621"/>
      <c r="DO15" s="621"/>
      <c r="DP15" s="622"/>
      <c r="DQ15" s="626">
        <v>2221331</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5440112</v>
      </c>
      <c r="S16" s="621"/>
      <c r="T16" s="621"/>
      <c r="U16" s="621"/>
      <c r="V16" s="621"/>
      <c r="W16" s="621"/>
      <c r="X16" s="621"/>
      <c r="Y16" s="622"/>
      <c r="Z16" s="673">
        <v>15.3</v>
      </c>
      <c r="AA16" s="673"/>
      <c r="AB16" s="673"/>
      <c r="AC16" s="673"/>
      <c r="AD16" s="674">
        <v>4311339</v>
      </c>
      <c r="AE16" s="674"/>
      <c r="AF16" s="674"/>
      <c r="AG16" s="674"/>
      <c r="AH16" s="674"/>
      <c r="AI16" s="674"/>
      <c r="AJ16" s="674"/>
      <c r="AK16" s="674"/>
      <c r="AL16" s="643">
        <v>22.6</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21026</v>
      </c>
      <c r="CS16" s="621"/>
      <c r="CT16" s="621"/>
      <c r="CU16" s="621"/>
      <c r="CV16" s="621"/>
      <c r="CW16" s="621"/>
      <c r="CX16" s="621"/>
      <c r="CY16" s="622"/>
      <c r="CZ16" s="673">
        <v>0.1</v>
      </c>
      <c r="DA16" s="673"/>
      <c r="DB16" s="673"/>
      <c r="DC16" s="673"/>
      <c r="DD16" s="626" t="s">
        <v>113</v>
      </c>
      <c r="DE16" s="621"/>
      <c r="DF16" s="621"/>
      <c r="DG16" s="621"/>
      <c r="DH16" s="621"/>
      <c r="DI16" s="621"/>
      <c r="DJ16" s="621"/>
      <c r="DK16" s="621"/>
      <c r="DL16" s="621"/>
      <c r="DM16" s="621"/>
      <c r="DN16" s="621"/>
      <c r="DO16" s="621"/>
      <c r="DP16" s="622"/>
      <c r="DQ16" s="626">
        <v>1657</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4311339</v>
      </c>
      <c r="S17" s="621"/>
      <c r="T17" s="621"/>
      <c r="U17" s="621"/>
      <c r="V17" s="621"/>
      <c r="W17" s="621"/>
      <c r="X17" s="621"/>
      <c r="Y17" s="622"/>
      <c r="Z17" s="673">
        <v>12.1</v>
      </c>
      <c r="AA17" s="673"/>
      <c r="AB17" s="673"/>
      <c r="AC17" s="673"/>
      <c r="AD17" s="674">
        <v>4311339</v>
      </c>
      <c r="AE17" s="674"/>
      <c r="AF17" s="674"/>
      <c r="AG17" s="674"/>
      <c r="AH17" s="674"/>
      <c r="AI17" s="674"/>
      <c r="AJ17" s="674"/>
      <c r="AK17" s="674"/>
      <c r="AL17" s="643">
        <v>22.6</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3374104</v>
      </c>
      <c r="CS17" s="621"/>
      <c r="CT17" s="621"/>
      <c r="CU17" s="621"/>
      <c r="CV17" s="621"/>
      <c r="CW17" s="621"/>
      <c r="CX17" s="621"/>
      <c r="CY17" s="622"/>
      <c r="CZ17" s="673">
        <v>9.6</v>
      </c>
      <c r="DA17" s="673"/>
      <c r="DB17" s="673"/>
      <c r="DC17" s="673"/>
      <c r="DD17" s="626" t="s">
        <v>113</v>
      </c>
      <c r="DE17" s="621"/>
      <c r="DF17" s="621"/>
      <c r="DG17" s="621"/>
      <c r="DH17" s="621"/>
      <c r="DI17" s="621"/>
      <c r="DJ17" s="621"/>
      <c r="DK17" s="621"/>
      <c r="DL17" s="621"/>
      <c r="DM17" s="621"/>
      <c r="DN17" s="621"/>
      <c r="DO17" s="621"/>
      <c r="DP17" s="622"/>
      <c r="DQ17" s="626">
        <v>3335838</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1128747</v>
      </c>
      <c r="S18" s="621"/>
      <c r="T18" s="621"/>
      <c r="U18" s="621"/>
      <c r="V18" s="621"/>
      <c r="W18" s="621"/>
      <c r="X18" s="621"/>
      <c r="Y18" s="622"/>
      <c r="Z18" s="673">
        <v>3.2</v>
      </c>
      <c r="AA18" s="673"/>
      <c r="AB18" s="673"/>
      <c r="AC18" s="673"/>
      <c r="AD18" s="674" t="s">
        <v>113</v>
      </c>
      <c r="AE18" s="674"/>
      <c r="AF18" s="674"/>
      <c r="AG18" s="674"/>
      <c r="AH18" s="674"/>
      <c r="AI18" s="674"/>
      <c r="AJ18" s="674"/>
      <c r="AK18" s="674"/>
      <c r="AL18" s="643" t="s">
        <v>113</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v>26</v>
      </c>
      <c r="S19" s="621"/>
      <c r="T19" s="621"/>
      <c r="U19" s="621"/>
      <c r="V19" s="621"/>
      <c r="W19" s="621"/>
      <c r="X19" s="621"/>
      <c r="Y19" s="622"/>
      <c r="Z19" s="673">
        <v>0</v>
      </c>
      <c r="AA19" s="673"/>
      <c r="AB19" s="673"/>
      <c r="AC19" s="673"/>
      <c r="AD19" s="674" t="s">
        <v>113</v>
      </c>
      <c r="AE19" s="674"/>
      <c r="AF19" s="674"/>
      <c r="AG19" s="674"/>
      <c r="AH19" s="674"/>
      <c r="AI19" s="674"/>
      <c r="AJ19" s="674"/>
      <c r="AK19" s="674"/>
      <c r="AL19" s="643" t="s">
        <v>113</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113</v>
      </c>
      <c r="BH19" s="621"/>
      <c r="BI19" s="621"/>
      <c r="BJ19" s="621"/>
      <c r="BK19" s="621"/>
      <c r="BL19" s="621"/>
      <c r="BM19" s="621"/>
      <c r="BN19" s="622"/>
      <c r="BO19" s="673" t="s">
        <v>113</v>
      </c>
      <c r="BP19" s="673"/>
      <c r="BQ19" s="673"/>
      <c r="BR19" s="673"/>
      <c r="BS19" s="626" t="s">
        <v>113</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19877323</v>
      </c>
      <c r="S20" s="621"/>
      <c r="T20" s="621"/>
      <c r="U20" s="621"/>
      <c r="V20" s="621"/>
      <c r="W20" s="621"/>
      <c r="X20" s="621"/>
      <c r="Y20" s="622"/>
      <c r="Z20" s="673">
        <v>55.9</v>
      </c>
      <c r="AA20" s="673"/>
      <c r="AB20" s="673"/>
      <c r="AC20" s="673"/>
      <c r="AD20" s="674">
        <v>18748550</v>
      </c>
      <c r="AE20" s="674"/>
      <c r="AF20" s="674"/>
      <c r="AG20" s="674"/>
      <c r="AH20" s="674"/>
      <c r="AI20" s="674"/>
      <c r="AJ20" s="674"/>
      <c r="AK20" s="674"/>
      <c r="AL20" s="643">
        <v>98.3</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113</v>
      </c>
      <c r="BH20" s="621"/>
      <c r="BI20" s="621"/>
      <c r="BJ20" s="621"/>
      <c r="BK20" s="621"/>
      <c r="BL20" s="621"/>
      <c r="BM20" s="621"/>
      <c r="BN20" s="622"/>
      <c r="BO20" s="673" t="s">
        <v>113</v>
      </c>
      <c r="BP20" s="673"/>
      <c r="BQ20" s="673"/>
      <c r="BR20" s="673"/>
      <c r="BS20" s="626" t="s">
        <v>113</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35318355</v>
      </c>
      <c r="CS20" s="621"/>
      <c r="CT20" s="621"/>
      <c r="CU20" s="621"/>
      <c r="CV20" s="621"/>
      <c r="CW20" s="621"/>
      <c r="CX20" s="621"/>
      <c r="CY20" s="622"/>
      <c r="CZ20" s="673">
        <v>100</v>
      </c>
      <c r="DA20" s="673"/>
      <c r="DB20" s="673"/>
      <c r="DC20" s="673"/>
      <c r="DD20" s="626">
        <v>4902577</v>
      </c>
      <c r="DE20" s="621"/>
      <c r="DF20" s="621"/>
      <c r="DG20" s="621"/>
      <c r="DH20" s="621"/>
      <c r="DI20" s="621"/>
      <c r="DJ20" s="621"/>
      <c r="DK20" s="621"/>
      <c r="DL20" s="621"/>
      <c r="DM20" s="621"/>
      <c r="DN20" s="621"/>
      <c r="DO20" s="621"/>
      <c r="DP20" s="622"/>
      <c r="DQ20" s="626">
        <v>22658110</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11044</v>
      </c>
      <c r="S21" s="621"/>
      <c r="T21" s="621"/>
      <c r="U21" s="621"/>
      <c r="V21" s="621"/>
      <c r="W21" s="621"/>
      <c r="X21" s="621"/>
      <c r="Y21" s="622"/>
      <c r="Z21" s="673">
        <v>0</v>
      </c>
      <c r="AA21" s="673"/>
      <c r="AB21" s="673"/>
      <c r="AC21" s="673"/>
      <c r="AD21" s="674">
        <v>11044</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113</v>
      </c>
      <c r="BH21" s="621"/>
      <c r="BI21" s="621"/>
      <c r="BJ21" s="621"/>
      <c r="BK21" s="621"/>
      <c r="BL21" s="621"/>
      <c r="BM21" s="621"/>
      <c r="BN21" s="622"/>
      <c r="BO21" s="673" t="s">
        <v>113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369139</v>
      </c>
      <c r="S22" s="621"/>
      <c r="T22" s="621"/>
      <c r="U22" s="621"/>
      <c r="V22" s="621"/>
      <c r="W22" s="621"/>
      <c r="X22" s="621"/>
      <c r="Y22" s="622"/>
      <c r="Z22" s="673">
        <v>1</v>
      </c>
      <c r="AA22" s="673"/>
      <c r="AB22" s="673"/>
      <c r="AC22" s="673"/>
      <c r="AD22" s="674" t="s">
        <v>113</v>
      </c>
      <c r="AE22" s="674"/>
      <c r="AF22" s="674"/>
      <c r="AG22" s="674"/>
      <c r="AH22" s="674"/>
      <c r="AI22" s="674"/>
      <c r="AJ22" s="674"/>
      <c r="AK22" s="674"/>
      <c r="AL22" s="643" t="s">
        <v>113</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395167</v>
      </c>
      <c r="S23" s="621"/>
      <c r="T23" s="621"/>
      <c r="U23" s="621"/>
      <c r="V23" s="621"/>
      <c r="W23" s="621"/>
      <c r="X23" s="621"/>
      <c r="Y23" s="622"/>
      <c r="Z23" s="673">
        <v>1.1000000000000001</v>
      </c>
      <c r="AA23" s="673"/>
      <c r="AB23" s="673"/>
      <c r="AC23" s="673"/>
      <c r="AD23" s="674">
        <v>99220</v>
      </c>
      <c r="AE23" s="674"/>
      <c r="AF23" s="674"/>
      <c r="AG23" s="674"/>
      <c r="AH23" s="674"/>
      <c r="AI23" s="674"/>
      <c r="AJ23" s="674"/>
      <c r="AK23" s="674"/>
      <c r="AL23" s="643">
        <v>0.5</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212261</v>
      </c>
      <c r="S24" s="621"/>
      <c r="T24" s="621"/>
      <c r="U24" s="621"/>
      <c r="V24" s="621"/>
      <c r="W24" s="621"/>
      <c r="X24" s="621"/>
      <c r="Y24" s="622"/>
      <c r="Z24" s="673">
        <v>0.6</v>
      </c>
      <c r="AA24" s="673"/>
      <c r="AB24" s="673"/>
      <c r="AC24" s="673"/>
      <c r="AD24" s="674" t="s">
        <v>113</v>
      </c>
      <c r="AE24" s="674"/>
      <c r="AF24" s="674"/>
      <c r="AG24" s="674"/>
      <c r="AH24" s="674"/>
      <c r="AI24" s="674"/>
      <c r="AJ24" s="674"/>
      <c r="AK24" s="674"/>
      <c r="AL24" s="643" t="s">
        <v>113</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18209909</v>
      </c>
      <c r="CS24" s="671"/>
      <c r="CT24" s="671"/>
      <c r="CU24" s="671"/>
      <c r="CV24" s="671"/>
      <c r="CW24" s="671"/>
      <c r="CX24" s="671"/>
      <c r="CY24" s="718"/>
      <c r="CZ24" s="722">
        <v>51.6</v>
      </c>
      <c r="DA24" s="723"/>
      <c r="DB24" s="723"/>
      <c r="DC24" s="724"/>
      <c r="DD24" s="717">
        <v>12080292</v>
      </c>
      <c r="DE24" s="671"/>
      <c r="DF24" s="671"/>
      <c r="DG24" s="671"/>
      <c r="DH24" s="671"/>
      <c r="DI24" s="671"/>
      <c r="DJ24" s="671"/>
      <c r="DK24" s="718"/>
      <c r="DL24" s="717">
        <v>11896809</v>
      </c>
      <c r="DM24" s="671"/>
      <c r="DN24" s="671"/>
      <c r="DO24" s="671"/>
      <c r="DP24" s="671"/>
      <c r="DQ24" s="671"/>
      <c r="DR24" s="671"/>
      <c r="DS24" s="671"/>
      <c r="DT24" s="671"/>
      <c r="DU24" s="671"/>
      <c r="DV24" s="718"/>
      <c r="DW24" s="719">
        <v>57.8</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5922414</v>
      </c>
      <c r="S25" s="621"/>
      <c r="T25" s="621"/>
      <c r="U25" s="621"/>
      <c r="V25" s="621"/>
      <c r="W25" s="621"/>
      <c r="X25" s="621"/>
      <c r="Y25" s="622"/>
      <c r="Z25" s="673">
        <v>16.600000000000001</v>
      </c>
      <c r="AA25" s="673"/>
      <c r="AB25" s="673"/>
      <c r="AC25" s="673"/>
      <c r="AD25" s="674" t="s">
        <v>113</v>
      </c>
      <c r="AE25" s="674"/>
      <c r="AF25" s="674"/>
      <c r="AG25" s="674"/>
      <c r="AH25" s="674"/>
      <c r="AI25" s="674"/>
      <c r="AJ25" s="674"/>
      <c r="AK25" s="674"/>
      <c r="AL25" s="643" t="s">
        <v>113</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6676866</v>
      </c>
      <c r="CS25" s="639"/>
      <c r="CT25" s="639"/>
      <c r="CU25" s="639"/>
      <c r="CV25" s="639"/>
      <c r="CW25" s="639"/>
      <c r="CX25" s="639"/>
      <c r="CY25" s="640"/>
      <c r="CZ25" s="623">
        <v>18.899999999999999</v>
      </c>
      <c r="DA25" s="641"/>
      <c r="DB25" s="641"/>
      <c r="DC25" s="642"/>
      <c r="DD25" s="626">
        <v>6264847</v>
      </c>
      <c r="DE25" s="639"/>
      <c r="DF25" s="639"/>
      <c r="DG25" s="639"/>
      <c r="DH25" s="639"/>
      <c r="DI25" s="639"/>
      <c r="DJ25" s="639"/>
      <c r="DK25" s="640"/>
      <c r="DL25" s="626">
        <v>6110663</v>
      </c>
      <c r="DM25" s="639"/>
      <c r="DN25" s="639"/>
      <c r="DO25" s="639"/>
      <c r="DP25" s="639"/>
      <c r="DQ25" s="639"/>
      <c r="DR25" s="639"/>
      <c r="DS25" s="639"/>
      <c r="DT25" s="639"/>
      <c r="DU25" s="639"/>
      <c r="DV25" s="640"/>
      <c r="DW25" s="643">
        <v>29.7</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v>146274</v>
      </c>
      <c r="S26" s="621"/>
      <c r="T26" s="621"/>
      <c r="U26" s="621"/>
      <c r="V26" s="621"/>
      <c r="W26" s="621"/>
      <c r="X26" s="621"/>
      <c r="Y26" s="622"/>
      <c r="Z26" s="673">
        <v>0.4</v>
      </c>
      <c r="AA26" s="673"/>
      <c r="AB26" s="673"/>
      <c r="AC26" s="673"/>
      <c r="AD26" s="674">
        <v>146274</v>
      </c>
      <c r="AE26" s="674"/>
      <c r="AF26" s="674"/>
      <c r="AG26" s="674"/>
      <c r="AH26" s="674"/>
      <c r="AI26" s="674"/>
      <c r="AJ26" s="674"/>
      <c r="AK26" s="674"/>
      <c r="AL26" s="643">
        <v>0.8</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4242129</v>
      </c>
      <c r="CS26" s="621"/>
      <c r="CT26" s="621"/>
      <c r="CU26" s="621"/>
      <c r="CV26" s="621"/>
      <c r="CW26" s="621"/>
      <c r="CX26" s="621"/>
      <c r="CY26" s="622"/>
      <c r="CZ26" s="623">
        <v>12</v>
      </c>
      <c r="DA26" s="641"/>
      <c r="DB26" s="641"/>
      <c r="DC26" s="642"/>
      <c r="DD26" s="626">
        <v>3912849</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3045090</v>
      </c>
      <c r="S27" s="621"/>
      <c r="T27" s="621"/>
      <c r="U27" s="621"/>
      <c r="V27" s="621"/>
      <c r="W27" s="621"/>
      <c r="X27" s="621"/>
      <c r="Y27" s="622"/>
      <c r="Z27" s="673">
        <v>8.6</v>
      </c>
      <c r="AA27" s="673"/>
      <c r="AB27" s="673"/>
      <c r="AC27" s="673"/>
      <c r="AD27" s="674" t="s">
        <v>113</v>
      </c>
      <c r="AE27" s="674"/>
      <c r="AF27" s="674"/>
      <c r="AG27" s="674"/>
      <c r="AH27" s="674"/>
      <c r="AI27" s="674"/>
      <c r="AJ27" s="674"/>
      <c r="AK27" s="674"/>
      <c r="AL27" s="643" t="s">
        <v>113</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12388535</v>
      </c>
      <c r="BH27" s="621"/>
      <c r="BI27" s="621"/>
      <c r="BJ27" s="621"/>
      <c r="BK27" s="621"/>
      <c r="BL27" s="621"/>
      <c r="BM27" s="621"/>
      <c r="BN27" s="622"/>
      <c r="BO27" s="673">
        <v>100</v>
      </c>
      <c r="BP27" s="673"/>
      <c r="BQ27" s="673"/>
      <c r="BR27" s="673"/>
      <c r="BS27" s="626">
        <v>967697</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8158939</v>
      </c>
      <c r="CS27" s="639"/>
      <c r="CT27" s="639"/>
      <c r="CU27" s="639"/>
      <c r="CV27" s="639"/>
      <c r="CW27" s="639"/>
      <c r="CX27" s="639"/>
      <c r="CY27" s="640"/>
      <c r="CZ27" s="623">
        <v>23.1</v>
      </c>
      <c r="DA27" s="641"/>
      <c r="DB27" s="641"/>
      <c r="DC27" s="642"/>
      <c r="DD27" s="626">
        <v>2479607</v>
      </c>
      <c r="DE27" s="639"/>
      <c r="DF27" s="639"/>
      <c r="DG27" s="639"/>
      <c r="DH27" s="639"/>
      <c r="DI27" s="639"/>
      <c r="DJ27" s="639"/>
      <c r="DK27" s="640"/>
      <c r="DL27" s="626">
        <v>2477628</v>
      </c>
      <c r="DM27" s="639"/>
      <c r="DN27" s="639"/>
      <c r="DO27" s="639"/>
      <c r="DP27" s="639"/>
      <c r="DQ27" s="639"/>
      <c r="DR27" s="639"/>
      <c r="DS27" s="639"/>
      <c r="DT27" s="639"/>
      <c r="DU27" s="639"/>
      <c r="DV27" s="640"/>
      <c r="DW27" s="643">
        <v>12</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144160</v>
      </c>
      <c r="S28" s="621"/>
      <c r="T28" s="621"/>
      <c r="U28" s="621"/>
      <c r="V28" s="621"/>
      <c r="W28" s="621"/>
      <c r="X28" s="621"/>
      <c r="Y28" s="622"/>
      <c r="Z28" s="673">
        <v>0.4</v>
      </c>
      <c r="AA28" s="673"/>
      <c r="AB28" s="673"/>
      <c r="AC28" s="673"/>
      <c r="AD28" s="674">
        <v>63562</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3374104</v>
      </c>
      <c r="CS28" s="621"/>
      <c r="CT28" s="621"/>
      <c r="CU28" s="621"/>
      <c r="CV28" s="621"/>
      <c r="CW28" s="621"/>
      <c r="CX28" s="621"/>
      <c r="CY28" s="622"/>
      <c r="CZ28" s="623">
        <v>9.6</v>
      </c>
      <c r="DA28" s="641"/>
      <c r="DB28" s="641"/>
      <c r="DC28" s="642"/>
      <c r="DD28" s="626">
        <v>3335838</v>
      </c>
      <c r="DE28" s="621"/>
      <c r="DF28" s="621"/>
      <c r="DG28" s="621"/>
      <c r="DH28" s="621"/>
      <c r="DI28" s="621"/>
      <c r="DJ28" s="621"/>
      <c r="DK28" s="622"/>
      <c r="DL28" s="626">
        <v>3308518</v>
      </c>
      <c r="DM28" s="621"/>
      <c r="DN28" s="621"/>
      <c r="DO28" s="621"/>
      <c r="DP28" s="621"/>
      <c r="DQ28" s="621"/>
      <c r="DR28" s="621"/>
      <c r="DS28" s="621"/>
      <c r="DT28" s="621"/>
      <c r="DU28" s="621"/>
      <c r="DV28" s="622"/>
      <c r="DW28" s="643">
        <v>16.100000000000001</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16177</v>
      </c>
      <c r="S29" s="621"/>
      <c r="T29" s="621"/>
      <c r="U29" s="621"/>
      <c r="V29" s="621"/>
      <c r="W29" s="621"/>
      <c r="X29" s="621"/>
      <c r="Y29" s="622"/>
      <c r="Z29" s="673">
        <v>0</v>
      </c>
      <c r="AA29" s="673"/>
      <c r="AB29" s="673"/>
      <c r="AC29" s="673"/>
      <c r="AD29" s="674" t="s">
        <v>113</v>
      </c>
      <c r="AE29" s="674"/>
      <c r="AF29" s="674"/>
      <c r="AG29" s="674"/>
      <c r="AH29" s="674"/>
      <c r="AI29" s="674"/>
      <c r="AJ29" s="674"/>
      <c r="AK29" s="674"/>
      <c r="AL29" s="643" t="s">
        <v>113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3373961</v>
      </c>
      <c r="CS29" s="639"/>
      <c r="CT29" s="639"/>
      <c r="CU29" s="639"/>
      <c r="CV29" s="639"/>
      <c r="CW29" s="639"/>
      <c r="CX29" s="639"/>
      <c r="CY29" s="640"/>
      <c r="CZ29" s="623">
        <v>9.6</v>
      </c>
      <c r="DA29" s="641"/>
      <c r="DB29" s="641"/>
      <c r="DC29" s="642"/>
      <c r="DD29" s="626">
        <v>3335695</v>
      </c>
      <c r="DE29" s="639"/>
      <c r="DF29" s="639"/>
      <c r="DG29" s="639"/>
      <c r="DH29" s="639"/>
      <c r="DI29" s="639"/>
      <c r="DJ29" s="639"/>
      <c r="DK29" s="640"/>
      <c r="DL29" s="626">
        <v>3308375</v>
      </c>
      <c r="DM29" s="639"/>
      <c r="DN29" s="639"/>
      <c r="DO29" s="639"/>
      <c r="DP29" s="639"/>
      <c r="DQ29" s="639"/>
      <c r="DR29" s="639"/>
      <c r="DS29" s="639"/>
      <c r="DT29" s="639"/>
      <c r="DU29" s="639"/>
      <c r="DV29" s="640"/>
      <c r="DW29" s="643">
        <v>16.100000000000001</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627198</v>
      </c>
      <c r="S30" s="621"/>
      <c r="T30" s="621"/>
      <c r="U30" s="621"/>
      <c r="V30" s="621"/>
      <c r="W30" s="621"/>
      <c r="X30" s="621"/>
      <c r="Y30" s="622"/>
      <c r="Z30" s="673">
        <v>1.8</v>
      </c>
      <c r="AA30" s="673"/>
      <c r="AB30" s="673"/>
      <c r="AC30" s="673"/>
      <c r="AD30" s="674" t="s">
        <v>113</v>
      </c>
      <c r="AE30" s="674"/>
      <c r="AF30" s="674"/>
      <c r="AG30" s="674"/>
      <c r="AH30" s="674"/>
      <c r="AI30" s="674"/>
      <c r="AJ30" s="674"/>
      <c r="AK30" s="674"/>
      <c r="AL30" s="643" t="s">
        <v>113</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99.1</v>
      </c>
      <c r="BH30" s="687"/>
      <c r="BI30" s="687"/>
      <c r="BJ30" s="687"/>
      <c r="BK30" s="687"/>
      <c r="BL30" s="687"/>
      <c r="BM30" s="688">
        <v>96.8</v>
      </c>
      <c r="BN30" s="687"/>
      <c r="BO30" s="687"/>
      <c r="BP30" s="687"/>
      <c r="BQ30" s="689"/>
      <c r="BR30" s="686">
        <v>99.2</v>
      </c>
      <c r="BS30" s="687"/>
      <c r="BT30" s="687"/>
      <c r="BU30" s="687"/>
      <c r="BV30" s="687"/>
      <c r="BW30" s="687"/>
      <c r="BX30" s="688">
        <v>96.9</v>
      </c>
      <c r="BY30" s="687"/>
      <c r="BZ30" s="687"/>
      <c r="CA30" s="687"/>
      <c r="CB30" s="689"/>
      <c r="CD30" s="692"/>
      <c r="CE30" s="693"/>
      <c r="CF30" s="657" t="s">
        <v>293</v>
      </c>
      <c r="CG30" s="654"/>
      <c r="CH30" s="654"/>
      <c r="CI30" s="654"/>
      <c r="CJ30" s="654"/>
      <c r="CK30" s="654"/>
      <c r="CL30" s="654"/>
      <c r="CM30" s="654"/>
      <c r="CN30" s="654"/>
      <c r="CO30" s="654"/>
      <c r="CP30" s="654"/>
      <c r="CQ30" s="655"/>
      <c r="CR30" s="620">
        <v>3057547</v>
      </c>
      <c r="CS30" s="621"/>
      <c r="CT30" s="621"/>
      <c r="CU30" s="621"/>
      <c r="CV30" s="621"/>
      <c r="CW30" s="621"/>
      <c r="CX30" s="621"/>
      <c r="CY30" s="622"/>
      <c r="CZ30" s="623">
        <v>8.6999999999999993</v>
      </c>
      <c r="DA30" s="641"/>
      <c r="DB30" s="641"/>
      <c r="DC30" s="642"/>
      <c r="DD30" s="626">
        <v>3040500</v>
      </c>
      <c r="DE30" s="621"/>
      <c r="DF30" s="621"/>
      <c r="DG30" s="621"/>
      <c r="DH30" s="621"/>
      <c r="DI30" s="621"/>
      <c r="DJ30" s="621"/>
      <c r="DK30" s="622"/>
      <c r="DL30" s="626">
        <v>3013180</v>
      </c>
      <c r="DM30" s="621"/>
      <c r="DN30" s="621"/>
      <c r="DO30" s="621"/>
      <c r="DP30" s="621"/>
      <c r="DQ30" s="621"/>
      <c r="DR30" s="621"/>
      <c r="DS30" s="621"/>
      <c r="DT30" s="621"/>
      <c r="DU30" s="621"/>
      <c r="DV30" s="622"/>
      <c r="DW30" s="643">
        <v>14.6</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422906</v>
      </c>
      <c r="S31" s="621"/>
      <c r="T31" s="621"/>
      <c r="U31" s="621"/>
      <c r="V31" s="621"/>
      <c r="W31" s="621"/>
      <c r="X31" s="621"/>
      <c r="Y31" s="622"/>
      <c r="Z31" s="673">
        <v>1.2</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v>
      </c>
      <c r="BH31" s="639"/>
      <c r="BI31" s="639"/>
      <c r="BJ31" s="639"/>
      <c r="BK31" s="639"/>
      <c r="BL31" s="639"/>
      <c r="BM31" s="675">
        <v>96.2</v>
      </c>
      <c r="BN31" s="685"/>
      <c r="BO31" s="685"/>
      <c r="BP31" s="685"/>
      <c r="BQ31" s="649"/>
      <c r="BR31" s="684">
        <v>99.1</v>
      </c>
      <c r="BS31" s="639"/>
      <c r="BT31" s="639"/>
      <c r="BU31" s="639"/>
      <c r="BV31" s="639"/>
      <c r="BW31" s="639"/>
      <c r="BX31" s="675">
        <v>96.1</v>
      </c>
      <c r="BY31" s="685"/>
      <c r="BZ31" s="685"/>
      <c r="CA31" s="685"/>
      <c r="CB31" s="649"/>
      <c r="CD31" s="692"/>
      <c r="CE31" s="693"/>
      <c r="CF31" s="657" t="s">
        <v>297</v>
      </c>
      <c r="CG31" s="654"/>
      <c r="CH31" s="654"/>
      <c r="CI31" s="654"/>
      <c r="CJ31" s="654"/>
      <c r="CK31" s="654"/>
      <c r="CL31" s="654"/>
      <c r="CM31" s="654"/>
      <c r="CN31" s="654"/>
      <c r="CO31" s="654"/>
      <c r="CP31" s="654"/>
      <c r="CQ31" s="655"/>
      <c r="CR31" s="620">
        <v>316414</v>
      </c>
      <c r="CS31" s="639"/>
      <c r="CT31" s="639"/>
      <c r="CU31" s="639"/>
      <c r="CV31" s="639"/>
      <c r="CW31" s="639"/>
      <c r="CX31" s="639"/>
      <c r="CY31" s="640"/>
      <c r="CZ31" s="623">
        <v>0.9</v>
      </c>
      <c r="DA31" s="641"/>
      <c r="DB31" s="641"/>
      <c r="DC31" s="642"/>
      <c r="DD31" s="626">
        <v>295195</v>
      </c>
      <c r="DE31" s="639"/>
      <c r="DF31" s="639"/>
      <c r="DG31" s="639"/>
      <c r="DH31" s="639"/>
      <c r="DI31" s="639"/>
      <c r="DJ31" s="639"/>
      <c r="DK31" s="640"/>
      <c r="DL31" s="626">
        <v>295195</v>
      </c>
      <c r="DM31" s="639"/>
      <c r="DN31" s="639"/>
      <c r="DO31" s="639"/>
      <c r="DP31" s="639"/>
      <c r="DQ31" s="639"/>
      <c r="DR31" s="639"/>
      <c r="DS31" s="639"/>
      <c r="DT31" s="639"/>
      <c r="DU31" s="639"/>
      <c r="DV31" s="640"/>
      <c r="DW31" s="643">
        <v>1.4</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1046387</v>
      </c>
      <c r="S32" s="621"/>
      <c r="T32" s="621"/>
      <c r="U32" s="621"/>
      <c r="V32" s="621"/>
      <c r="W32" s="621"/>
      <c r="X32" s="621"/>
      <c r="Y32" s="622"/>
      <c r="Z32" s="673">
        <v>2.9</v>
      </c>
      <c r="AA32" s="673"/>
      <c r="AB32" s="673"/>
      <c r="AC32" s="673"/>
      <c r="AD32" s="674">
        <v>243</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99.2</v>
      </c>
      <c r="BH32" s="605"/>
      <c r="BI32" s="605"/>
      <c r="BJ32" s="605"/>
      <c r="BK32" s="605"/>
      <c r="BL32" s="605"/>
      <c r="BM32" s="668">
        <v>96.9</v>
      </c>
      <c r="BN32" s="605"/>
      <c r="BO32" s="605"/>
      <c r="BP32" s="605"/>
      <c r="BQ32" s="662"/>
      <c r="BR32" s="683">
        <v>99.3</v>
      </c>
      <c r="BS32" s="605"/>
      <c r="BT32" s="605"/>
      <c r="BU32" s="605"/>
      <c r="BV32" s="605"/>
      <c r="BW32" s="605"/>
      <c r="BX32" s="668">
        <v>97.1</v>
      </c>
      <c r="BY32" s="605"/>
      <c r="BZ32" s="605"/>
      <c r="CA32" s="605"/>
      <c r="CB32" s="662"/>
      <c r="CD32" s="694"/>
      <c r="CE32" s="695"/>
      <c r="CF32" s="657" t="s">
        <v>300</v>
      </c>
      <c r="CG32" s="654"/>
      <c r="CH32" s="654"/>
      <c r="CI32" s="654"/>
      <c r="CJ32" s="654"/>
      <c r="CK32" s="654"/>
      <c r="CL32" s="654"/>
      <c r="CM32" s="654"/>
      <c r="CN32" s="654"/>
      <c r="CO32" s="654"/>
      <c r="CP32" s="654"/>
      <c r="CQ32" s="655"/>
      <c r="CR32" s="620">
        <v>143</v>
      </c>
      <c r="CS32" s="621"/>
      <c r="CT32" s="621"/>
      <c r="CU32" s="621"/>
      <c r="CV32" s="621"/>
      <c r="CW32" s="621"/>
      <c r="CX32" s="621"/>
      <c r="CY32" s="622"/>
      <c r="CZ32" s="623">
        <v>0</v>
      </c>
      <c r="DA32" s="641"/>
      <c r="DB32" s="641"/>
      <c r="DC32" s="642"/>
      <c r="DD32" s="626">
        <v>143</v>
      </c>
      <c r="DE32" s="621"/>
      <c r="DF32" s="621"/>
      <c r="DG32" s="621"/>
      <c r="DH32" s="621"/>
      <c r="DI32" s="621"/>
      <c r="DJ32" s="621"/>
      <c r="DK32" s="622"/>
      <c r="DL32" s="626">
        <v>143</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3353499</v>
      </c>
      <c r="S33" s="621"/>
      <c r="T33" s="621"/>
      <c r="U33" s="621"/>
      <c r="V33" s="621"/>
      <c r="W33" s="621"/>
      <c r="X33" s="621"/>
      <c r="Y33" s="622"/>
      <c r="Z33" s="673">
        <v>9.4</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12184843</v>
      </c>
      <c r="CS33" s="639"/>
      <c r="CT33" s="639"/>
      <c r="CU33" s="639"/>
      <c r="CV33" s="639"/>
      <c r="CW33" s="639"/>
      <c r="CX33" s="639"/>
      <c r="CY33" s="640"/>
      <c r="CZ33" s="623">
        <v>34.5</v>
      </c>
      <c r="DA33" s="641"/>
      <c r="DB33" s="641"/>
      <c r="DC33" s="642"/>
      <c r="DD33" s="626">
        <v>9483228</v>
      </c>
      <c r="DE33" s="639"/>
      <c r="DF33" s="639"/>
      <c r="DG33" s="639"/>
      <c r="DH33" s="639"/>
      <c r="DI33" s="639"/>
      <c r="DJ33" s="639"/>
      <c r="DK33" s="640"/>
      <c r="DL33" s="626">
        <v>7955945</v>
      </c>
      <c r="DM33" s="639"/>
      <c r="DN33" s="639"/>
      <c r="DO33" s="639"/>
      <c r="DP33" s="639"/>
      <c r="DQ33" s="639"/>
      <c r="DR33" s="639"/>
      <c r="DS33" s="639"/>
      <c r="DT33" s="639"/>
      <c r="DU33" s="639"/>
      <c r="DV33" s="640"/>
      <c r="DW33" s="643">
        <v>38.700000000000003</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4229719</v>
      </c>
      <c r="CS34" s="621"/>
      <c r="CT34" s="621"/>
      <c r="CU34" s="621"/>
      <c r="CV34" s="621"/>
      <c r="CW34" s="621"/>
      <c r="CX34" s="621"/>
      <c r="CY34" s="622"/>
      <c r="CZ34" s="623">
        <v>12</v>
      </c>
      <c r="DA34" s="641"/>
      <c r="DB34" s="641"/>
      <c r="DC34" s="642"/>
      <c r="DD34" s="626">
        <v>3339117</v>
      </c>
      <c r="DE34" s="621"/>
      <c r="DF34" s="621"/>
      <c r="DG34" s="621"/>
      <c r="DH34" s="621"/>
      <c r="DI34" s="621"/>
      <c r="DJ34" s="621"/>
      <c r="DK34" s="622"/>
      <c r="DL34" s="626">
        <v>3109124</v>
      </c>
      <c r="DM34" s="621"/>
      <c r="DN34" s="621"/>
      <c r="DO34" s="621"/>
      <c r="DP34" s="621"/>
      <c r="DQ34" s="621"/>
      <c r="DR34" s="621"/>
      <c r="DS34" s="621"/>
      <c r="DT34" s="621"/>
      <c r="DU34" s="621"/>
      <c r="DV34" s="622"/>
      <c r="DW34" s="643">
        <v>15.1</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1511000</v>
      </c>
      <c r="S35" s="621"/>
      <c r="T35" s="621"/>
      <c r="U35" s="621"/>
      <c r="V35" s="621"/>
      <c r="W35" s="621"/>
      <c r="X35" s="621"/>
      <c r="Y35" s="622"/>
      <c r="Z35" s="673">
        <v>4.2</v>
      </c>
      <c r="AA35" s="673"/>
      <c r="AB35" s="673"/>
      <c r="AC35" s="673"/>
      <c r="AD35" s="674" t="s">
        <v>113</v>
      </c>
      <c r="AE35" s="674"/>
      <c r="AF35" s="674"/>
      <c r="AG35" s="674"/>
      <c r="AH35" s="674"/>
      <c r="AI35" s="674"/>
      <c r="AJ35" s="674"/>
      <c r="AK35" s="674"/>
      <c r="AL35" s="643" t="s">
        <v>113</v>
      </c>
      <c r="AM35" s="675"/>
      <c r="AN35" s="675"/>
      <c r="AO35" s="676"/>
      <c r="AP35" s="188"/>
      <c r="AQ35" s="677" t="s">
        <v>308</v>
      </c>
      <c r="AR35" s="678"/>
      <c r="AS35" s="678"/>
      <c r="AT35" s="678"/>
      <c r="AU35" s="678"/>
      <c r="AV35" s="678"/>
      <c r="AW35" s="678"/>
      <c r="AX35" s="678"/>
      <c r="AY35" s="679"/>
      <c r="AZ35" s="670">
        <v>4872355</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144056</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226046</v>
      </c>
      <c r="CS35" s="639"/>
      <c r="CT35" s="639"/>
      <c r="CU35" s="639"/>
      <c r="CV35" s="639"/>
      <c r="CW35" s="639"/>
      <c r="CX35" s="639"/>
      <c r="CY35" s="640"/>
      <c r="CZ35" s="623">
        <v>0.6</v>
      </c>
      <c r="DA35" s="641"/>
      <c r="DB35" s="641"/>
      <c r="DC35" s="642"/>
      <c r="DD35" s="626">
        <v>203171</v>
      </c>
      <c r="DE35" s="639"/>
      <c r="DF35" s="639"/>
      <c r="DG35" s="639"/>
      <c r="DH35" s="639"/>
      <c r="DI35" s="639"/>
      <c r="DJ35" s="639"/>
      <c r="DK35" s="640"/>
      <c r="DL35" s="626">
        <v>203171</v>
      </c>
      <c r="DM35" s="639"/>
      <c r="DN35" s="639"/>
      <c r="DO35" s="639"/>
      <c r="DP35" s="639"/>
      <c r="DQ35" s="639"/>
      <c r="DR35" s="639"/>
      <c r="DS35" s="639"/>
      <c r="DT35" s="639"/>
      <c r="DU35" s="639"/>
      <c r="DV35" s="640"/>
      <c r="DW35" s="643">
        <v>1</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35589039</v>
      </c>
      <c r="S36" s="661"/>
      <c r="T36" s="661"/>
      <c r="U36" s="661"/>
      <c r="V36" s="661"/>
      <c r="W36" s="661"/>
      <c r="X36" s="661"/>
      <c r="Y36" s="664"/>
      <c r="Z36" s="665">
        <v>100</v>
      </c>
      <c r="AA36" s="665"/>
      <c r="AB36" s="665"/>
      <c r="AC36" s="665"/>
      <c r="AD36" s="666">
        <v>19068893</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1436405</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-30208</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2275736</v>
      </c>
      <c r="CS36" s="621"/>
      <c r="CT36" s="621"/>
      <c r="CU36" s="621"/>
      <c r="CV36" s="621"/>
      <c r="CW36" s="621"/>
      <c r="CX36" s="621"/>
      <c r="CY36" s="622"/>
      <c r="CZ36" s="623">
        <v>6.4</v>
      </c>
      <c r="DA36" s="641"/>
      <c r="DB36" s="641"/>
      <c r="DC36" s="642"/>
      <c r="DD36" s="626">
        <v>1868633</v>
      </c>
      <c r="DE36" s="621"/>
      <c r="DF36" s="621"/>
      <c r="DG36" s="621"/>
      <c r="DH36" s="621"/>
      <c r="DI36" s="621"/>
      <c r="DJ36" s="621"/>
      <c r="DK36" s="622"/>
      <c r="DL36" s="626">
        <v>1070781</v>
      </c>
      <c r="DM36" s="621"/>
      <c r="DN36" s="621"/>
      <c r="DO36" s="621"/>
      <c r="DP36" s="621"/>
      <c r="DQ36" s="621"/>
      <c r="DR36" s="621"/>
      <c r="DS36" s="621"/>
      <c r="DT36" s="621"/>
      <c r="DU36" s="621"/>
      <c r="DV36" s="622"/>
      <c r="DW36" s="643">
        <v>5.2</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294174</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12060</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85139</v>
      </c>
      <c r="CS37" s="639"/>
      <c r="CT37" s="639"/>
      <c r="CU37" s="639"/>
      <c r="CV37" s="639"/>
      <c r="CW37" s="639"/>
      <c r="CX37" s="639"/>
      <c r="CY37" s="640"/>
      <c r="CZ37" s="623">
        <v>0.2</v>
      </c>
      <c r="DA37" s="641"/>
      <c r="DB37" s="641"/>
      <c r="DC37" s="642"/>
      <c r="DD37" s="626">
        <v>85139</v>
      </c>
      <c r="DE37" s="639"/>
      <c r="DF37" s="639"/>
      <c r="DG37" s="639"/>
      <c r="DH37" s="639"/>
      <c r="DI37" s="639"/>
      <c r="DJ37" s="639"/>
      <c r="DK37" s="640"/>
      <c r="DL37" s="626">
        <v>82695</v>
      </c>
      <c r="DM37" s="639"/>
      <c r="DN37" s="639"/>
      <c r="DO37" s="639"/>
      <c r="DP37" s="639"/>
      <c r="DQ37" s="639"/>
      <c r="DR37" s="639"/>
      <c r="DS37" s="639"/>
      <c r="DT37" s="639"/>
      <c r="DU37" s="639"/>
      <c r="DV37" s="640"/>
      <c r="DW37" s="643">
        <v>0.4</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89935</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19303</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4562072</v>
      </c>
      <c r="CS38" s="621"/>
      <c r="CT38" s="621"/>
      <c r="CU38" s="621"/>
      <c r="CV38" s="621"/>
      <c r="CW38" s="621"/>
      <c r="CX38" s="621"/>
      <c r="CY38" s="622"/>
      <c r="CZ38" s="623">
        <v>12.9</v>
      </c>
      <c r="DA38" s="641"/>
      <c r="DB38" s="641"/>
      <c r="DC38" s="642"/>
      <c r="DD38" s="626">
        <v>3960364</v>
      </c>
      <c r="DE38" s="621"/>
      <c r="DF38" s="621"/>
      <c r="DG38" s="621"/>
      <c r="DH38" s="621"/>
      <c r="DI38" s="621"/>
      <c r="DJ38" s="621"/>
      <c r="DK38" s="622"/>
      <c r="DL38" s="626">
        <v>3567469</v>
      </c>
      <c r="DM38" s="621"/>
      <c r="DN38" s="621"/>
      <c r="DO38" s="621"/>
      <c r="DP38" s="621"/>
      <c r="DQ38" s="621"/>
      <c r="DR38" s="621"/>
      <c r="DS38" s="621"/>
      <c r="DT38" s="621"/>
      <c r="DU38" s="621"/>
      <c r="DV38" s="622"/>
      <c r="DW38" s="643">
        <v>17.3</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v>16109</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87</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147711</v>
      </c>
      <c r="CS39" s="639"/>
      <c r="CT39" s="639"/>
      <c r="CU39" s="639"/>
      <c r="CV39" s="639"/>
      <c r="CW39" s="639"/>
      <c r="CX39" s="639"/>
      <c r="CY39" s="640"/>
      <c r="CZ39" s="623">
        <v>0.4</v>
      </c>
      <c r="DA39" s="641"/>
      <c r="DB39" s="641"/>
      <c r="DC39" s="642"/>
      <c r="DD39" s="626">
        <v>104983</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712188</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106</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743559</v>
      </c>
      <c r="CS40" s="621"/>
      <c r="CT40" s="621"/>
      <c r="CU40" s="621"/>
      <c r="CV40" s="621"/>
      <c r="CW40" s="621"/>
      <c r="CX40" s="621"/>
      <c r="CY40" s="622"/>
      <c r="CZ40" s="623">
        <v>2.1</v>
      </c>
      <c r="DA40" s="641"/>
      <c r="DB40" s="641"/>
      <c r="DC40" s="642"/>
      <c r="DD40" s="626">
        <v>6960</v>
      </c>
      <c r="DE40" s="621"/>
      <c r="DF40" s="621"/>
      <c r="DG40" s="621"/>
      <c r="DH40" s="621"/>
      <c r="DI40" s="621"/>
      <c r="DJ40" s="621"/>
      <c r="DK40" s="622"/>
      <c r="DL40" s="626">
        <v>5400</v>
      </c>
      <c r="DM40" s="621"/>
      <c r="DN40" s="621"/>
      <c r="DO40" s="621"/>
      <c r="DP40" s="621"/>
      <c r="DQ40" s="621"/>
      <c r="DR40" s="621"/>
      <c r="DS40" s="621"/>
      <c r="DT40" s="621"/>
      <c r="DU40" s="621"/>
      <c r="DV40" s="622"/>
      <c r="DW40" s="643">
        <v>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2323544</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325</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4923603</v>
      </c>
      <c r="CS42" s="621"/>
      <c r="CT42" s="621"/>
      <c r="CU42" s="621"/>
      <c r="CV42" s="621"/>
      <c r="CW42" s="621"/>
      <c r="CX42" s="621"/>
      <c r="CY42" s="622"/>
      <c r="CZ42" s="623">
        <v>13.9</v>
      </c>
      <c r="DA42" s="624"/>
      <c r="DB42" s="624"/>
      <c r="DC42" s="625"/>
      <c r="DD42" s="626">
        <v>1094590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134716</v>
      </c>
      <c r="CS43" s="639"/>
      <c r="CT43" s="639"/>
      <c r="CU43" s="639"/>
      <c r="CV43" s="639"/>
      <c r="CW43" s="639"/>
      <c r="CX43" s="639"/>
      <c r="CY43" s="640"/>
      <c r="CZ43" s="623">
        <v>0.4</v>
      </c>
      <c r="DA43" s="641"/>
      <c r="DB43" s="641"/>
      <c r="DC43" s="642"/>
      <c r="DD43" s="626">
        <v>104646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4902577</v>
      </c>
      <c r="CS44" s="621"/>
      <c r="CT44" s="621"/>
      <c r="CU44" s="621"/>
      <c r="CV44" s="621"/>
      <c r="CW44" s="621"/>
      <c r="CX44" s="621"/>
      <c r="CY44" s="622"/>
      <c r="CZ44" s="623">
        <v>13.9</v>
      </c>
      <c r="DA44" s="624"/>
      <c r="DB44" s="624"/>
      <c r="DC44" s="625"/>
      <c r="DD44" s="626">
        <v>1092933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2964461</v>
      </c>
      <c r="CS45" s="639"/>
      <c r="CT45" s="639"/>
      <c r="CU45" s="639"/>
      <c r="CV45" s="639"/>
      <c r="CW45" s="639"/>
      <c r="CX45" s="639"/>
      <c r="CY45" s="640"/>
      <c r="CZ45" s="623">
        <v>8.4</v>
      </c>
      <c r="DA45" s="641"/>
      <c r="DB45" s="641"/>
      <c r="DC45" s="642"/>
      <c r="DD45" s="626">
        <v>67153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1844537</v>
      </c>
      <c r="CS46" s="621"/>
      <c r="CT46" s="621"/>
      <c r="CU46" s="621"/>
      <c r="CV46" s="621"/>
      <c r="CW46" s="621"/>
      <c r="CX46" s="621"/>
      <c r="CY46" s="622"/>
      <c r="CZ46" s="623">
        <v>5.2</v>
      </c>
      <c r="DA46" s="624"/>
      <c r="DB46" s="624"/>
      <c r="DC46" s="625"/>
      <c r="DD46" s="626">
        <v>1016491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21026</v>
      </c>
      <c r="CS47" s="639"/>
      <c r="CT47" s="639"/>
      <c r="CU47" s="639"/>
      <c r="CV47" s="639"/>
      <c r="CW47" s="639"/>
      <c r="CX47" s="639"/>
      <c r="CY47" s="640"/>
      <c r="CZ47" s="623">
        <v>0.1</v>
      </c>
      <c r="DA47" s="641"/>
      <c r="DB47" s="641"/>
      <c r="DC47" s="642"/>
      <c r="DD47" s="626">
        <v>1657</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35318355</v>
      </c>
      <c r="CS49" s="605"/>
      <c r="CT49" s="605"/>
      <c r="CU49" s="605"/>
      <c r="CV49" s="605"/>
      <c r="CW49" s="605"/>
      <c r="CX49" s="605"/>
      <c r="CY49" s="606"/>
      <c r="CZ49" s="607">
        <v>100</v>
      </c>
      <c r="DA49" s="608"/>
      <c r="DB49" s="608"/>
      <c r="DC49" s="609"/>
      <c r="DD49" s="610">
        <v>22658110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35552</v>
      </c>
      <c r="R7" s="1134"/>
      <c r="S7" s="1134"/>
      <c r="T7" s="1134"/>
      <c r="U7" s="1134"/>
      <c r="V7" s="1134">
        <v>35281</v>
      </c>
      <c r="W7" s="1134"/>
      <c r="X7" s="1134"/>
      <c r="Y7" s="1134"/>
      <c r="Z7" s="1134"/>
      <c r="AA7" s="1134">
        <v>271</v>
      </c>
      <c r="AB7" s="1134"/>
      <c r="AC7" s="1134"/>
      <c r="AD7" s="1134"/>
      <c r="AE7" s="1135"/>
      <c r="AF7" s="1136">
        <v>129</v>
      </c>
      <c r="AG7" s="1137"/>
      <c r="AH7" s="1137"/>
      <c r="AI7" s="1137"/>
      <c r="AJ7" s="1138"/>
      <c r="AK7" s="1120">
        <v>627</v>
      </c>
      <c r="AL7" s="1121"/>
      <c r="AM7" s="1121"/>
      <c r="AN7" s="1121"/>
      <c r="AO7" s="1121"/>
      <c r="AP7" s="1121">
        <v>36173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554</v>
      </c>
      <c r="BT7" s="1125"/>
      <c r="BU7" s="1125"/>
      <c r="BV7" s="1125"/>
      <c r="BW7" s="1125"/>
      <c r="BX7" s="1125"/>
      <c r="BY7" s="1125"/>
      <c r="BZ7" s="1125"/>
      <c r="CA7" s="1125"/>
      <c r="CB7" s="1125"/>
      <c r="CC7" s="1125"/>
      <c r="CD7" s="1125"/>
      <c r="CE7" s="1125"/>
      <c r="CF7" s="1125"/>
      <c r="CG7" s="1126"/>
      <c r="CH7" s="1117">
        <v>0</v>
      </c>
      <c r="CI7" s="1118"/>
      <c r="CJ7" s="1118"/>
      <c r="CK7" s="1118"/>
      <c r="CL7" s="1119"/>
      <c r="CM7" s="1117">
        <v>34</v>
      </c>
      <c r="CN7" s="1118"/>
      <c r="CO7" s="1118"/>
      <c r="CP7" s="1118"/>
      <c r="CQ7" s="1119"/>
      <c r="CR7" s="1117">
        <v>10</v>
      </c>
      <c r="CS7" s="1118"/>
      <c r="CT7" s="1118"/>
      <c r="CU7" s="1118"/>
      <c r="CV7" s="1119"/>
      <c r="CW7" s="1117" t="s">
        <v>552</v>
      </c>
      <c r="CX7" s="1118"/>
      <c r="CY7" s="1118"/>
      <c r="CZ7" s="1118"/>
      <c r="DA7" s="1119"/>
      <c r="DB7" s="1117" t="s">
        <v>552</v>
      </c>
      <c r="DC7" s="1118"/>
      <c r="DD7" s="1118"/>
      <c r="DE7" s="1118"/>
      <c r="DF7" s="1119"/>
      <c r="DG7" s="1117" t="s">
        <v>552</v>
      </c>
      <c r="DH7" s="1118"/>
      <c r="DI7" s="1118"/>
      <c r="DJ7" s="1118"/>
      <c r="DK7" s="1119"/>
      <c r="DL7" s="1117" t="s">
        <v>552</v>
      </c>
      <c r="DM7" s="1118"/>
      <c r="DN7" s="1118"/>
      <c r="DO7" s="1118"/>
      <c r="DP7" s="1119"/>
      <c r="DQ7" s="1117" t="s">
        <v>552</v>
      </c>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37</v>
      </c>
      <c r="R8" s="1073"/>
      <c r="S8" s="1073"/>
      <c r="T8" s="1073"/>
      <c r="U8" s="1073"/>
      <c r="V8" s="1073">
        <v>37</v>
      </c>
      <c r="W8" s="1073"/>
      <c r="X8" s="1073"/>
      <c r="Y8" s="1073"/>
      <c r="Z8" s="1073"/>
      <c r="AA8" s="1073" t="s">
        <v>547</v>
      </c>
      <c r="AB8" s="1073"/>
      <c r="AC8" s="1073"/>
      <c r="AD8" s="1073"/>
      <c r="AE8" s="1074"/>
      <c r="AF8" s="1048" t="s">
        <v>113</v>
      </c>
      <c r="AG8" s="1049"/>
      <c r="AH8" s="1049"/>
      <c r="AI8" s="1049"/>
      <c r="AJ8" s="1050"/>
      <c r="AK8" s="1115" t="s">
        <v>560</v>
      </c>
      <c r="AL8" s="1116"/>
      <c r="AM8" s="1116"/>
      <c r="AN8" s="1116"/>
      <c r="AO8" s="1116"/>
      <c r="AP8" s="1116" t="s">
        <v>548</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555</v>
      </c>
      <c r="BT8" s="1044"/>
      <c r="BU8" s="1044"/>
      <c r="BV8" s="1044"/>
      <c r="BW8" s="1044"/>
      <c r="BX8" s="1044"/>
      <c r="BY8" s="1044"/>
      <c r="BZ8" s="1044"/>
      <c r="CA8" s="1044"/>
      <c r="CB8" s="1044"/>
      <c r="CC8" s="1044"/>
      <c r="CD8" s="1044"/>
      <c r="CE8" s="1044"/>
      <c r="CF8" s="1044"/>
      <c r="CG8" s="1045"/>
      <c r="CH8" s="1018">
        <v>7</v>
      </c>
      <c r="CI8" s="1019"/>
      <c r="CJ8" s="1019"/>
      <c r="CK8" s="1019"/>
      <c r="CL8" s="1020"/>
      <c r="CM8" s="1018">
        <v>39</v>
      </c>
      <c r="CN8" s="1019"/>
      <c r="CO8" s="1019"/>
      <c r="CP8" s="1019"/>
      <c r="CQ8" s="1020"/>
      <c r="CR8" s="1018">
        <v>10</v>
      </c>
      <c r="CS8" s="1019"/>
      <c r="CT8" s="1019"/>
      <c r="CU8" s="1019"/>
      <c r="CV8" s="1020"/>
      <c r="CW8" s="1018">
        <v>59</v>
      </c>
      <c r="CX8" s="1019"/>
      <c r="CY8" s="1019"/>
      <c r="CZ8" s="1019"/>
      <c r="DA8" s="1020"/>
      <c r="DB8" s="1018" t="s">
        <v>552</v>
      </c>
      <c r="DC8" s="1019"/>
      <c r="DD8" s="1019"/>
      <c r="DE8" s="1019"/>
      <c r="DF8" s="1020"/>
      <c r="DG8" s="1018" t="s">
        <v>552</v>
      </c>
      <c r="DH8" s="1019"/>
      <c r="DI8" s="1019"/>
      <c r="DJ8" s="1019"/>
      <c r="DK8" s="1020"/>
      <c r="DL8" s="1018" t="s">
        <v>552</v>
      </c>
      <c r="DM8" s="1019"/>
      <c r="DN8" s="1019"/>
      <c r="DO8" s="1019"/>
      <c r="DP8" s="1020"/>
      <c r="DQ8" s="1018" t="s">
        <v>550</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t="s">
        <v>559</v>
      </c>
      <c r="BS9" s="1043" t="s">
        <v>556</v>
      </c>
      <c r="BT9" s="1044"/>
      <c r="BU9" s="1044"/>
      <c r="BV9" s="1044"/>
      <c r="BW9" s="1044"/>
      <c r="BX9" s="1044"/>
      <c r="BY9" s="1044"/>
      <c r="BZ9" s="1044"/>
      <c r="CA9" s="1044"/>
      <c r="CB9" s="1044"/>
      <c r="CC9" s="1044"/>
      <c r="CD9" s="1044"/>
      <c r="CE9" s="1044"/>
      <c r="CF9" s="1044"/>
      <c r="CG9" s="1045"/>
      <c r="CH9" s="1018">
        <v>3</v>
      </c>
      <c r="CI9" s="1019"/>
      <c r="CJ9" s="1019"/>
      <c r="CK9" s="1019"/>
      <c r="CL9" s="1020"/>
      <c r="CM9" s="1018">
        <v>130</v>
      </c>
      <c r="CN9" s="1019"/>
      <c r="CO9" s="1019"/>
      <c r="CP9" s="1019"/>
      <c r="CQ9" s="1020"/>
      <c r="CR9" s="1018">
        <v>5</v>
      </c>
      <c r="CS9" s="1019"/>
      <c r="CT9" s="1019"/>
      <c r="CU9" s="1019"/>
      <c r="CV9" s="1020"/>
      <c r="CW9" s="1018" t="s">
        <v>552</v>
      </c>
      <c r="CX9" s="1019"/>
      <c r="CY9" s="1019"/>
      <c r="CZ9" s="1019"/>
      <c r="DA9" s="1020"/>
      <c r="DB9" s="1018">
        <v>2916</v>
      </c>
      <c r="DC9" s="1019"/>
      <c r="DD9" s="1019"/>
      <c r="DE9" s="1019"/>
      <c r="DF9" s="1020"/>
      <c r="DG9" s="1018" t="s">
        <v>552</v>
      </c>
      <c r="DH9" s="1019"/>
      <c r="DI9" s="1019"/>
      <c r="DJ9" s="1019"/>
      <c r="DK9" s="1020"/>
      <c r="DL9" s="1018" t="s">
        <v>552</v>
      </c>
      <c r="DM9" s="1019"/>
      <c r="DN9" s="1019"/>
      <c r="DO9" s="1019"/>
      <c r="DP9" s="1020"/>
      <c r="DQ9" s="1018" t="s">
        <v>552</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557</v>
      </c>
      <c r="BT10" s="1044"/>
      <c r="BU10" s="1044"/>
      <c r="BV10" s="1044"/>
      <c r="BW10" s="1044"/>
      <c r="BX10" s="1044"/>
      <c r="BY10" s="1044"/>
      <c r="BZ10" s="1044"/>
      <c r="CA10" s="1044"/>
      <c r="CB10" s="1044"/>
      <c r="CC10" s="1044"/>
      <c r="CD10" s="1044"/>
      <c r="CE10" s="1044"/>
      <c r="CF10" s="1044"/>
      <c r="CG10" s="1045"/>
      <c r="CH10" s="1018">
        <v>0</v>
      </c>
      <c r="CI10" s="1019"/>
      <c r="CJ10" s="1019"/>
      <c r="CK10" s="1019"/>
      <c r="CL10" s="1020"/>
      <c r="CM10" s="1018">
        <v>40</v>
      </c>
      <c r="CN10" s="1019"/>
      <c r="CO10" s="1019"/>
      <c r="CP10" s="1019"/>
      <c r="CQ10" s="1020"/>
      <c r="CR10" s="1018">
        <v>20</v>
      </c>
      <c r="CS10" s="1019"/>
      <c r="CT10" s="1019"/>
      <c r="CU10" s="1019"/>
      <c r="CV10" s="1020"/>
      <c r="CW10" s="1018">
        <v>70</v>
      </c>
      <c r="CX10" s="1019"/>
      <c r="CY10" s="1019"/>
      <c r="CZ10" s="1019"/>
      <c r="DA10" s="1020"/>
      <c r="DB10" s="1018" t="s">
        <v>552</v>
      </c>
      <c r="DC10" s="1019"/>
      <c r="DD10" s="1019"/>
      <c r="DE10" s="1019"/>
      <c r="DF10" s="1020"/>
      <c r="DG10" s="1018" t="s">
        <v>552</v>
      </c>
      <c r="DH10" s="1019"/>
      <c r="DI10" s="1019"/>
      <c r="DJ10" s="1019"/>
      <c r="DK10" s="1020"/>
      <c r="DL10" s="1018" t="s">
        <v>552</v>
      </c>
      <c r="DM10" s="1019"/>
      <c r="DN10" s="1019"/>
      <c r="DO10" s="1019"/>
      <c r="DP10" s="1020"/>
      <c r="DQ10" s="1018" t="s">
        <v>552</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35589</v>
      </c>
      <c r="R23" s="1098"/>
      <c r="S23" s="1098"/>
      <c r="T23" s="1098"/>
      <c r="U23" s="1098"/>
      <c r="V23" s="1098">
        <v>35318</v>
      </c>
      <c r="W23" s="1098"/>
      <c r="X23" s="1098"/>
      <c r="Y23" s="1098"/>
      <c r="Z23" s="1098"/>
      <c r="AA23" s="1098">
        <v>271</v>
      </c>
      <c r="AB23" s="1098"/>
      <c r="AC23" s="1098"/>
      <c r="AD23" s="1098"/>
      <c r="AE23" s="1099"/>
      <c r="AF23" s="1100">
        <v>129</v>
      </c>
      <c r="AG23" s="1098"/>
      <c r="AH23" s="1098"/>
      <c r="AI23" s="1098"/>
      <c r="AJ23" s="1101"/>
      <c r="AK23" s="1102"/>
      <c r="AL23" s="1103"/>
      <c r="AM23" s="1103"/>
      <c r="AN23" s="1103"/>
      <c r="AO23" s="1103"/>
      <c r="AP23" s="1098">
        <v>36173</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10314</v>
      </c>
      <c r="R28" s="1083"/>
      <c r="S28" s="1083"/>
      <c r="T28" s="1083"/>
      <c r="U28" s="1083"/>
      <c r="V28" s="1083">
        <v>10170</v>
      </c>
      <c r="W28" s="1083"/>
      <c r="X28" s="1083"/>
      <c r="Y28" s="1083"/>
      <c r="Z28" s="1083"/>
      <c r="AA28" s="1083">
        <v>144</v>
      </c>
      <c r="AB28" s="1083"/>
      <c r="AC28" s="1083"/>
      <c r="AD28" s="1083"/>
      <c r="AE28" s="1084"/>
      <c r="AF28" s="1085">
        <v>144</v>
      </c>
      <c r="AG28" s="1083"/>
      <c r="AH28" s="1083"/>
      <c r="AI28" s="1083"/>
      <c r="AJ28" s="1086"/>
      <c r="AK28" s="1087">
        <v>718</v>
      </c>
      <c r="AL28" s="1075"/>
      <c r="AM28" s="1075"/>
      <c r="AN28" s="1075"/>
      <c r="AO28" s="1075"/>
      <c r="AP28" s="1075" t="s">
        <v>552</v>
      </c>
      <c r="AQ28" s="1075"/>
      <c r="AR28" s="1075"/>
      <c r="AS28" s="1075"/>
      <c r="AT28" s="1075"/>
      <c r="AU28" s="1075" t="s">
        <v>552</v>
      </c>
      <c r="AV28" s="1075"/>
      <c r="AW28" s="1075"/>
      <c r="AX28" s="1075"/>
      <c r="AY28" s="1075"/>
      <c r="AZ28" s="1076" t="s">
        <v>551</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112</v>
      </c>
      <c r="R29" s="1073"/>
      <c r="S29" s="1073"/>
      <c r="T29" s="1073"/>
      <c r="U29" s="1073"/>
      <c r="V29" s="1073">
        <v>92</v>
      </c>
      <c r="W29" s="1073"/>
      <c r="X29" s="1073"/>
      <c r="Y29" s="1073"/>
      <c r="Z29" s="1073"/>
      <c r="AA29" s="1073">
        <v>20</v>
      </c>
      <c r="AB29" s="1073"/>
      <c r="AC29" s="1073"/>
      <c r="AD29" s="1073"/>
      <c r="AE29" s="1074"/>
      <c r="AF29" s="1048">
        <v>20</v>
      </c>
      <c r="AG29" s="1049"/>
      <c r="AH29" s="1049"/>
      <c r="AI29" s="1049"/>
      <c r="AJ29" s="1050"/>
      <c r="AK29" s="1009" t="s">
        <v>560</v>
      </c>
      <c r="AL29" s="1000"/>
      <c r="AM29" s="1000"/>
      <c r="AN29" s="1000"/>
      <c r="AO29" s="1000"/>
      <c r="AP29" s="1000">
        <v>22</v>
      </c>
      <c r="AQ29" s="1000"/>
      <c r="AR29" s="1000"/>
      <c r="AS29" s="1000"/>
      <c r="AT29" s="1000"/>
      <c r="AU29" s="1000">
        <v>5</v>
      </c>
      <c r="AV29" s="1000"/>
      <c r="AW29" s="1000"/>
      <c r="AX29" s="1000"/>
      <c r="AY29" s="1000"/>
      <c r="AZ29" s="1071" t="s">
        <v>551</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7657</v>
      </c>
      <c r="R30" s="1073"/>
      <c r="S30" s="1073"/>
      <c r="T30" s="1073"/>
      <c r="U30" s="1073"/>
      <c r="V30" s="1073">
        <v>7451</v>
      </c>
      <c r="W30" s="1073"/>
      <c r="X30" s="1073"/>
      <c r="Y30" s="1073"/>
      <c r="Z30" s="1073"/>
      <c r="AA30" s="1073">
        <v>205</v>
      </c>
      <c r="AB30" s="1073"/>
      <c r="AC30" s="1073"/>
      <c r="AD30" s="1073"/>
      <c r="AE30" s="1074"/>
      <c r="AF30" s="1048">
        <v>205</v>
      </c>
      <c r="AG30" s="1049"/>
      <c r="AH30" s="1049"/>
      <c r="AI30" s="1049"/>
      <c r="AJ30" s="1050"/>
      <c r="AK30" s="1009">
        <v>1159</v>
      </c>
      <c r="AL30" s="1000"/>
      <c r="AM30" s="1000"/>
      <c r="AN30" s="1000"/>
      <c r="AO30" s="1000"/>
      <c r="AP30" s="1000" t="s">
        <v>552</v>
      </c>
      <c r="AQ30" s="1000"/>
      <c r="AR30" s="1000"/>
      <c r="AS30" s="1000"/>
      <c r="AT30" s="1000"/>
      <c r="AU30" s="1000" t="s">
        <v>552</v>
      </c>
      <c r="AV30" s="1000"/>
      <c r="AW30" s="1000"/>
      <c r="AX30" s="1000"/>
      <c r="AY30" s="1000"/>
      <c r="AZ30" s="1071" t="s">
        <v>550</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9</v>
      </c>
      <c r="R31" s="1073"/>
      <c r="S31" s="1073"/>
      <c r="T31" s="1073"/>
      <c r="U31" s="1073"/>
      <c r="V31" s="1073">
        <v>6</v>
      </c>
      <c r="W31" s="1073"/>
      <c r="X31" s="1073"/>
      <c r="Y31" s="1073"/>
      <c r="Z31" s="1073"/>
      <c r="AA31" s="1073">
        <v>3</v>
      </c>
      <c r="AB31" s="1073"/>
      <c r="AC31" s="1073"/>
      <c r="AD31" s="1073"/>
      <c r="AE31" s="1074"/>
      <c r="AF31" s="1048">
        <v>3</v>
      </c>
      <c r="AG31" s="1049"/>
      <c r="AH31" s="1049"/>
      <c r="AI31" s="1049"/>
      <c r="AJ31" s="1050"/>
      <c r="AK31" s="1009" t="s">
        <v>561</v>
      </c>
      <c r="AL31" s="1000"/>
      <c r="AM31" s="1000"/>
      <c r="AN31" s="1000"/>
      <c r="AO31" s="1000"/>
      <c r="AP31" s="1000" t="s">
        <v>552</v>
      </c>
      <c r="AQ31" s="1000"/>
      <c r="AR31" s="1000"/>
      <c r="AS31" s="1000"/>
      <c r="AT31" s="1000"/>
      <c r="AU31" s="1000" t="s">
        <v>552</v>
      </c>
      <c r="AV31" s="1000"/>
      <c r="AW31" s="1000"/>
      <c r="AX31" s="1000"/>
      <c r="AY31" s="1000"/>
      <c r="AZ31" s="1071" t="s">
        <v>551</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1150</v>
      </c>
      <c r="R32" s="1073"/>
      <c r="S32" s="1073"/>
      <c r="T32" s="1073"/>
      <c r="U32" s="1073"/>
      <c r="V32" s="1073">
        <v>1142</v>
      </c>
      <c r="W32" s="1073"/>
      <c r="X32" s="1073"/>
      <c r="Y32" s="1073"/>
      <c r="Z32" s="1073"/>
      <c r="AA32" s="1073">
        <v>8</v>
      </c>
      <c r="AB32" s="1073"/>
      <c r="AC32" s="1073"/>
      <c r="AD32" s="1073"/>
      <c r="AE32" s="1074"/>
      <c r="AF32" s="1048">
        <v>8</v>
      </c>
      <c r="AG32" s="1049"/>
      <c r="AH32" s="1049"/>
      <c r="AI32" s="1049"/>
      <c r="AJ32" s="1050"/>
      <c r="AK32" s="1009">
        <v>303</v>
      </c>
      <c r="AL32" s="1000"/>
      <c r="AM32" s="1000"/>
      <c r="AN32" s="1000"/>
      <c r="AO32" s="1000"/>
      <c r="AP32" s="1000" t="s">
        <v>552</v>
      </c>
      <c r="AQ32" s="1000"/>
      <c r="AR32" s="1000"/>
      <c r="AS32" s="1000"/>
      <c r="AT32" s="1000"/>
      <c r="AU32" s="1000" t="s">
        <v>552</v>
      </c>
      <c r="AV32" s="1000"/>
      <c r="AW32" s="1000"/>
      <c r="AX32" s="1000"/>
      <c r="AY32" s="1000"/>
      <c r="AZ32" s="1071" t="s">
        <v>550</v>
      </c>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386</v>
      </c>
      <c r="C33" s="1067"/>
      <c r="D33" s="1067"/>
      <c r="E33" s="1067"/>
      <c r="F33" s="1067"/>
      <c r="G33" s="1067"/>
      <c r="H33" s="1067"/>
      <c r="I33" s="1067"/>
      <c r="J33" s="1067"/>
      <c r="K33" s="1067"/>
      <c r="L33" s="1067"/>
      <c r="M33" s="1067"/>
      <c r="N33" s="1067"/>
      <c r="O33" s="1067"/>
      <c r="P33" s="1068"/>
      <c r="Q33" s="1072">
        <v>1652</v>
      </c>
      <c r="R33" s="1073"/>
      <c r="S33" s="1073"/>
      <c r="T33" s="1073"/>
      <c r="U33" s="1073"/>
      <c r="V33" s="1073">
        <v>1497</v>
      </c>
      <c r="W33" s="1073"/>
      <c r="X33" s="1073"/>
      <c r="Y33" s="1073"/>
      <c r="Z33" s="1073"/>
      <c r="AA33" s="1073">
        <v>154</v>
      </c>
      <c r="AB33" s="1073"/>
      <c r="AC33" s="1073"/>
      <c r="AD33" s="1073"/>
      <c r="AE33" s="1074"/>
      <c r="AF33" s="1048">
        <v>471</v>
      </c>
      <c r="AG33" s="1049"/>
      <c r="AH33" s="1049"/>
      <c r="AI33" s="1049"/>
      <c r="AJ33" s="1050"/>
      <c r="AK33" s="1009">
        <v>25</v>
      </c>
      <c r="AL33" s="1000"/>
      <c r="AM33" s="1000"/>
      <c r="AN33" s="1000"/>
      <c r="AO33" s="1000"/>
      <c r="AP33" s="1000">
        <v>6084</v>
      </c>
      <c r="AQ33" s="1000"/>
      <c r="AR33" s="1000"/>
      <c r="AS33" s="1000"/>
      <c r="AT33" s="1000"/>
      <c r="AU33" s="1000">
        <v>152</v>
      </c>
      <c r="AV33" s="1000"/>
      <c r="AW33" s="1000"/>
      <c r="AX33" s="1000"/>
      <c r="AY33" s="1000"/>
      <c r="AZ33" s="1071" t="s">
        <v>548</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388</v>
      </c>
      <c r="C34" s="1067"/>
      <c r="D34" s="1067"/>
      <c r="E34" s="1067"/>
      <c r="F34" s="1067"/>
      <c r="G34" s="1067"/>
      <c r="H34" s="1067"/>
      <c r="I34" s="1067"/>
      <c r="J34" s="1067"/>
      <c r="K34" s="1067"/>
      <c r="L34" s="1067"/>
      <c r="M34" s="1067"/>
      <c r="N34" s="1067"/>
      <c r="O34" s="1067"/>
      <c r="P34" s="1068"/>
      <c r="Q34" s="1072">
        <v>1289</v>
      </c>
      <c r="R34" s="1073"/>
      <c r="S34" s="1073"/>
      <c r="T34" s="1073"/>
      <c r="U34" s="1073"/>
      <c r="V34" s="1073">
        <v>1650</v>
      </c>
      <c r="W34" s="1073"/>
      <c r="X34" s="1073"/>
      <c r="Y34" s="1073"/>
      <c r="Z34" s="1073"/>
      <c r="AA34" s="1073">
        <v>-362</v>
      </c>
      <c r="AB34" s="1073"/>
      <c r="AC34" s="1073"/>
      <c r="AD34" s="1073"/>
      <c r="AE34" s="1074"/>
      <c r="AF34" s="1048">
        <v>413</v>
      </c>
      <c r="AG34" s="1049"/>
      <c r="AH34" s="1049"/>
      <c r="AI34" s="1049"/>
      <c r="AJ34" s="1050"/>
      <c r="AK34" s="1009">
        <v>294</v>
      </c>
      <c r="AL34" s="1000"/>
      <c r="AM34" s="1000"/>
      <c r="AN34" s="1000"/>
      <c r="AO34" s="1000"/>
      <c r="AP34" s="1000">
        <v>1300</v>
      </c>
      <c r="AQ34" s="1000"/>
      <c r="AR34" s="1000"/>
      <c r="AS34" s="1000"/>
      <c r="AT34" s="1000"/>
      <c r="AU34" s="1000">
        <v>918</v>
      </c>
      <c r="AV34" s="1000"/>
      <c r="AW34" s="1000"/>
      <c r="AX34" s="1000"/>
      <c r="AY34" s="1000"/>
      <c r="AZ34" s="1071" t="s">
        <v>549</v>
      </c>
      <c r="BA34" s="1071"/>
      <c r="BB34" s="1071"/>
      <c r="BC34" s="1071"/>
      <c r="BD34" s="1071"/>
      <c r="BE34" s="1061" t="s">
        <v>387</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389</v>
      </c>
      <c r="C35" s="1067"/>
      <c r="D35" s="1067"/>
      <c r="E35" s="1067"/>
      <c r="F35" s="1067"/>
      <c r="G35" s="1067"/>
      <c r="H35" s="1067"/>
      <c r="I35" s="1067"/>
      <c r="J35" s="1067"/>
      <c r="K35" s="1067"/>
      <c r="L35" s="1067"/>
      <c r="M35" s="1067"/>
      <c r="N35" s="1067"/>
      <c r="O35" s="1067"/>
      <c r="P35" s="1068"/>
      <c r="Q35" s="1072">
        <v>629</v>
      </c>
      <c r="R35" s="1073"/>
      <c r="S35" s="1073"/>
      <c r="T35" s="1073"/>
      <c r="U35" s="1073"/>
      <c r="V35" s="1073">
        <v>615</v>
      </c>
      <c r="W35" s="1073"/>
      <c r="X35" s="1073"/>
      <c r="Y35" s="1073"/>
      <c r="Z35" s="1073"/>
      <c r="AA35" s="1073">
        <v>14</v>
      </c>
      <c r="AB35" s="1073"/>
      <c r="AC35" s="1073"/>
      <c r="AD35" s="1073"/>
      <c r="AE35" s="1074"/>
      <c r="AF35" s="1048">
        <v>14</v>
      </c>
      <c r="AG35" s="1049"/>
      <c r="AH35" s="1049"/>
      <c r="AI35" s="1049"/>
      <c r="AJ35" s="1050"/>
      <c r="AK35" s="1009">
        <v>103</v>
      </c>
      <c r="AL35" s="1000"/>
      <c r="AM35" s="1000"/>
      <c r="AN35" s="1000"/>
      <c r="AO35" s="1000"/>
      <c r="AP35" s="1000">
        <v>1765</v>
      </c>
      <c r="AQ35" s="1000"/>
      <c r="AR35" s="1000"/>
      <c r="AS35" s="1000"/>
      <c r="AT35" s="1000"/>
      <c r="AU35" s="1000">
        <v>1115</v>
      </c>
      <c r="AV35" s="1000"/>
      <c r="AW35" s="1000"/>
      <c r="AX35" s="1000"/>
      <c r="AY35" s="1000"/>
      <c r="AZ35" s="1071" t="s">
        <v>548</v>
      </c>
      <c r="BA35" s="1071"/>
      <c r="BB35" s="1071"/>
      <c r="BC35" s="1071"/>
      <c r="BD35" s="1071"/>
      <c r="BE35" s="1061" t="s">
        <v>390</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391</v>
      </c>
      <c r="C36" s="1067"/>
      <c r="D36" s="1067"/>
      <c r="E36" s="1067"/>
      <c r="F36" s="1067"/>
      <c r="G36" s="1067"/>
      <c r="H36" s="1067"/>
      <c r="I36" s="1067"/>
      <c r="J36" s="1067"/>
      <c r="K36" s="1067"/>
      <c r="L36" s="1067"/>
      <c r="M36" s="1067"/>
      <c r="N36" s="1067"/>
      <c r="O36" s="1067"/>
      <c r="P36" s="1068"/>
      <c r="Q36" s="1072">
        <v>4631</v>
      </c>
      <c r="R36" s="1073"/>
      <c r="S36" s="1073"/>
      <c r="T36" s="1073"/>
      <c r="U36" s="1073"/>
      <c r="V36" s="1073">
        <v>4630</v>
      </c>
      <c r="W36" s="1073"/>
      <c r="X36" s="1073"/>
      <c r="Y36" s="1073"/>
      <c r="Z36" s="1073"/>
      <c r="AA36" s="1073">
        <v>1</v>
      </c>
      <c r="AB36" s="1073"/>
      <c r="AC36" s="1073"/>
      <c r="AD36" s="1073"/>
      <c r="AE36" s="1074"/>
      <c r="AF36" s="1048">
        <v>1</v>
      </c>
      <c r="AG36" s="1049"/>
      <c r="AH36" s="1049"/>
      <c r="AI36" s="1049"/>
      <c r="AJ36" s="1050"/>
      <c r="AK36" s="1009">
        <v>1487</v>
      </c>
      <c r="AL36" s="1000"/>
      <c r="AM36" s="1000"/>
      <c r="AN36" s="1000"/>
      <c r="AO36" s="1000"/>
      <c r="AP36" s="1000">
        <v>28860</v>
      </c>
      <c r="AQ36" s="1000"/>
      <c r="AR36" s="1000"/>
      <c r="AS36" s="1000"/>
      <c r="AT36" s="1000"/>
      <c r="AU36" s="1000">
        <v>21529</v>
      </c>
      <c r="AV36" s="1000"/>
      <c r="AW36" s="1000"/>
      <c r="AX36" s="1000"/>
      <c r="AY36" s="1000"/>
      <c r="AZ36" s="1071" t="s">
        <v>550</v>
      </c>
      <c r="BA36" s="1071"/>
      <c r="BB36" s="1071"/>
      <c r="BC36" s="1071"/>
      <c r="BD36" s="1071"/>
      <c r="BE36" s="1061" t="s">
        <v>390</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t="s">
        <v>392</v>
      </c>
      <c r="C37" s="1067"/>
      <c r="D37" s="1067"/>
      <c r="E37" s="1067"/>
      <c r="F37" s="1067"/>
      <c r="G37" s="1067"/>
      <c r="H37" s="1067"/>
      <c r="I37" s="1067"/>
      <c r="J37" s="1067"/>
      <c r="K37" s="1067"/>
      <c r="L37" s="1067"/>
      <c r="M37" s="1067"/>
      <c r="N37" s="1067"/>
      <c r="O37" s="1067"/>
      <c r="P37" s="1068"/>
      <c r="Q37" s="1072">
        <v>0</v>
      </c>
      <c r="R37" s="1073"/>
      <c r="S37" s="1073"/>
      <c r="T37" s="1073"/>
      <c r="U37" s="1073"/>
      <c r="V37" s="1073">
        <v>0</v>
      </c>
      <c r="W37" s="1073"/>
      <c r="X37" s="1073"/>
      <c r="Y37" s="1073"/>
      <c r="Z37" s="1073"/>
      <c r="AA37" s="1073">
        <v>0</v>
      </c>
      <c r="AB37" s="1073"/>
      <c r="AC37" s="1073"/>
      <c r="AD37" s="1073"/>
      <c r="AE37" s="1074"/>
      <c r="AF37" s="1048">
        <v>0</v>
      </c>
      <c r="AG37" s="1049"/>
      <c r="AH37" s="1049"/>
      <c r="AI37" s="1049"/>
      <c r="AJ37" s="1050"/>
      <c r="AK37" s="1009">
        <v>0</v>
      </c>
      <c r="AL37" s="1000"/>
      <c r="AM37" s="1000"/>
      <c r="AN37" s="1000"/>
      <c r="AO37" s="1000"/>
      <c r="AP37" s="1000" t="s">
        <v>551</v>
      </c>
      <c r="AQ37" s="1000"/>
      <c r="AR37" s="1000"/>
      <c r="AS37" s="1000"/>
      <c r="AT37" s="1000"/>
      <c r="AU37" s="1000" t="s">
        <v>551</v>
      </c>
      <c r="AV37" s="1000"/>
      <c r="AW37" s="1000"/>
      <c r="AX37" s="1000"/>
      <c r="AY37" s="1000"/>
      <c r="AZ37" s="1071" t="s">
        <v>548</v>
      </c>
      <c r="BA37" s="1071"/>
      <c r="BB37" s="1071"/>
      <c r="BC37" s="1071"/>
      <c r="BD37" s="1071"/>
      <c r="BE37" s="1061" t="s">
        <v>390</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393</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394</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1279</v>
      </c>
      <c r="AG63" s="988"/>
      <c r="AH63" s="988"/>
      <c r="AI63" s="988"/>
      <c r="AJ63" s="1059"/>
      <c r="AK63" s="1060"/>
      <c r="AL63" s="992"/>
      <c r="AM63" s="992"/>
      <c r="AN63" s="992"/>
      <c r="AO63" s="992"/>
      <c r="AP63" s="988">
        <v>38030</v>
      </c>
      <c r="AQ63" s="988"/>
      <c r="AR63" s="988"/>
      <c r="AS63" s="988"/>
      <c r="AT63" s="988"/>
      <c r="AU63" s="988">
        <v>23720</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396</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397</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542</v>
      </c>
      <c r="C68" s="1015"/>
      <c r="D68" s="1015"/>
      <c r="E68" s="1015"/>
      <c r="F68" s="1015"/>
      <c r="G68" s="1015"/>
      <c r="H68" s="1015"/>
      <c r="I68" s="1015"/>
      <c r="J68" s="1015"/>
      <c r="K68" s="1015"/>
      <c r="L68" s="1015"/>
      <c r="M68" s="1015"/>
      <c r="N68" s="1015"/>
      <c r="O68" s="1015"/>
      <c r="P68" s="1016"/>
      <c r="Q68" s="1017">
        <v>23</v>
      </c>
      <c r="R68" s="1011"/>
      <c r="S68" s="1011"/>
      <c r="T68" s="1011"/>
      <c r="U68" s="1011"/>
      <c r="V68" s="1011">
        <v>52</v>
      </c>
      <c r="W68" s="1011"/>
      <c r="X68" s="1011"/>
      <c r="Y68" s="1011"/>
      <c r="Z68" s="1011"/>
      <c r="AA68" s="1011">
        <v>-30</v>
      </c>
      <c r="AB68" s="1011"/>
      <c r="AC68" s="1011"/>
      <c r="AD68" s="1011"/>
      <c r="AE68" s="1011"/>
      <c r="AF68" s="1011">
        <v>4</v>
      </c>
      <c r="AG68" s="1011"/>
      <c r="AH68" s="1011"/>
      <c r="AI68" s="1011"/>
      <c r="AJ68" s="1011"/>
      <c r="AK68" s="1011" t="s">
        <v>551</v>
      </c>
      <c r="AL68" s="1011"/>
      <c r="AM68" s="1011"/>
      <c r="AN68" s="1011"/>
      <c r="AO68" s="1011"/>
      <c r="AP68" s="1011" t="s">
        <v>551</v>
      </c>
      <c r="AQ68" s="1011"/>
      <c r="AR68" s="1011"/>
      <c r="AS68" s="1011"/>
      <c r="AT68" s="1011"/>
      <c r="AU68" s="1011" t="s">
        <v>553</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543</v>
      </c>
      <c r="C69" s="1004"/>
      <c r="D69" s="1004"/>
      <c r="E69" s="1004"/>
      <c r="F69" s="1004"/>
      <c r="G69" s="1004"/>
      <c r="H69" s="1004"/>
      <c r="I69" s="1004"/>
      <c r="J69" s="1004"/>
      <c r="K69" s="1004"/>
      <c r="L69" s="1004"/>
      <c r="M69" s="1004"/>
      <c r="N69" s="1004"/>
      <c r="O69" s="1004"/>
      <c r="P69" s="1005"/>
      <c r="Q69" s="1006">
        <v>1050</v>
      </c>
      <c r="R69" s="1000"/>
      <c r="S69" s="1000"/>
      <c r="T69" s="1000"/>
      <c r="U69" s="1000"/>
      <c r="V69" s="1000">
        <v>98</v>
      </c>
      <c r="W69" s="1000"/>
      <c r="X69" s="1000"/>
      <c r="Y69" s="1000"/>
      <c r="Z69" s="1000"/>
      <c r="AA69" s="1000">
        <v>953</v>
      </c>
      <c r="AB69" s="1000"/>
      <c r="AC69" s="1000"/>
      <c r="AD69" s="1000"/>
      <c r="AE69" s="1000"/>
      <c r="AF69" s="1000">
        <v>919</v>
      </c>
      <c r="AG69" s="1000"/>
      <c r="AH69" s="1000"/>
      <c r="AI69" s="1000"/>
      <c r="AJ69" s="1000"/>
      <c r="AK69" s="1000">
        <v>16</v>
      </c>
      <c r="AL69" s="1000"/>
      <c r="AM69" s="1000"/>
      <c r="AN69" s="1000"/>
      <c r="AO69" s="1000"/>
      <c r="AP69" s="1000">
        <v>125</v>
      </c>
      <c r="AQ69" s="1000"/>
      <c r="AR69" s="1000"/>
      <c r="AS69" s="1000"/>
      <c r="AT69" s="1000"/>
      <c r="AU69" s="1000">
        <v>3</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544</v>
      </c>
      <c r="C70" s="1004"/>
      <c r="D70" s="1004"/>
      <c r="E70" s="1004"/>
      <c r="F70" s="1004"/>
      <c r="G70" s="1004"/>
      <c r="H70" s="1004"/>
      <c r="I70" s="1004"/>
      <c r="J70" s="1004"/>
      <c r="K70" s="1004"/>
      <c r="L70" s="1004"/>
      <c r="M70" s="1004"/>
      <c r="N70" s="1004"/>
      <c r="O70" s="1004"/>
      <c r="P70" s="1005"/>
      <c r="Q70" s="1006">
        <v>2405</v>
      </c>
      <c r="R70" s="1000"/>
      <c r="S70" s="1000"/>
      <c r="T70" s="1000"/>
      <c r="U70" s="1000"/>
      <c r="V70" s="1000">
        <v>2405</v>
      </c>
      <c r="W70" s="1000"/>
      <c r="X70" s="1000"/>
      <c r="Y70" s="1000"/>
      <c r="Z70" s="1000"/>
      <c r="AA70" s="1000">
        <v>1</v>
      </c>
      <c r="AB70" s="1000"/>
      <c r="AC70" s="1000"/>
      <c r="AD70" s="1000"/>
      <c r="AE70" s="1000"/>
      <c r="AF70" s="1000">
        <v>1</v>
      </c>
      <c r="AG70" s="1000"/>
      <c r="AH70" s="1000"/>
      <c r="AI70" s="1000"/>
      <c r="AJ70" s="1000"/>
      <c r="AK70" s="1000" t="s">
        <v>551</v>
      </c>
      <c r="AL70" s="1000"/>
      <c r="AM70" s="1000"/>
      <c r="AN70" s="1000"/>
      <c r="AO70" s="1000"/>
      <c r="AP70" s="1000" t="s">
        <v>551</v>
      </c>
      <c r="AQ70" s="1000"/>
      <c r="AR70" s="1000"/>
      <c r="AS70" s="1000"/>
      <c r="AT70" s="1000"/>
      <c r="AU70" s="1000" t="s">
        <v>551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545</v>
      </c>
      <c r="C71" s="1004"/>
      <c r="D71" s="1004"/>
      <c r="E71" s="1004"/>
      <c r="F71" s="1004"/>
      <c r="G71" s="1004"/>
      <c r="H71" s="1004"/>
      <c r="I71" s="1004"/>
      <c r="J71" s="1004"/>
      <c r="K71" s="1004"/>
      <c r="L71" s="1004"/>
      <c r="M71" s="1004"/>
      <c r="N71" s="1004"/>
      <c r="O71" s="1004"/>
      <c r="P71" s="1005"/>
      <c r="Q71" s="1006">
        <v>928</v>
      </c>
      <c r="R71" s="1000"/>
      <c r="S71" s="1000"/>
      <c r="T71" s="1000"/>
      <c r="U71" s="1000"/>
      <c r="V71" s="1000">
        <v>865</v>
      </c>
      <c r="W71" s="1000"/>
      <c r="X71" s="1000"/>
      <c r="Y71" s="1000"/>
      <c r="Z71" s="1000"/>
      <c r="AA71" s="1000">
        <v>63</v>
      </c>
      <c r="AB71" s="1000"/>
      <c r="AC71" s="1000"/>
      <c r="AD71" s="1000"/>
      <c r="AE71" s="1000"/>
      <c r="AF71" s="1000">
        <v>63</v>
      </c>
      <c r="AG71" s="1000"/>
      <c r="AH71" s="1000"/>
      <c r="AI71" s="1000"/>
      <c r="AJ71" s="1000"/>
      <c r="AK71" s="1000" t="s">
        <v>551</v>
      </c>
      <c r="AL71" s="1000"/>
      <c r="AM71" s="1000"/>
      <c r="AN71" s="1000"/>
      <c r="AO71" s="1000"/>
      <c r="AP71" s="1000" t="s">
        <v>551</v>
      </c>
      <c r="AQ71" s="1000"/>
      <c r="AR71" s="1000"/>
      <c r="AS71" s="1000"/>
      <c r="AT71" s="1000"/>
      <c r="AU71" s="1000" t="s">
        <v>551</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558</v>
      </c>
      <c r="C72" s="1004"/>
      <c r="D72" s="1004"/>
      <c r="E72" s="1004"/>
      <c r="F72" s="1004"/>
      <c r="G72" s="1004"/>
      <c r="H72" s="1004"/>
      <c r="I72" s="1004"/>
      <c r="J72" s="1004"/>
      <c r="K72" s="1004"/>
      <c r="L72" s="1004"/>
      <c r="M72" s="1004"/>
      <c r="N72" s="1004"/>
      <c r="O72" s="1004"/>
      <c r="P72" s="1005"/>
      <c r="Q72" s="1006">
        <v>338866</v>
      </c>
      <c r="R72" s="1000"/>
      <c r="S72" s="1000"/>
      <c r="T72" s="1000"/>
      <c r="U72" s="1000"/>
      <c r="V72" s="1000">
        <v>326466</v>
      </c>
      <c r="W72" s="1000"/>
      <c r="X72" s="1000"/>
      <c r="Y72" s="1000"/>
      <c r="Z72" s="1000"/>
      <c r="AA72" s="1000">
        <v>12400</v>
      </c>
      <c r="AB72" s="1000"/>
      <c r="AC72" s="1000"/>
      <c r="AD72" s="1000"/>
      <c r="AE72" s="1000"/>
      <c r="AF72" s="1000">
        <v>12400</v>
      </c>
      <c r="AG72" s="1000"/>
      <c r="AH72" s="1000"/>
      <c r="AI72" s="1000"/>
      <c r="AJ72" s="1000"/>
      <c r="AK72" s="1000">
        <v>0</v>
      </c>
      <c r="AL72" s="1000"/>
      <c r="AM72" s="1000"/>
      <c r="AN72" s="1000"/>
      <c r="AO72" s="1000"/>
      <c r="AP72" s="1000" t="s">
        <v>551</v>
      </c>
      <c r="AQ72" s="1000"/>
      <c r="AR72" s="1000"/>
      <c r="AS72" s="1000"/>
      <c r="AT72" s="1000"/>
      <c r="AU72" s="1000" t="s">
        <v>551</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546</v>
      </c>
      <c r="C73" s="1004"/>
      <c r="D73" s="1004"/>
      <c r="E73" s="1004"/>
      <c r="F73" s="1004"/>
      <c r="G73" s="1004"/>
      <c r="H73" s="1004"/>
      <c r="I73" s="1004"/>
      <c r="J73" s="1004"/>
      <c r="K73" s="1004"/>
      <c r="L73" s="1004"/>
      <c r="M73" s="1004"/>
      <c r="N73" s="1004"/>
      <c r="O73" s="1004"/>
      <c r="P73" s="1005"/>
      <c r="Q73" s="1006">
        <v>159</v>
      </c>
      <c r="R73" s="1000"/>
      <c r="S73" s="1000"/>
      <c r="T73" s="1000"/>
      <c r="U73" s="1000"/>
      <c r="V73" s="1000">
        <v>146</v>
      </c>
      <c r="W73" s="1000"/>
      <c r="X73" s="1000"/>
      <c r="Y73" s="1000"/>
      <c r="Z73" s="1000"/>
      <c r="AA73" s="1000">
        <v>12</v>
      </c>
      <c r="AB73" s="1000"/>
      <c r="AC73" s="1000"/>
      <c r="AD73" s="1000"/>
      <c r="AE73" s="1000"/>
      <c r="AF73" s="1000">
        <v>12</v>
      </c>
      <c r="AG73" s="1000"/>
      <c r="AH73" s="1000"/>
      <c r="AI73" s="1000"/>
      <c r="AJ73" s="1000"/>
      <c r="AK73" s="1000">
        <v>49</v>
      </c>
      <c r="AL73" s="1000"/>
      <c r="AM73" s="1000"/>
      <c r="AN73" s="1000"/>
      <c r="AO73" s="1000"/>
      <c r="AP73" s="1000" t="s">
        <v>551</v>
      </c>
      <c r="AQ73" s="1000"/>
      <c r="AR73" s="1000"/>
      <c r="AS73" s="1000"/>
      <c r="AT73" s="1000"/>
      <c r="AU73" s="1000" t="s">
        <v>551</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398</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13399</v>
      </c>
      <c r="AG88" s="988"/>
      <c r="AH88" s="988"/>
      <c r="AI88" s="988"/>
      <c r="AJ88" s="988"/>
      <c r="AK88" s="992"/>
      <c r="AL88" s="992"/>
      <c r="AM88" s="992"/>
      <c r="AN88" s="992"/>
      <c r="AO88" s="992"/>
      <c r="AP88" s="988">
        <v>125</v>
      </c>
      <c r="AQ88" s="988"/>
      <c r="AR88" s="988"/>
      <c r="AS88" s="988"/>
      <c r="AT88" s="988"/>
      <c r="AU88" s="988">
        <v>3</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45</v>
      </c>
      <c r="CS102" s="980"/>
      <c r="CT102" s="980"/>
      <c r="CU102" s="980"/>
      <c r="CV102" s="981"/>
      <c r="CW102" s="979">
        <v>129</v>
      </c>
      <c r="CX102" s="980"/>
      <c r="CY102" s="980"/>
      <c r="CZ102" s="980"/>
      <c r="DA102" s="981"/>
      <c r="DB102" s="979">
        <v>2916</v>
      </c>
      <c r="DC102" s="980"/>
      <c r="DD102" s="980"/>
      <c r="DE102" s="980"/>
      <c r="DF102" s="981"/>
      <c r="DG102" s="979" t="s">
        <v>552</v>
      </c>
      <c r="DH102" s="980"/>
      <c r="DI102" s="980"/>
      <c r="DJ102" s="980"/>
      <c r="DK102" s="981"/>
      <c r="DL102" s="979" t="s">
        <v>552</v>
      </c>
      <c r="DM102" s="980"/>
      <c r="DN102" s="980"/>
      <c r="DO102" s="980"/>
      <c r="DP102" s="981"/>
      <c r="DQ102" s="979" t="s">
        <v>552</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407</v>
      </c>
      <c r="AB109" s="923"/>
      <c r="AC109" s="923"/>
      <c r="AD109" s="923"/>
      <c r="AE109" s="924"/>
      <c r="AF109" s="925" t="s">
        <v>288</v>
      </c>
      <c r="AG109" s="923"/>
      <c r="AH109" s="923"/>
      <c r="AI109" s="923"/>
      <c r="AJ109" s="924"/>
      <c r="AK109" s="925" t="s">
        <v>287</v>
      </c>
      <c r="AL109" s="923"/>
      <c r="AM109" s="923"/>
      <c r="AN109" s="923"/>
      <c r="AO109" s="924"/>
      <c r="AP109" s="925" t="s">
        <v>408</v>
      </c>
      <c r="AQ109" s="923"/>
      <c r="AR109" s="923"/>
      <c r="AS109" s="923"/>
      <c r="AT109" s="954"/>
      <c r="AU109" s="922" t="s">
        <v>406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407</v>
      </c>
      <c r="BR109" s="923"/>
      <c r="BS109" s="923"/>
      <c r="BT109" s="923"/>
      <c r="BU109" s="924"/>
      <c r="BV109" s="925" t="s">
        <v>288</v>
      </c>
      <c r="BW109" s="923"/>
      <c r="BX109" s="923"/>
      <c r="BY109" s="923"/>
      <c r="BZ109" s="924"/>
      <c r="CA109" s="925" t="s">
        <v>287</v>
      </c>
      <c r="CB109" s="923"/>
      <c r="CC109" s="923"/>
      <c r="CD109" s="923"/>
      <c r="CE109" s="924"/>
      <c r="CF109" s="961" t="s">
        <v>408</v>
      </c>
      <c r="CG109" s="961"/>
      <c r="CH109" s="961"/>
      <c r="CI109" s="961"/>
      <c r="CJ109" s="961"/>
      <c r="CK109" s="925" t="s">
        <v>409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407</v>
      </c>
      <c r="DH109" s="923"/>
      <c r="DI109" s="923"/>
      <c r="DJ109" s="923"/>
      <c r="DK109" s="924"/>
      <c r="DL109" s="925" t="s">
        <v>288</v>
      </c>
      <c r="DM109" s="923"/>
      <c r="DN109" s="923"/>
      <c r="DO109" s="923"/>
      <c r="DP109" s="924"/>
      <c r="DQ109" s="925" t="s">
        <v>287</v>
      </c>
      <c r="DR109" s="923"/>
      <c r="DS109" s="923"/>
      <c r="DT109" s="923"/>
      <c r="DU109" s="924"/>
      <c r="DV109" s="925" t="s">
        <v>408</v>
      </c>
      <c r="DW109" s="923"/>
      <c r="DX109" s="923"/>
      <c r="DY109" s="923"/>
      <c r="DZ109" s="954"/>
    </row>
    <row r="110" spans="1:131" s="199" customFormat="1" ht="26.25" customHeight="1" x14ac:dyDescent="0.15">
      <c r="A110" s="825" t="s">
        <v>410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3542494</v>
      </c>
      <c r="AB110" s="916"/>
      <c r="AC110" s="916"/>
      <c r="AD110" s="916"/>
      <c r="AE110" s="917"/>
      <c r="AF110" s="918">
        <v>3381765</v>
      </c>
      <c r="AG110" s="916"/>
      <c r="AH110" s="916"/>
      <c r="AI110" s="916"/>
      <c r="AJ110" s="917"/>
      <c r="AK110" s="918">
        <v>3346641</v>
      </c>
      <c r="AL110" s="916"/>
      <c r="AM110" s="916"/>
      <c r="AN110" s="916"/>
      <c r="AO110" s="917"/>
      <c r="AP110" s="919">
        <v>20.5</v>
      </c>
      <c r="AQ110" s="920"/>
      <c r="AR110" s="920"/>
      <c r="AS110" s="920"/>
      <c r="AT110" s="921"/>
      <c r="AU110" s="955" t="s">
        <v>61</v>
      </c>
      <c r="AV110" s="956"/>
      <c r="AW110" s="956"/>
      <c r="AX110" s="956"/>
      <c r="AY110" s="956"/>
      <c r="AZ110" s="881" t="s">
        <v>411</v>
      </c>
      <c r="BA110" s="826"/>
      <c r="BB110" s="826"/>
      <c r="BC110" s="826"/>
      <c r="BD110" s="826"/>
      <c r="BE110" s="826"/>
      <c r="BF110" s="826"/>
      <c r="BG110" s="826"/>
      <c r="BH110" s="826"/>
      <c r="BI110" s="826"/>
      <c r="BJ110" s="826"/>
      <c r="BK110" s="826"/>
      <c r="BL110" s="826"/>
      <c r="BM110" s="826"/>
      <c r="BN110" s="826"/>
      <c r="BO110" s="826"/>
      <c r="BP110" s="827"/>
      <c r="BQ110" s="882">
        <v>35445454</v>
      </c>
      <c r="BR110" s="863"/>
      <c r="BS110" s="863"/>
      <c r="BT110" s="863"/>
      <c r="BU110" s="863"/>
      <c r="BV110" s="863">
        <v>35876684</v>
      </c>
      <c r="BW110" s="863"/>
      <c r="BX110" s="863"/>
      <c r="BY110" s="863"/>
      <c r="BZ110" s="863"/>
      <c r="CA110" s="863">
        <v>36172636</v>
      </c>
      <c r="CB110" s="863"/>
      <c r="CC110" s="863"/>
      <c r="CD110" s="863"/>
      <c r="CE110" s="863"/>
      <c r="CF110" s="887">
        <v>221.3</v>
      </c>
      <c r="CG110" s="888"/>
      <c r="CH110" s="888"/>
      <c r="CI110" s="888"/>
      <c r="CJ110" s="888"/>
      <c r="CK110" s="951" t="s">
        <v>412</v>
      </c>
      <c r="CL110" s="837"/>
      <c r="CM110" s="912" t="s">
        <v>413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414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415</v>
      </c>
      <c r="BA111" s="768"/>
      <c r="BB111" s="768"/>
      <c r="BC111" s="768"/>
      <c r="BD111" s="768"/>
      <c r="BE111" s="768"/>
      <c r="BF111" s="768"/>
      <c r="BG111" s="768"/>
      <c r="BH111" s="768"/>
      <c r="BI111" s="768"/>
      <c r="BJ111" s="768"/>
      <c r="BK111" s="768"/>
      <c r="BL111" s="768"/>
      <c r="BM111" s="768"/>
      <c r="BN111" s="768"/>
      <c r="BO111" s="768"/>
      <c r="BP111" s="769"/>
      <c r="BQ111" s="834">
        <v>209613</v>
      </c>
      <c r="BR111" s="835"/>
      <c r="BS111" s="835"/>
      <c r="BT111" s="835"/>
      <c r="BU111" s="835"/>
      <c r="BV111" s="835">
        <v>476234</v>
      </c>
      <c r="BW111" s="835"/>
      <c r="BX111" s="835"/>
      <c r="BY111" s="835"/>
      <c r="BZ111" s="835"/>
      <c r="CA111" s="835">
        <v>381198</v>
      </c>
      <c r="CB111" s="835"/>
      <c r="CC111" s="835"/>
      <c r="CD111" s="835"/>
      <c r="CE111" s="835"/>
      <c r="CF111" s="896">
        <v>2.2999999999999998</v>
      </c>
      <c r="CG111" s="897"/>
      <c r="CH111" s="897"/>
      <c r="CI111" s="897"/>
      <c r="CJ111" s="897"/>
      <c r="CK111" s="952"/>
      <c r="CL111" s="839"/>
      <c r="CM111" s="842" t="s">
        <v>416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417</v>
      </c>
      <c r="B112" s="938"/>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419</v>
      </c>
      <c r="BA112" s="768"/>
      <c r="BB112" s="768"/>
      <c r="BC112" s="768"/>
      <c r="BD112" s="768"/>
      <c r="BE112" s="768"/>
      <c r="BF112" s="768"/>
      <c r="BG112" s="768"/>
      <c r="BH112" s="768"/>
      <c r="BI112" s="768"/>
      <c r="BJ112" s="768"/>
      <c r="BK112" s="768"/>
      <c r="BL112" s="768"/>
      <c r="BM112" s="768"/>
      <c r="BN112" s="768"/>
      <c r="BO112" s="768"/>
      <c r="BP112" s="769"/>
      <c r="BQ112" s="834">
        <v>23921539</v>
      </c>
      <c r="BR112" s="835"/>
      <c r="BS112" s="835"/>
      <c r="BT112" s="835"/>
      <c r="BU112" s="835"/>
      <c r="BV112" s="835">
        <v>23983599</v>
      </c>
      <c r="BW112" s="835"/>
      <c r="BX112" s="835"/>
      <c r="BY112" s="835"/>
      <c r="BZ112" s="835"/>
      <c r="CA112" s="835">
        <v>23719762</v>
      </c>
      <c r="CB112" s="835"/>
      <c r="CC112" s="835"/>
      <c r="CD112" s="835"/>
      <c r="CE112" s="835"/>
      <c r="CF112" s="896">
        <v>145.1</v>
      </c>
      <c r="CG112" s="897"/>
      <c r="CH112" s="897"/>
      <c r="CI112" s="897"/>
      <c r="CJ112" s="897"/>
      <c r="CK112" s="952"/>
      <c r="CL112" s="839"/>
      <c r="CM112" s="842" t="s">
        <v>420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1334400</v>
      </c>
      <c r="AB113" s="944"/>
      <c r="AC113" s="944"/>
      <c r="AD113" s="944"/>
      <c r="AE113" s="945"/>
      <c r="AF113" s="946">
        <v>1343097</v>
      </c>
      <c r="AG113" s="944"/>
      <c r="AH113" s="944"/>
      <c r="AI113" s="944"/>
      <c r="AJ113" s="945"/>
      <c r="AK113" s="946">
        <v>1370672</v>
      </c>
      <c r="AL113" s="944"/>
      <c r="AM113" s="944"/>
      <c r="AN113" s="944"/>
      <c r="AO113" s="945"/>
      <c r="AP113" s="947">
        <v>8.4</v>
      </c>
      <c r="AQ113" s="948"/>
      <c r="AR113" s="948"/>
      <c r="AS113" s="948"/>
      <c r="AT113" s="949"/>
      <c r="AU113" s="957"/>
      <c r="AV113" s="958"/>
      <c r="AW113" s="958"/>
      <c r="AX113" s="958"/>
      <c r="AY113" s="958"/>
      <c r="AZ113" s="833" t="s">
        <v>422</v>
      </c>
      <c r="BA113" s="768"/>
      <c r="BB113" s="768"/>
      <c r="BC113" s="768"/>
      <c r="BD113" s="768"/>
      <c r="BE113" s="768"/>
      <c r="BF113" s="768"/>
      <c r="BG113" s="768"/>
      <c r="BH113" s="768"/>
      <c r="BI113" s="768"/>
      <c r="BJ113" s="768"/>
      <c r="BK113" s="768"/>
      <c r="BL113" s="768"/>
      <c r="BM113" s="768"/>
      <c r="BN113" s="768"/>
      <c r="BO113" s="768"/>
      <c r="BP113" s="769"/>
      <c r="BQ113" s="834">
        <v>4887</v>
      </c>
      <c r="BR113" s="835"/>
      <c r="BS113" s="835"/>
      <c r="BT113" s="835"/>
      <c r="BU113" s="835"/>
      <c r="BV113" s="835">
        <v>3995</v>
      </c>
      <c r="BW113" s="835"/>
      <c r="BX113" s="835"/>
      <c r="BY113" s="835"/>
      <c r="BZ113" s="835"/>
      <c r="CA113" s="835">
        <v>3064</v>
      </c>
      <c r="CB113" s="835"/>
      <c r="CC113" s="835"/>
      <c r="CD113" s="835"/>
      <c r="CE113" s="835"/>
      <c r="CF113" s="896">
        <v>0</v>
      </c>
      <c r="CG113" s="897"/>
      <c r="CH113" s="897"/>
      <c r="CI113" s="897"/>
      <c r="CJ113" s="897"/>
      <c r="CK113" s="952"/>
      <c r="CL113" s="839"/>
      <c r="CM113" s="842" t="s">
        <v>423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113</v>
      </c>
      <c r="AB114" s="798"/>
      <c r="AC114" s="798"/>
      <c r="AD114" s="798"/>
      <c r="AE114" s="799"/>
      <c r="AF114" s="800" t="s">
        <v>113</v>
      </c>
      <c r="AG114" s="798"/>
      <c r="AH114" s="798"/>
      <c r="AI114" s="798"/>
      <c r="AJ114" s="799"/>
      <c r="AK114" s="800" t="s">
        <v>113</v>
      </c>
      <c r="AL114" s="798"/>
      <c r="AM114" s="798"/>
      <c r="AN114" s="798"/>
      <c r="AO114" s="799"/>
      <c r="AP114" s="845" t="s">
        <v>113</v>
      </c>
      <c r="AQ114" s="846"/>
      <c r="AR114" s="846"/>
      <c r="AS114" s="846"/>
      <c r="AT114" s="847"/>
      <c r="AU114" s="957"/>
      <c r="AV114" s="958"/>
      <c r="AW114" s="958"/>
      <c r="AX114" s="958"/>
      <c r="AY114" s="958"/>
      <c r="AZ114" s="833" t="s">
        <v>425</v>
      </c>
      <c r="BA114" s="768"/>
      <c r="BB114" s="768"/>
      <c r="BC114" s="768"/>
      <c r="BD114" s="768"/>
      <c r="BE114" s="768"/>
      <c r="BF114" s="768"/>
      <c r="BG114" s="768"/>
      <c r="BH114" s="768"/>
      <c r="BI114" s="768"/>
      <c r="BJ114" s="768"/>
      <c r="BK114" s="768"/>
      <c r="BL114" s="768"/>
      <c r="BM114" s="768"/>
      <c r="BN114" s="768"/>
      <c r="BO114" s="768"/>
      <c r="BP114" s="769"/>
      <c r="BQ114" s="834">
        <v>6697740</v>
      </c>
      <c r="BR114" s="835"/>
      <c r="BS114" s="835"/>
      <c r="BT114" s="835"/>
      <c r="BU114" s="835"/>
      <c r="BV114" s="835">
        <v>6439922</v>
      </c>
      <c r="BW114" s="835"/>
      <c r="BX114" s="835"/>
      <c r="BY114" s="835"/>
      <c r="BZ114" s="835"/>
      <c r="CA114" s="835">
        <v>6433241</v>
      </c>
      <c r="CB114" s="835"/>
      <c r="CC114" s="835"/>
      <c r="CD114" s="835"/>
      <c r="CE114" s="835"/>
      <c r="CF114" s="896">
        <v>39.4</v>
      </c>
      <c r="CG114" s="897"/>
      <c r="CH114" s="897"/>
      <c r="CI114" s="897"/>
      <c r="CJ114" s="897"/>
      <c r="CK114" s="952"/>
      <c r="CL114" s="839"/>
      <c r="CM114" s="842" t="s">
        <v>426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1945</v>
      </c>
      <c r="AB115" s="944"/>
      <c r="AC115" s="944"/>
      <c r="AD115" s="944"/>
      <c r="AE115" s="945"/>
      <c r="AF115" s="946">
        <v>2382</v>
      </c>
      <c r="AG115" s="944"/>
      <c r="AH115" s="944"/>
      <c r="AI115" s="944"/>
      <c r="AJ115" s="945"/>
      <c r="AK115" s="946">
        <v>7673</v>
      </c>
      <c r="AL115" s="944"/>
      <c r="AM115" s="944"/>
      <c r="AN115" s="944"/>
      <c r="AO115" s="945"/>
      <c r="AP115" s="947">
        <v>0</v>
      </c>
      <c r="AQ115" s="948"/>
      <c r="AR115" s="948"/>
      <c r="AS115" s="948"/>
      <c r="AT115" s="949"/>
      <c r="AU115" s="957"/>
      <c r="AV115" s="958"/>
      <c r="AW115" s="958"/>
      <c r="AX115" s="958"/>
      <c r="AY115" s="958"/>
      <c r="AZ115" s="833" t="s">
        <v>428</v>
      </c>
      <c r="BA115" s="768"/>
      <c r="BB115" s="768"/>
      <c r="BC115" s="768"/>
      <c r="BD115" s="768"/>
      <c r="BE115" s="768"/>
      <c r="BF115" s="768"/>
      <c r="BG115" s="768"/>
      <c r="BH115" s="768"/>
      <c r="BI115" s="768"/>
      <c r="BJ115" s="768"/>
      <c r="BK115" s="768"/>
      <c r="BL115" s="768"/>
      <c r="BM115" s="768"/>
      <c r="BN115" s="768"/>
      <c r="BO115" s="768"/>
      <c r="BP115" s="769"/>
      <c r="BQ115" s="834">
        <v>15944</v>
      </c>
      <c r="BR115" s="835"/>
      <c r="BS115" s="835"/>
      <c r="BT115" s="835"/>
      <c r="BU115" s="835"/>
      <c r="BV115" s="835">
        <v>15376</v>
      </c>
      <c r="BW115" s="835"/>
      <c r="BX115" s="835"/>
      <c r="BY115" s="835"/>
      <c r="BZ115" s="835"/>
      <c r="CA115" s="835">
        <v>47651</v>
      </c>
      <c r="CB115" s="835"/>
      <c r="CC115" s="835"/>
      <c r="CD115" s="835"/>
      <c r="CE115" s="835"/>
      <c r="CF115" s="896">
        <v>0.3</v>
      </c>
      <c r="CG115" s="897"/>
      <c r="CH115" s="897"/>
      <c r="CI115" s="897"/>
      <c r="CJ115" s="897"/>
      <c r="CK115" s="952"/>
      <c r="CL115" s="839"/>
      <c r="CM115" s="833" t="s">
        <v>429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207673</v>
      </c>
      <c r="DH115" s="798"/>
      <c r="DI115" s="798"/>
      <c r="DJ115" s="798"/>
      <c r="DK115" s="799"/>
      <c r="DL115" s="800">
        <v>473607</v>
      </c>
      <c r="DM115" s="798"/>
      <c r="DN115" s="798"/>
      <c r="DO115" s="798"/>
      <c r="DP115" s="799"/>
      <c r="DQ115" s="800">
        <v>379686</v>
      </c>
      <c r="DR115" s="798"/>
      <c r="DS115" s="798"/>
      <c r="DT115" s="798"/>
      <c r="DU115" s="799"/>
      <c r="DV115" s="845">
        <v>2.2999999999999998</v>
      </c>
      <c r="DW115" s="846"/>
      <c r="DX115" s="846"/>
      <c r="DY115" s="846"/>
      <c r="DZ115" s="847"/>
    </row>
    <row r="116" spans="1:130" s="199" customFormat="1" ht="26.25" customHeight="1" x14ac:dyDescent="0.15">
      <c r="A116" s="941"/>
      <c r="B116" s="942"/>
      <c r="C116" s="901" t="s">
        <v>430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431</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433</v>
      </c>
      <c r="Z117" s="924"/>
      <c r="AA117" s="929">
        <v>4878839</v>
      </c>
      <c r="AB117" s="930"/>
      <c r="AC117" s="930"/>
      <c r="AD117" s="930"/>
      <c r="AE117" s="931"/>
      <c r="AF117" s="932">
        <v>4727244</v>
      </c>
      <c r="AG117" s="930"/>
      <c r="AH117" s="930"/>
      <c r="AI117" s="930"/>
      <c r="AJ117" s="931"/>
      <c r="AK117" s="932">
        <v>4724986</v>
      </c>
      <c r="AL117" s="930"/>
      <c r="AM117" s="930"/>
      <c r="AN117" s="930"/>
      <c r="AO117" s="931"/>
      <c r="AP117" s="933"/>
      <c r="AQ117" s="934"/>
      <c r="AR117" s="934"/>
      <c r="AS117" s="934"/>
      <c r="AT117" s="935"/>
      <c r="AU117" s="957"/>
      <c r="AV117" s="958"/>
      <c r="AW117" s="958"/>
      <c r="AX117" s="958"/>
      <c r="AY117" s="958"/>
      <c r="AZ117" s="884" t="s">
        <v>434</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435</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407</v>
      </c>
      <c r="AB118" s="923"/>
      <c r="AC118" s="923"/>
      <c r="AD118" s="923"/>
      <c r="AE118" s="924"/>
      <c r="AF118" s="925" t="s">
        <v>288</v>
      </c>
      <c r="AG118" s="923"/>
      <c r="AH118" s="923"/>
      <c r="AI118" s="923"/>
      <c r="AJ118" s="924"/>
      <c r="AK118" s="925" t="s">
        <v>287</v>
      </c>
      <c r="AL118" s="923"/>
      <c r="AM118" s="923"/>
      <c r="AN118" s="923"/>
      <c r="AO118" s="924"/>
      <c r="AP118" s="926" t="s">
        <v>408</v>
      </c>
      <c r="AQ118" s="927"/>
      <c r="AR118" s="927"/>
      <c r="AS118" s="927"/>
      <c r="AT118" s="928"/>
      <c r="AU118" s="957"/>
      <c r="AV118" s="958"/>
      <c r="AW118" s="958"/>
      <c r="AX118" s="958"/>
      <c r="AY118" s="958"/>
      <c r="AZ118" s="900" t="s">
        <v>436</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437</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412</v>
      </c>
      <c r="B119" s="837"/>
      <c r="C119" s="912" t="s">
        <v>413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438</v>
      </c>
      <c r="BP119" s="899"/>
      <c r="BQ119" s="903">
        <v>66295177</v>
      </c>
      <c r="BR119" s="866"/>
      <c r="BS119" s="866"/>
      <c r="BT119" s="866"/>
      <c r="BU119" s="866"/>
      <c r="BV119" s="866">
        <v>66795810</v>
      </c>
      <c r="BW119" s="866"/>
      <c r="BX119" s="866"/>
      <c r="BY119" s="866"/>
      <c r="BZ119" s="866"/>
      <c r="CA119" s="866">
        <v>66757552</v>
      </c>
      <c r="CB119" s="866"/>
      <c r="CC119" s="866"/>
      <c r="CD119" s="866"/>
      <c r="CE119" s="866"/>
      <c r="CF119" s="764"/>
      <c r="CG119" s="765"/>
      <c r="CH119" s="765"/>
      <c r="CI119" s="765"/>
      <c r="CJ119" s="855"/>
      <c r="CK119" s="953"/>
      <c r="CL119" s="841"/>
      <c r="CM119" s="859" t="s">
        <v>439</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1940</v>
      </c>
      <c r="DH119" s="781"/>
      <c r="DI119" s="781"/>
      <c r="DJ119" s="781"/>
      <c r="DK119" s="782"/>
      <c r="DL119" s="783">
        <v>2627</v>
      </c>
      <c r="DM119" s="781"/>
      <c r="DN119" s="781"/>
      <c r="DO119" s="781"/>
      <c r="DP119" s="782"/>
      <c r="DQ119" s="783">
        <v>1512</v>
      </c>
      <c r="DR119" s="781"/>
      <c r="DS119" s="781"/>
      <c r="DT119" s="781"/>
      <c r="DU119" s="782"/>
      <c r="DV119" s="869">
        <v>0</v>
      </c>
      <c r="DW119" s="870"/>
      <c r="DX119" s="870"/>
      <c r="DY119" s="870"/>
      <c r="DZ119" s="871"/>
    </row>
    <row r="120" spans="1:130" s="199" customFormat="1" ht="26.25" customHeight="1" x14ac:dyDescent="0.15">
      <c r="A120" s="838"/>
      <c r="B120" s="839"/>
      <c r="C120" s="842" t="s">
        <v>416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440</v>
      </c>
      <c r="AV120" s="905"/>
      <c r="AW120" s="905"/>
      <c r="AX120" s="905"/>
      <c r="AY120" s="906"/>
      <c r="AZ120" s="881" t="s">
        <v>441</v>
      </c>
      <c r="BA120" s="826"/>
      <c r="BB120" s="826"/>
      <c r="BC120" s="826"/>
      <c r="BD120" s="826"/>
      <c r="BE120" s="826"/>
      <c r="BF120" s="826"/>
      <c r="BG120" s="826"/>
      <c r="BH120" s="826"/>
      <c r="BI120" s="826"/>
      <c r="BJ120" s="826"/>
      <c r="BK120" s="826"/>
      <c r="BL120" s="826"/>
      <c r="BM120" s="826"/>
      <c r="BN120" s="826"/>
      <c r="BO120" s="826"/>
      <c r="BP120" s="827"/>
      <c r="BQ120" s="882">
        <v>11882945</v>
      </c>
      <c r="BR120" s="863"/>
      <c r="BS120" s="863"/>
      <c r="BT120" s="863"/>
      <c r="BU120" s="863"/>
      <c r="BV120" s="863">
        <v>11852329</v>
      </c>
      <c r="BW120" s="863"/>
      <c r="BX120" s="863"/>
      <c r="BY120" s="863"/>
      <c r="BZ120" s="863"/>
      <c r="CA120" s="863">
        <v>11204347</v>
      </c>
      <c r="CB120" s="863"/>
      <c r="CC120" s="863"/>
      <c r="CD120" s="863"/>
      <c r="CE120" s="863"/>
      <c r="CF120" s="887">
        <v>68.599999999999994</v>
      </c>
      <c r="CG120" s="888"/>
      <c r="CH120" s="888"/>
      <c r="CI120" s="888"/>
      <c r="CJ120" s="888"/>
      <c r="CK120" s="889" t="s">
        <v>442</v>
      </c>
      <c r="CL120" s="873"/>
      <c r="CM120" s="873"/>
      <c r="CN120" s="873"/>
      <c r="CO120" s="874"/>
      <c r="CP120" s="893" t="s">
        <v>391</v>
      </c>
      <c r="CQ120" s="894"/>
      <c r="CR120" s="894"/>
      <c r="CS120" s="894"/>
      <c r="CT120" s="894"/>
      <c r="CU120" s="894"/>
      <c r="CV120" s="894"/>
      <c r="CW120" s="894"/>
      <c r="CX120" s="894"/>
      <c r="CY120" s="894"/>
      <c r="CZ120" s="894"/>
      <c r="DA120" s="894"/>
      <c r="DB120" s="894"/>
      <c r="DC120" s="894"/>
      <c r="DD120" s="894"/>
      <c r="DE120" s="894"/>
      <c r="DF120" s="895"/>
      <c r="DG120" s="882">
        <v>21305253</v>
      </c>
      <c r="DH120" s="863"/>
      <c r="DI120" s="863"/>
      <c r="DJ120" s="863"/>
      <c r="DK120" s="863"/>
      <c r="DL120" s="863">
        <v>21497575</v>
      </c>
      <c r="DM120" s="863"/>
      <c r="DN120" s="863"/>
      <c r="DO120" s="863"/>
      <c r="DP120" s="863"/>
      <c r="DQ120" s="863">
        <v>21529339</v>
      </c>
      <c r="DR120" s="863"/>
      <c r="DS120" s="863"/>
      <c r="DT120" s="863"/>
      <c r="DU120" s="863"/>
      <c r="DV120" s="864">
        <v>131.69999999999999</v>
      </c>
      <c r="DW120" s="864"/>
      <c r="DX120" s="864"/>
      <c r="DY120" s="864"/>
      <c r="DZ120" s="865"/>
    </row>
    <row r="121" spans="1:130" s="199" customFormat="1" ht="26.25" customHeight="1" x14ac:dyDescent="0.15">
      <c r="A121" s="838"/>
      <c r="B121" s="839"/>
      <c r="C121" s="884" t="s">
        <v>443</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444</v>
      </c>
      <c r="BA121" s="768"/>
      <c r="BB121" s="768"/>
      <c r="BC121" s="768"/>
      <c r="BD121" s="768"/>
      <c r="BE121" s="768"/>
      <c r="BF121" s="768"/>
      <c r="BG121" s="768"/>
      <c r="BH121" s="768"/>
      <c r="BI121" s="768"/>
      <c r="BJ121" s="768"/>
      <c r="BK121" s="768"/>
      <c r="BL121" s="768"/>
      <c r="BM121" s="768"/>
      <c r="BN121" s="768"/>
      <c r="BO121" s="768"/>
      <c r="BP121" s="769"/>
      <c r="BQ121" s="834">
        <v>684458</v>
      </c>
      <c r="BR121" s="835"/>
      <c r="BS121" s="835"/>
      <c r="BT121" s="835"/>
      <c r="BU121" s="835"/>
      <c r="BV121" s="835">
        <v>588266</v>
      </c>
      <c r="BW121" s="835"/>
      <c r="BX121" s="835"/>
      <c r="BY121" s="835"/>
      <c r="BZ121" s="835"/>
      <c r="CA121" s="835">
        <v>692316</v>
      </c>
      <c r="CB121" s="835"/>
      <c r="CC121" s="835"/>
      <c r="CD121" s="835"/>
      <c r="CE121" s="835"/>
      <c r="CF121" s="896">
        <v>4.2</v>
      </c>
      <c r="CG121" s="897"/>
      <c r="CH121" s="897"/>
      <c r="CI121" s="897"/>
      <c r="CJ121" s="897"/>
      <c r="CK121" s="890"/>
      <c r="CL121" s="876"/>
      <c r="CM121" s="876"/>
      <c r="CN121" s="876"/>
      <c r="CO121" s="877"/>
      <c r="CP121" s="856" t="s">
        <v>389</v>
      </c>
      <c r="CQ121" s="857"/>
      <c r="CR121" s="857"/>
      <c r="CS121" s="857"/>
      <c r="CT121" s="857"/>
      <c r="CU121" s="857"/>
      <c r="CV121" s="857"/>
      <c r="CW121" s="857"/>
      <c r="CX121" s="857"/>
      <c r="CY121" s="857"/>
      <c r="CZ121" s="857"/>
      <c r="DA121" s="857"/>
      <c r="DB121" s="857"/>
      <c r="DC121" s="857"/>
      <c r="DD121" s="857"/>
      <c r="DE121" s="857"/>
      <c r="DF121" s="858"/>
      <c r="DG121" s="834">
        <v>1200016</v>
      </c>
      <c r="DH121" s="835"/>
      <c r="DI121" s="835"/>
      <c r="DJ121" s="835"/>
      <c r="DK121" s="835"/>
      <c r="DL121" s="835">
        <v>1327004</v>
      </c>
      <c r="DM121" s="835"/>
      <c r="DN121" s="835"/>
      <c r="DO121" s="835"/>
      <c r="DP121" s="835"/>
      <c r="DQ121" s="835">
        <v>1115183</v>
      </c>
      <c r="DR121" s="835"/>
      <c r="DS121" s="835"/>
      <c r="DT121" s="835"/>
      <c r="DU121" s="835"/>
      <c r="DV121" s="812">
        <v>6.8</v>
      </c>
      <c r="DW121" s="812"/>
      <c r="DX121" s="812"/>
      <c r="DY121" s="812"/>
      <c r="DZ121" s="813"/>
    </row>
    <row r="122" spans="1:130" s="199" customFormat="1" ht="26.25" customHeight="1" x14ac:dyDescent="0.15">
      <c r="A122" s="838"/>
      <c r="B122" s="839"/>
      <c r="C122" s="842" t="s">
        <v>426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445</v>
      </c>
      <c r="BA122" s="901"/>
      <c r="BB122" s="901"/>
      <c r="BC122" s="901"/>
      <c r="BD122" s="901"/>
      <c r="BE122" s="901"/>
      <c r="BF122" s="901"/>
      <c r="BG122" s="901"/>
      <c r="BH122" s="901"/>
      <c r="BI122" s="901"/>
      <c r="BJ122" s="901"/>
      <c r="BK122" s="901"/>
      <c r="BL122" s="901"/>
      <c r="BM122" s="901"/>
      <c r="BN122" s="901"/>
      <c r="BO122" s="901"/>
      <c r="BP122" s="902"/>
      <c r="BQ122" s="903">
        <v>37486269</v>
      </c>
      <c r="BR122" s="866"/>
      <c r="BS122" s="866"/>
      <c r="BT122" s="866"/>
      <c r="BU122" s="866"/>
      <c r="BV122" s="866">
        <v>37576657</v>
      </c>
      <c r="BW122" s="866"/>
      <c r="BX122" s="866"/>
      <c r="BY122" s="866"/>
      <c r="BZ122" s="866"/>
      <c r="CA122" s="866">
        <v>37677512</v>
      </c>
      <c r="CB122" s="866"/>
      <c r="CC122" s="866"/>
      <c r="CD122" s="866"/>
      <c r="CE122" s="866"/>
      <c r="CF122" s="867">
        <v>230.6</v>
      </c>
      <c r="CG122" s="868"/>
      <c r="CH122" s="868"/>
      <c r="CI122" s="868"/>
      <c r="CJ122" s="868"/>
      <c r="CK122" s="890"/>
      <c r="CL122" s="876"/>
      <c r="CM122" s="876"/>
      <c r="CN122" s="876"/>
      <c r="CO122" s="877"/>
      <c r="CP122" s="856" t="s">
        <v>388</v>
      </c>
      <c r="CQ122" s="857"/>
      <c r="CR122" s="857"/>
      <c r="CS122" s="857"/>
      <c r="CT122" s="857"/>
      <c r="CU122" s="857"/>
      <c r="CV122" s="857"/>
      <c r="CW122" s="857"/>
      <c r="CX122" s="857"/>
      <c r="CY122" s="857"/>
      <c r="CZ122" s="857"/>
      <c r="DA122" s="857"/>
      <c r="DB122" s="857"/>
      <c r="DC122" s="857"/>
      <c r="DD122" s="857"/>
      <c r="DE122" s="857"/>
      <c r="DF122" s="858"/>
      <c r="DG122" s="834">
        <v>1338921</v>
      </c>
      <c r="DH122" s="835"/>
      <c r="DI122" s="835"/>
      <c r="DJ122" s="835"/>
      <c r="DK122" s="835"/>
      <c r="DL122" s="835">
        <v>1057988</v>
      </c>
      <c r="DM122" s="835"/>
      <c r="DN122" s="835"/>
      <c r="DO122" s="835"/>
      <c r="DP122" s="835"/>
      <c r="DQ122" s="835">
        <v>918014</v>
      </c>
      <c r="DR122" s="835"/>
      <c r="DS122" s="835"/>
      <c r="DT122" s="835"/>
      <c r="DU122" s="835"/>
      <c r="DV122" s="812">
        <v>5.6</v>
      </c>
      <c r="DW122" s="812"/>
      <c r="DX122" s="812"/>
      <c r="DY122" s="812"/>
      <c r="DZ122" s="813"/>
    </row>
    <row r="123" spans="1:130" s="199" customFormat="1" ht="26.25" customHeight="1" x14ac:dyDescent="0.15">
      <c r="A123" s="838"/>
      <c r="B123" s="839"/>
      <c r="C123" s="842" t="s">
        <v>432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446</v>
      </c>
      <c r="BP123" s="899"/>
      <c r="BQ123" s="853">
        <v>50053672</v>
      </c>
      <c r="BR123" s="854"/>
      <c r="BS123" s="854"/>
      <c r="BT123" s="854"/>
      <c r="BU123" s="854"/>
      <c r="BV123" s="854">
        <v>50017252</v>
      </c>
      <c r="BW123" s="854"/>
      <c r="BX123" s="854"/>
      <c r="BY123" s="854"/>
      <c r="BZ123" s="854"/>
      <c r="CA123" s="854">
        <v>49574175</v>
      </c>
      <c r="CB123" s="854"/>
      <c r="CC123" s="854"/>
      <c r="CD123" s="854"/>
      <c r="CE123" s="854"/>
      <c r="CF123" s="764"/>
      <c r="CG123" s="765"/>
      <c r="CH123" s="765"/>
      <c r="CI123" s="765"/>
      <c r="CJ123" s="855"/>
      <c r="CK123" s="890"/>
      <c r="CL123" s="876"/>
      <c r="CM123" s="876"/>
      <c r="CN123" s="876"/>
      <c r="CO123" s="877"/>
      <c r="CP123" s="856" t="s">
        <v>386</v>
      </c>
      <c r="CQ123" s="857"/>
      <c r="CR123" s="857"/>
      <c r="CS123" s="857"/>
      <c r="CT123" s="857"/>
      <c r="CU123" s="857"/>
      <c r="CV123" s="857"/>
      <c r="CW123" s="857"/>
      <c r="CX123" s="857"/>
      <c r="CY123" s="857"/>
      <c r="CZ123" s="857"/>
      <c r="DA123" s="857"/>
      <c r="DB123" s="857"/>
      <c r="DC123" s="857"/>
      <c r="DD123" s="857"/>
      <c r="DE123" s="857"/>
      <c r="DF123" s="858"/>
      <c r="DG123" s="797">
        <v>65928</v>
      </c>
      <c r="DH123" s="798"/>
      <c r="DI123" s="798"/>
      <c r="DJ123" s="798"/>
      <c r="DK123" s="799"/>
      <c r="DL123" s="800">
        <v>96054</v>
      </c>
      <c r="DM123" s="798"/>
      <c r="DN123" s="798"/>
      <c r="DO123" s="798"/>
      <c r="DP123" s="799"/>
      <c r="DQ123" s="800">
        <v>152093</v>
      </c>
      <c r="DR123" s="798"/>
      <c r="DS123" s="798"/>
      <c r="DT123" s="798"/>
      <c r="DU123" s="799"/>
      <c r="DV123" s="845">
        <v>0.9</v>
      </c>
      <c r="DW123" s="846"/>
      <c r="DX123" s="846"/>
      <c r="DY123" s="846"/>
      <c r="DZ123" s="847"/>
    </row>
    <row r="124" spans="1:130" s="199" customFormat="1" ht="26.25" customHeight="1" thickBot="1" x14ac:dyDescent="0.2">
      <c r="A124" s="838"/>
      <c r="B124" s="839"/>
      <c r="C124" s="842" t="s">
        <v>435</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v>1945</v>
      </c>
      <c r="AB124" s="798"/>
      <c r="AC124" s="798"/>
      <c r="AD124" s="798"/>
      <c r="AE124" s="799"/>
      <c r="AF124" s="800">
        <v>2382</v>
      </c>
      <c r="AG124" s="798"/>
      <c r="AH124" s="798"/>
      <c r="AI124" s="798"/>
      <c r="AJ124" s="799"/>
      <c r="AK124" s="800">
        <v>7673</v>
      </c>
      <c r="AL124" s="798"/>
      <c r="AM124" s="798"/>
      <c r="AN124" s="798"/>
      <c r="AO124" s="799"/>
      <c r="AP124" s="845">
        <v>0</v>
      </c>
      <c r="AQ124" s="846"/>
      <c r="AR124" s="846"/>
      <c r="AS124" s="846"/>
      <c r="AT124" s="847"/>
      <c r="AU124" s="848" t="s">
        <v>447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99.1</v>
      </c>
      <c r="BR124" s="852"/>
      <c r="BS124" s="852"/>
      <c r="BT124" s="852"/>
      <c r="BU124" s="852"/>
      <c r="BV124" s="852">
        <v>101.3</v>
      </c>
      <c r="BW124" s="852"/>
      <c r="BX124" s="852"/>
      <c r="BY124" s="852"/>
      <c r="BZ124" s="852"/>
      <c r="CA124" s="852">
        <v>105.1</v>
      </c>
      <c r="CB124" s="852"/>
      <c r="CC124" s="852"/>
      <c r="CD124" s="852"/>
      <c r="CE124" s="852"/>
      <c r="CF124" s="742"/>
      <c r="CG124" s="743"/>
      <c r="CH124" s="743"/>
      <c r="CI124" s="743"/>
      <c r="CJ124" s="883"/>
      <c r="CK124" s="891"/>
      <c r="CL124" s="891"/>
      <c r="CM124" s="891"/>
      <c r="CN124" s="891"/>
      <c r="CO124" s="892"/>
      <c r="CP124" s="856" t="s">
        <v>448</v>
      </c>
      <c r="CQ124" s="857"/>
      <c r="CR124" s="857"/>
      <c r="CS124" s="857"/>
      <c r="CT124" s="857"/>
      <c r="CU124" s="857"/>
      <c r="CV124" s="857"/>
      <c r="CW124" s="857"/>
      <c r="CX124" s="857"/>
      <c r="CY124" s="857"/>
      <c r="CZ124" s="857"/>
      <c r="DA124" s="857"/>
      <c r="DB124" s="857"/>
      <c r="DC124" s="857"/>
      <c r="DD124" s="857"/>
      <c r="DE124" s="857"/>
      <c r="DF124" s="858"/>
      <c r="DG124" s="780">
        <v>3321</v>
      </c>
      <c r="DH124" s="781"/>
      <c r="DI124" s="781"/>
      <c r="DJ124" s="781"/>
      <c r="DK124" s="782"/>
      <c r="DL124" s="783">
        <v>4978</v>
      </c>
      <c r="DM124" s="781"/>
      <c r="DN124" s="781"/>
      <c r="DO124" s="781"/>
      <c r="DP124" s="782"/>
      <c r="DQ124" s="783">
        <v>5133</v>
      </c>
      <c r="DR124" s="781"/>
      <c r="DS124" s="781"/>
      <c r="DT124" s="781"/>
      <c r="DU124" s="782"/>
      <c r="DV124" s="869">
        <v>0</v>
      </c>
      <c r="DW124" s="870"/>
      <c r="DX124" s="870"/>
      <c r="DY124" s="870"/>
      <c r="DZ124" s="871"/>
    </row>
    <row r="125" spans="1:130" s="199" customFormat="1" ht="26.25" customHeight="1" x14ac:dyDescent="0.15">
      <c r="A125" s="838"/>
      <c r="B125" s="839"/>
      <c r="C125" s="842" t="s">
        <v>437</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449</v>
      </c>
      <c r="CL125" s="873"/>
      <c r="CM125" s="873"/>
      <c r="CN125" s="873"/>
      <c r="CO125" s="874"/>
      <c r="CP125" s="881" t="s">
        <v>450</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439</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451</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452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453</v>
      </c>
      <c r="AY127" s="830"/>
      <c r="AZ127" s="830"/>
      <c r="BA127" s="830"/>
      <c r="BB127" s="830"/>
      <c r="BC127" s="830"/>
      <c r="BD127" s="830"/>
      <c r="BE127" s="831"/>
      <c r="BF127" s="829" t="s">
        <v>454</v>
      </c>
      <c r="BG127" s="830"/>
      <c r="BH127" s="830"/>
      <c r="BI127" s="830"/>
      <c r="BJ127" s="830"/>
      <c r="BK127" s="830"/>
      <c r="BL127" s="831"/>
      <c r="BM127" s="829" t="s">
        <v>455</v>
      </c>
      <c r="BN127" s="830"/>
      <c r="BO127" s="830"/>
      <c r="BP127" s="830"/>
      <c r="BQ127" s="830"/>
      <c r="BR127" s="830"/>
      <c r="BS127" s="831"/>
      <c r="BT127" s="829" t="s">
        <v>456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457</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459</v>
      </c>
      <c r="X128" s="816"/>
      <c r="Y128" s="816"/>
      <c r="Z128" s="817"/>
      <c r="AA128" s="818">
        <v>31340</v>
      </c>
      <c r="AB128" s="819"/>
      <c r="AC128" s="819"/>
      <c r="AD128" s="819"/>
      <c r="AE128" s="820"/>
      <c r="AF128" s="821">
        <v>27805</v>
      </c>
      <c r="AG128" s="819"/>
      <c r="AH128" s="819"/>
      <c r="AI128" s="819"/>
      <c r="AJ128" s="820"/>
      <c r="AK128" s="821">
        <v>38266</v>
      </c>
      <c r="AL128" s="819"/>
      <c r="AM128" s="819"/>
      <c r="AN128" s="819"/>
      <c r="AO128" s="820"/>
      <c r="AP128" s="822"/>
      <c r="AQ128" s="823"/>
      <c r="AR128" s="823"/>
      <c r="AS128" s="823"/>
      <c r="AT128" s="824"/>
      <c r="AU128" s="235"/>
      <c r="AV128" s="235"/>
      <c r="AW128" s="235"/>
      <c r="AX128" s="825" t="s">
        <v>460</v>
      </c>
      <c r="AY128" s="826"/>
      <c r="AZ128" s="826"/>
      <c r="BA128" s="826"/>
      <c r="BB128" s="826"/>
      <c r="BC128" s="826"/>
      <c r="BD128" s="826"/>
      <c r="BE128" s="827"/>
      <c r="BF128" s="804" t="s">
        <v>113</v>
      </c>
      <c r="BG128" s="805"/>
      <c r="BH128" s="805"/>
      <c r="BI128" s="805"/>
      <c r="BJ128" s="805"/>
      <c r="BK128" s="805"/>
      <c r="BL128" s="828"/>
      <c r="BM128" s="804">
        <v>12.53</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461</v>
      </c>
      <c r="CQ128" s="746"/>
      <c r="CR128" s="746"/>
      <c r="CS128" s="746"/>
      <c r="CT128" s="746"/>
      <c r="CU128" s="746"/>
      <c r="CV128" s="746"/>
      <c r="CW128" s="746"/>
      <c r="CX128" s="746"/>
      <c r="CY128" s="746"/>
      <c r="CZ128" s="746"/>
      <c r="DA128" s="746"/>
      <c r="DB128" s="746"/>
      <c r="DC128" s="746"/>
      <c r="DD128" s="746"/>
      <c r="DE128" s="746"/>
      <c r="DF128" s="747"/>
      <c r="DG128" s="808">
        <v>15944</v>
      </c>
      <c r="DH128" s="809"/>
      <c r="DI128" s="809"/>
      <c r="DJ128" s="809"/>
      <c r="DK128" s="809"/>
      <c r="DL128" s="809">
        <v>15376</v>
      </c>
      <c r="DM128" s="809"/>
      <c r="DN128" s="809"/>
      <c r="DO128" s="809"/>
      <c r="DP128" s="809"/>
      <c r="DQ128" s="809">
        <v>47651</v>
      </c>
      <c r="DR128" s="809"/>
      <c r="DS128" s="809"/>
      <c r="DT128" s="809"/>
      <c r="DU128" s="809"/>
      <c r="DV128" s="810">
        <v>0.3</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462</v>
      </c>
      <c r="X129" s="795"/>
      <c r="Y129" s="795"/>
      <c r="Z129" s="796"/>
      <c r="AA129" s="797">
        <v>19554998</v>
      </c>
      <c r="AB129" s="798"/>
      <c r="AC129" s="798"/>
      <c r="AD129" s="798"/>
      <c r="AE129" s="799"/>
      <c r="AF129" s="800">
        <v>19591046</v>
      </c>
      <c r="AG129" s="798"/>
      <c r="AH129" s="798"/>
      <c r="AI129" s="798"/>
      <c r="AJ129" s="799"/>
      <c r="AK129" s="800">
        <v>19313848</v>
      </c>
      <c r="AL129" s="798"/>
      <c r="AM129" s="798"/>
      <c r="AN129" s="798"/>
      <c r="AO129" s="799"/>
      <c r="AP129" s="801"/>
      <c r="AQ129" s="802"/>
      <c r="AR129" s="802"/>
      <c r="AS129" s="802"/>
      <c r="AT129" s="803"/>
      <c r="AU129" s="237"/>
      <c r="AV129" s="237"/>
      <c r="AW129" s="237"/>
      <c r="AX129" s="767" t="s">
        <v>463</v>
      </c>
      <c r="AY129" s="768"/>
      <c r="AZ129" s="768"/>
      <c r="BA129" s="768"/>
      <c r="BB129" s="768"/>
      <c r="BC129" s="768"/>
      <c r="BD129" s="768"/>
      <c r="BE129" s="769"/>
      <c r="BF129" s="787" t="s">
        <v>113</v>
      </c>
      <c r="BG129" s="788"/>
      <c r="BH129" s="788"/>
      <c r="BI129" s="788"/>
      <c r="BJ129" s="788"/>
      <c r="BK129" s="788"/>
      <c r="BL129" s="789"/>
      <c r="BM129" s="787">
        <v>17.53</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465</v>
      </c>
      <c r="X130" s="795"/>
      <c r="Y130" s="795"/>
      <c r="Z130" s="796"/>
      <c r="AA130" s="797">
        <v>3167674</v>
      </c>
      <c r="AB130" s="798"/>
      <c r="AC130" s="798"/>
      <c r="AD130" s="798"/>
      <c r="AE130" s="799"/>
      <c r="AF130" s="800">
        <v>3038178</v>
      </c>
      <c r="AG130" s="798"/>
      <c r="AH130" s="798"/>
      <c r="AI130" s="798"/>
      <c r="AJ130" s="799"/>
      <c r="AK130" s="800">
        <v>2971800</v>
      </c>
      <c r="AL130" s="798"/>
      <c r="AM130" s="798"/>
      <c r="AN130" s="798"/>
      <c r="AO130" s="799"/>
      <c r="AP130" s="801"/>
      <c r="AQ130" s="802"/>
      <c r="AR130" s="802"/>
      <c r="AS130" s="802"/>
      <c r="AT130" s="803"/>
      <c r="AU130" s="237"/>
      <c r="AV130" s="237"/>
      <c r="AW130" s="237"/>
      <c r="AX130" s="767" t="s">
        <v>466</v>
      </c>
      <c r="AY130" s="768"/>
      <c r="AZ130" s="768"/>
      <c r="BA130" s="768"/>
      <c r="BB130" s="768"/>
      <c r="BC130" s="768"/>
      <c r="BD130" s="768"/>
      <c r="BE130" s="769"/>
      <c r="BF130" s="770">
        <v>10.199999999999999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467</v>
      </c>
      <c r="X131" s="778"/>
      <c r="Y131" s="778"/>
      <c r="Z131" s="779"/>
      <c r="AA131" s="780">
        <v>16387324</v>
      </c>
      <c r="AB131" s="781"/>
      <c r="AC131" s="781"/>
      <c r="AD131" s="781"/>
      <c r="AE131" s="782"/>
      <c r="AF131" s="783">
        <v>16552868</v>
      </c>
      <c r="AG131" s="781"/>
      <c r="AH131" s="781"/>
      <c r="AI131" s="781"/>
      <c r="AJ131" s="782"/>
      <c r="AK131" s="783">
        <v>16342048</v>
      </c>
      <c r="AL131" s="781"/>
      <c r="AM131" s="781"/>
      <c r="AN131" s="781"/>
      <c r="AO131" s="782"/>
      <c r="AP131" s="784"/>
      <c r="AQ131" s="785"/>
      <c r="AR131" s="785"/>
      <c r="AS131" s="785"/>
      <c r="AT131" s="786"/>
      <c r="AU131" s="237"/>
      <c r="AV131" s="237"/>
      <c r="AW131" s="237"/>
      <c r="AX131" s="745" t="s">
        <v>468</v>
      </c>
      <c r="AY131" s="746"/>
      <c r="AZ131" s="746"/>
      <c r="BA131" s="746"/>
      <c r="BB131" s="746"/>
      <c r="BC131" s="746"/>
      <c r="BD131" s="746"/>
      <c r="BE131" s="747"/>
      <c r="BF131" s="748">
        <v>105.1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470</v>
      </c>
      <c r="W132" s="758"/>
      <c r="X132" s="758"/>
      <c r="Y132" s="758"/>
      <c r="Z132" s="759"/>
      <c r="AA132" s="760">
        <v>10.250758449999999</v>
      </c>
      <c r="AB132" s="761"/>
      <c r="AC132" s="761"/>
      <c r="AD132" s="761"/>
      <c r="AE132" s="762"/>
      <c r="AF132" s="763">
        <v>10.03609163</v>
      </c>
      <c r="AG132" s="761"/>
      <c r="AH132" s="761"/>
      <c r="AI132" s="761"/>
      <c r="AJ132" s="762"/>
      <c r="AK132" s="763">
        <v>10.493911170000001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471</v>
      </c>
      <c r="W133" s="737"/>
      <c r="X133" s="737"/>
      <c r="Y133" s="737"/>
      <c r="Z133" s="738"/>
      <c r="AA133" s="739">
        <v>10.3</v>
      </c>
      <c r="AB133" s="740"/>
      <c r="AC133" s="740"/>
      <c r="AD133" s="740"/>
      <c r="AE133" s="741"/>
      <c r="AF133" s="739">
        <v>10.1</v>
      </c>
      <c r="AG133" s="740"/>
      <c r="AH133" s="740"/>
      <c r="AI133" s="740"/>
      <c r="AJ133" s="741"/>
      <c r="AK133" s="739">
        <v>10.199999999999999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2"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9"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37"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52" t="s">
        <v>474</v>
      </c>
      <c r="L7" s="256"/>
      <c r="M7" s="257" t="s">
        <v>475</v>
      </c>
      <c r="N7" s="258"/>
    </row>
    <row r="8" spans="1:16" x14ac:dyDescent="0.15">
      <c r="A8" s="250"/>
      <c r="B8" s="246"/>
      <c r="C8" s="246"/>
      <c r="D8" s="246"/>
      <c r="E8" s="246"/>
      <c r="F8" s="246"/>
      <c r="G8" s="259"/>
      <c r="H8" s="260"/>
      <c r="I8" s="260"/>
      <c r="J8" s="261"/>
      <c r="K8" s="1153"/>
      <c r="L8" s="262" t="s">
        <v>476</v>
      </c>
      <c r="M8" s="263" t="s">
        <v>477</v>
      </c>
      <c r="N8" s="264" t="s">
        <v>478</v>
      </c>
    </row>
    <row r="9" spans="1:16" x14ac:dyDescent="0.15">
      <c r="A9" s="250"/>
      <c r="B9" s="246"/>
      <c r="C9" s="246"/>
      <c r="D9" s="246"/>
      <c r="E9" s="246"/>
      <c r="F9" s="246"/>
      <c r="G9" s="1166" t="s">
        <v>479</v>
      </c>
      <c r="H9" s="1167"/>
      <c r="I9" s="1167"/>
      <c r="J9" s="1168"/>
      <c r="K9" s="265">
        <v>6676866</v>
      </c>
      <c r="L9" s="266">
        <v>78411</v>
      </c>
      <c r="M9" s="267">
        <v>57713</v>
      </c>
      <c r="N9" s="268">
        <v>35.9</v>
      </c>
    </row>
    <row r="10" spans="1:16" x14ac:dyDescent="0.15">
      <c r="A10" s="250"/>
      <c r="B10" s="246"/>
      <c r="C10" s="246"/>
      <c r="D10" s="246"/>
      <c r="E10" s="246"/>
      <c r="F10" s="246"/>
      <c r="G10" s="1166" t="s">
        <v>480</v>
      </c>
      <c r="H10" s="1167"/>
      <c r="I10" s="1167"/>
      <c r="J10" s="1168"/>
      <c r="K10" s="269">
        <v>92683</v>
      </c>
      <c r="L10" s="270">
        <v>1088</v>
      </c>
      <c r="M10" s="271">
        <v>3737</v>
      </c>
      <c r="N10" s="272">
        <v>-70.900000000000006</v>
      </c>
    </row>
    <row r="11" spans="1:16" ht="13.5" customHeight="1" x14ac:dyDescent="0.15">
      <c r="A11" s="250"/>
      <c r="B11" s="246"/>
      <c r="C11" s="246"/>
      <c r="D11" s="246"/>
      <c r="E11" s="246"/>
      <c r="F11" s="246"/>
      <c r="G11" s="1166" t="s">
        <v>481</v>
      </c>
      <c r="H11" s="1167"/>
      <c r="I11" s="1167"/>
      <c r="J11" s="1168"/>
      <c r="K11" s="269">
        <v>443</v>
      </c>
      <c r="L11" s="270">
        <v>5</v>
      </c>
      <c r="M11" s="271">
        <v>6346</v>
      </c>
      <c r="N11" s="272">
        <v>-99.9</v>
      </c>
    </row>
    <row r="12" spans="1:16" ht="13.5" customHeight="1" x14ac:dyDescent="0.15">
      <c r="A12" s="250"/>
      <c r="B12" s="246"/>
      <c r="C12" s="246"/>
      <c r="D12" s="246"/>
      <c r="E12" s="246"/>
      <c r="F12" s="246"/>
      <c r="G12" s="1166" t="s">
        <v>482</v>
      </c>
      <c r="H12" s="1167"/>
      <c r="I12" s="1167"/>
      <c r="J12" s="1168"/>
      <c r="K12" s="269">
        <v>115502</v>
      </c>
      <c r="L12" s="270">
        <v>1356</v>
      </c>
      <c r="M12" s="271">
        <v>800</v>
      </c>
      <c r="N12" s="272">
        <v>69.5</v>
      </c>
    </row>
    <row r="13" spans="1:16" ht="13.5" customHeight="1" x14ac:dyDescent="0.15">
      <c r="A13" s="250"/>
      <c r="B13" s="246"/>
      <c r="C13" s="246"/>
      <c r="D13" s="246"/>
      <c r="E13" s="246"/>
      <c r="F13" s="246"/>
      <c r="G13" s="1166" t="s">
        <v>483</v>
      </c>
      <c r="H13" s="1167"/>
      <c r="I13" s="1167"/>
      <c r="J13" s="1168"/>
      <c r="K13" s="269" t="s">
        <v>484</v>
      </c>
      <c r="L13" s="270" t="s">
        <v>484</v>
      </c>
      <c r="M13" s="271">
        <v>1</v>
      </c>
      <c r="N13" s="272" t="s">
        <v>484</v>
      </c>
    </row>
    <row r="14" spans="1:16" ht="13.5" customHeight="1" x14ac:dyDescent="0.15">
      <c r="A14" s="250"/>
      <c r="B14" s="246"/>
      <c r="C14" s="246"/>
      <c r="D14" s="246"/>
      <c r="E14" s="246"/>
      <c r="F14" s="246"/>
      <c r="G14" s="1166" t="s">
        <v>485</v>
      </c>
      <c r="H14" s="1167"/>
      <c r="I14" s="1167"/>
      <c r="J14" s="1168"/>
      <c r="K14" s="269">
        <v>417865</v>
      </c>
      <c r="L14" s="270">
        <v>4907</v>
      </c>
      <c r="M14" s="271">
        <v>2571</v>
      </c>
      <c r="N14" s="272">
        <v>90.9</v>
      </c>
    </row>
    <row r="15" spans="1:16" ht="13.5" customHeight="1" x14ac:dyDescent="0.15">
      <c r="A15" s="250"/>
      <c r="B15" s="246"/>
      <c r="C15" s="246"/>
      <c r="D15" s="246"/>
      <c r="E15" s="246"/>
      <c r="F15" s="246"/>
      <c r="G15" s="1166" t="s">
        <v>486</v>
      </c>
      <c r="H15" s="1167"/>
      <c r="I15" s="1167"/>
      <c r="J15" s="1168"/>
      <c r="K15" s="269">
        <v>134716</v>
      </c>
      <c r="L15" s="270">
        <v>1582</v>
      </c>
      <c r="M15" s="271">
        <v>1342</v>
      </c>
      <c r="N15" s="272">
        <v>17.899999999999999</v>
      </c>
    </row>
    <row r="16" spans="1:16" x14ac:dyDescent="0.15">
      <c r="A16" s="250"/>
      <c r="B16" s="246"/>
      <c r="C16" s="246"/>
      <c r="D16" s="246"/>
      <c r="E16" s="246"/>
      <c r="F16" s="246"/>
      <c r="G16" s="1169" t="s">
        <v>487</v>
      </c>
      <c r="H16" s="1170"/>
      <c r="I16" s="1170"/>
      <c r="J16" s="1171"/>
      <c r="K16" s="270">
        <v>-467463</v>
      </c>
      <c r="L16" s="270">
        <v>-5490</v>
      </c>
      <c r="M16" s="271">
        <v>-4975</v>
      </c>
      <c r="N16" s="272">
        <v>10.4</v>
      </c>
    </row>
    <row r="17" spans="1:16" x14ac:dyDescent="0.15">
      <c r="A17" s="250"/>
      <c r="B17" s="246"/>
      <c r="C17" s="246"/>
      <c r="D17" s="246"/>
      <c r="E17" s="246"/>
      <c r="F17" s="246"/>
      <c r="G17" s="1169" t="s">
        <v>171</v>
      </c>
      <c r="H17" s="1170"/>
      <c r="I17" s="1170"/>
      <c r="J17" s="1171"/>
      <c r="K17" s="270">
        <v>6970612</v>
      </c>
      <c r="L17" s="270">
        <v>81861</v>
      </c>
      <c r="M17" s="271">
        <v>67535</v>
      </c>
      <c r="N17" s="272">
        <v>21.2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488</v>
      </c>
      <c r="H19" s="246"/>
      <c r="I19" s="246"/>
      <c r="J19" s="246"/>
      <c r="K19" s="246"/>
      <c r="L19" s="246"/>
      <c r="M19" s="246"/>
      <c r="N19" s="246"/>
    </row>
    <row r="20" spans="1:16" x14ac:dyDescent="0.15">
      <c r="A20" s="250"/>
      <c r="B20" s="246"/>
      <c r="C20" s="246"/>
      <c r="D20" s="246"/>
      <c r="E20" s="246"/>
      <c r="F20" s="246"/>
      <c r="G20" s="274"/>
      <c r="H20" s="275"/>
      <c r="I20" s="275"/>
      <c r="J20" s="276"/>
      <c r="K20" s="277" t="s">
        <v>489</v>
      </c>
      <c r="L20" s="278" t="s">
        <v>490</v>
      </c>
      <c r="M20" s="279" t="s">
        <v>491</v>
      </c>
      <c r="N20" s="280"/>
    </row>
    <row r="21" spans="1:16" s="286" customFormat="1" x14ac:dyDescent="0.15">
      <c r="A21" s="281"/>
      <c r="B21" s="251"/>
      <c r="C21" s="251"/>
      <c r="D21" s="251"/>
      <c r="E21" s="251"/>
      <c r="F21" s="251"/>
      <c r="G21" s="1163" t="s">
        <v>492</v>
      </c>
      <c r="H21" s="1164"/>
      <c r="I21" s="1164"/>
      <c r="J21" s="1165"/>
      <c r="K21" s="282">
        <v>8.06</v>
      </c>
      <c r="L21" s="283">
        <v>6.24</v>
      </c>
      <c r="M21" s="284">
        <v>1.82</v>
      </c>
      <c r="N21" s="251"/>
      <c r="O21" s="285"/>
      <c r="P21" s="281"/>
    </row>
    <row r="22" spans="1:16" s="286" customFormat="1" x14ac:dyDescent="0.15">
      <c r="A22" s="281"/>
      <c r="B22" s="251"/>
      <c r="C22" s="251"/>
      <c r="D22" s="251"/>
      <c r="E22" s="251"/>
      <c r="F22" s="251"/>
      <c r="G22" s="1163" t="s">
        <v>493</v>
      </c>
      <c r="H22" s="1164"/>
      <c r="I22" s="1164"/>
      <c r="J22" s="1165"/>
      <c r="K22" s="287">
        <v>102.1</v>
      </c>
      <c r="L22" s="288">
        <v>98.7</v>
      </c>
      <c r="M22" s="289">
        <v>3.4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496</v>
      </c>
      <c r="H29" s="251"/>
      <c r="I29" s="251"/>
      <c r="J29" s="251"/>
      <c r="K29" s="246"/>
      <c r="L29" s="246"/>
      <c r="M29" s="246"/>
      <c r="N29" s="246"/>
      <c r="O29" s="295"/>
    </row>
    <row r="30" spans="1:16" x14ac:dyDescent="0.15">
      <c r="A30" s="250"/>
      <c r="B30" s="246"/>
      <c r="C30" s="246"/>
      <c r="D30" s="246"/>
      <c r="E30" s="246"/>
      <c r="F30" s="246"/>
      <c r="G30" s="253"/>
      <c r="H30" s="254"/>
      <c r="I30" s="254"/>
      <c r="J30" s="255"/>
      <c r="K30" s="1152" t="s">
        <v>474</v>
      </c>
      <c r="L30" s="256"/>
      <c r="M30" s="257" t="s">
        <v>475</v>
      </c>
      <c r="N30" s="258"/>
    </row>
    <row r="31" spans="1:16" x14ac:dyDescent="0.15">
      <c r="A31" s="250"/>
      <c r="B31" s="246"/>
      <c r="C31" s="246"/>
      <c r="D31" s="246"/>
      <c r="E31" s="246"/>
      <c r="F31" s="246"/>
      <c r="G31" s="259"/>
      <c r="H31" s="260"/>
      <c r="I31" s="260"/>
      <c r="J31" s="261"/>
      <c r="K31" s="1153"/>
      <c r="L31" s="262" t="s">
        <v>476</v>
      </c>
      <c r="M31" s="263" t="s">
        <v>477</v>
      </c>
      <c r="N31" s="264" t="s">
        <v>478</v>
      </c>
    </row>
    <row r="32" spans="1:16" ht="27" customHeight="1" x14ac:dyDescent="0.15">
      <c r="A32" s="250"/>
      <c r="B32" s="246"/>
      <c r="C32" s="246"/>
      <c r="D32" s="246"/>
      <c r="E32" s="246"/>
      <c r="F32" s="246"/>
      <c r="G32" s="1154" t="s">
        <v>497</v>
      </c>
      <c r="H32" s="1155"/>
      <c r="I32" s="1155"/>
      <c r="J32" s="1156"/>
      <c r="K32" s="296">
        <v>3346641</v>
      </c>
      <c r="L32" s="296">
        <v>39302</v>
      </c>
      <c r="M32" s="297">
        <v>35267</v>
      </c>
      <c r="N32" s="298">
        <v>11.4</v>
      </c>
    </row>
    <row r="33" spans="1:16" ht="13.5" customHeight="1" x14ac:dyDescent="0.15">
      <c r="A33" s="250"/>
      <c r="B33" s="246"/>
      <c r="C33" s="246"/>
      <c r="D33" s="246"/>
      <c r="E33" s="246"/>
      <c r="F33" s="246"/>
      <c r="G33" s="1154" t="s">
        <v>498</v>
      </c>
      <c r="H33" s="1155"/>
      <c r="I33" s="1155"/>
      <c r="J33" s="1156"/>
      <c r="K33" s="296" t="s">
        <v>484</v>
      </c>
      <c r="L33" s="296" t="s">
        <v>484</v>
      </c>
      <c r="M33" s="297">
        <v>1</v>
      </c>
      <c r="N33" s="298" t="s">
        <v>484</v>
      </c>
    </row>
    <row r="34" spans="1:16" ht="27" customHeight="1" x14ac:dyDescent="0.15">
      <c r="A34" s="250"/>
      <c r="B34" s="246"/>
      <c r="C34" s="246"/>
      <c r="D34" s="246"/>
      <c r="E34" s="246"/>
      <c r="F34" s="246"/>
      <c r="G34" s="1154" t="s">
        <v>499</v>
      </c>
      <c r="H34" s="1155"/>
      <c r="I34" s="1155"/>
      <c r="J34" s="1156"/>
      <c r="K34" s="296" t="s">
        <v>484</v>
      </c>
      <c r="L34" s="296" t="s">
        <v>484</v>
      </c>
      <c r="M34" s="297">
        <v>49</v>
      </c>
      <c r="N34" s="298" t="s">
        <v>484</v>
      </c>
    </row>
    <row r="35" spans="1:16" ht="27" customHeight="1" x14ac:dyDescent="0.15">
      <c r="A35" s="250"/>
      <c r="B35" s="246"/>
      <c r="C35" s="246"/>
      <c r="D35" s="246"/>
      <c r="E35" s="246"/>
      <c r="F35" s="246"/>
      <c r="G35" s="1154" t="s">
        <v>500</v>
      </c>
      <c r="H35" s="1155"/>
      <c r="I35" s="1155"/>
      <c r="J35" s="1156"/>
      <c r="K35" s="296">
        <v>1370672</v>
      </c>
      <c r="L35" s="296">
        <v>16097</v>
      </c>
      <c r="M35" s="297">
        <v>9709</v>
      </c>
      <c r="N35" s="298">
        <v>65.8</v>
      </c>
    </row>
    <row r="36" spans="1:16" ht="27" customHeight="1" x14ac:dyDescent="0.15">
      <c r="A36" s="250"/>
      <c r="B36" s="246"/>
      <c r="C36" s="246"/>
      <c r="D36" s="246"/>
      <c r="E36" s="246"/>
      <c r="F36" s="246"/>
      <c r="G36" s="1154" t="s">
        <v>501</v>
      </c>
      <c r="H36" s="1155"/>
      <c r="I36" s="1155"/>
      <c r="J36" s="1156"/>
      <c r="K36" s="296" t="s">
        <v>484</v>
      </c>
      <c r="L36" s="296" t="s">
        <v>484</v>
      </c>
      <c r="M36" s="297">
        <v>2367</v>
      </c>
      <c r="N36" s="298" t="s">
        <v>484</v>
      </c>
    </row>
    <row r="37" spans="1:16" ht="13.5" customHeight="1" x14ac:dyDescent="0.15">
      <c r="A37" s="250"/>
      <c r="B37" s="246"/>
      <c r="C37" s="246"/>
      <c r="D37" s="246"/>
      <c r="E37" s="246"/>
      <c r="F37" s="246"/>
      <c r="G37" s="1154" t="s">
        <v>502</v>
      </c>
      <c r="H37" s="1155"/>
      <c r="I37" s="1155"/>
      <c r="J37" s="1156"/>
      <c r="K37" s="296">
        <v>7673</v>
      </c>
      <c r="L37" s="296">
        <v>90</v>
      </c>
      <c r="M37" s="297">
        <v>1205</v>
      </c>
      <c r="N37" s="298">
        <v>-92.5</v>
      </c>
    </row>
    <row r="38" spans="1:16" ht="27" customHeight="1" x14ac:dyDescent="0.15">
      <c r="A38" s="250"/>
      <c r="B38" s="246"/>
      <c r="C38" s="246"/>
      <c r="D38" s="246"/>
      <c r="E38" s="246"/>
      <c r="F38" s="246"/>
      <c r="G38" s="1157" t="s">
        <v>503</v>
      </c>
      <c r="H38" s="1158"/>
      <c r="I38" s="1158"/>
      <c r="J38" s="1159"/>
      <c r="K38" s="299" t="s">
        <v>484</v>
      </c>
      <c r="L38" s="299" t="s">
        <v>484</v>
      </c>
      <c r="M38" s="300">
        <v>3</v>
      </c>
      <c r="N38" s="301" t="s">
        <v>484</v>
      </c>
      <c r="O38" s="295"/>
    </row>
    <row r="39" spans="1:16" x14ac:dyDescent="0.15">
      <c r="A39" s="250"/>
      <c r="B39" s="246"/>
      <c r="C39" s="246"/>
      <c r="D39" s="246"/>
      <c r="E39" s="246"/>
      <c r="F39" s="246"/>
      <c r="G39" s="1157" t="s">
        <v>504</v>
      </c>
      <c r="H39" s="1158"/>
      <c r="I39" s="1158"/>
      <c r="J39" s="1159"/>
      <c r="K39" s="302">
        <v>-38266</v>
      </c>
      <c r="L39" s="302">
        <v>-449</v>
      </c>
      <c r="M39" s="303">
        <v>-6690</v>
      </c>
      <c r="N39" s="304">
        <v>-93.3</v>
      </c>
      <c r="O39" s="295"/>
    </row>
    <row r="40" spans="1:16" ht="27" customHeight="1" x14ac:dyDescent="0.15">
      <c r="A40" s="250"/>
      <c r="B40" s="246"/>
      <c r="C40" s="246"/>
      <c r="D40" s="246"/>
      <c r="E40" s="246"/>
      <c r="F40" s="246"/>
      <c r="G40" s="1154" t="s">
        <v>505</v>
      </c>
      <c r="H40" s="1155"/>
      <c r="I40" s="1155"/>
      <c r="J40" s="1156"/>
      <c r="K40" s="302">
        <v>-2971800</v>
      </c>
      <c r="L40" s="302">
        <v>-34900</v>
      </c>
      <c r="M40" s="303">
        <v>-29386</v>
      </c>
      <c r="N40" s="304">
        <v>18.8</v>
      </c>
      <c r="O40" s="295"/>
    </row>
    <row r="41" spans="1:16" x14ac:dyDescent="0.15">
      <c r="A41" s="250"/>
      <c r="B41" s="246"/>
      <c r="C41" s="246"/>
      <c r="D41" s="246"/>
      <c r="E41" s="246"/>
      <c r="F41" s="246"/>
      <c r="G41" s="1160" t="s">
        <v>282</v>
      </c>
      <c r="H41" s="1161"/>
      <c r="I41" s="1161"/>
      <c r="J41" s="1162"/>
      <c r="K41" s="296">
        <v>1714920</v>
      </c>
      <c r="L41" s="302">
        <v>20140</v>
      </c>
      <c r="M41" s="303">
        <v>12524</v>
      </c>
      <c r="N41" s="304">
        <v>60.8</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47" t="s">
        <v>474</v>
      </c>
      <c r="J49" s="1149" t="s">
        <v>509</v>
      </c>
      <c r="K49" s="1150"/>
      <c r="L49" s="1150"/>
      <c r="M49" s="1150"/>
      <c r="N49" s="1151"/>
    </row>
    <row r="50" spans="1:14" x14ac:dyDescent="0.15">
      <c r="A50" s="250"/>
      <c r="B50" s="246"/>
      <c r="C50" s="246"/>
      <c r="D50" s="246"/>
      <c r="E50" s="246"/>
      <c r="F50" s="246"/>
      <c r="G50" s="314"/>
      <c r="H50" s="315"/>
      <c r="I50" s="1148"/>
      <c r="J50" s="316" t="s">
        <v>510</v>
      </c>
      <c r="K50" s="317" t="s">
        <v>511</v>
      </c>
      <c r="L50" s="318" t="s">
        <v>512</v>
      </c>
      <c r="M50" s="319" t="s">
        <v>513</v>
      </c>
      <c r="N50" s="320" t="s">
        <v>514</v>
      </c>
    </row>
    <row r="51" spans="1:14" x14ac:dyDescent="0.15">
      <c r="A51" s="250"/>
      <c r="B51" s="246"/>
      <c r="C51" s="246"/>
      <c r="D51" s="246"/>
      <c r="E51" s="246"/>
      <c r="F51" s="246"/>
      <c r="G51" s="312" t="s">
        <v>515</v>
      </c>
      <c r="H51" s="313"/>
      <c r="I51" s="321">
        <v>5132097</v>
      </c>
      <c r="J51" s="322">
        <v>58380</v>
      </c>
      <c r="K51" s="323">
        <v>-7.2</v>
      </c>
      <c r="L51" s="324">
        <v>50880</v>
      </c>
      <c r="M51" s="325">
        <v>7</v>
      </c>
      <c r="N51" s="326">
        <v>-14.2</v>
      </c>
    </row>
    <row r="52" spans="1:14" x14ac:dyDescent="0.15">
      <c r="A52" s="250"/>
      <c r="B52" s="246"/>
      <c r="C52" s="246"/>
      <c r="D52" s="246"/>
      <c r="E52" s="246"/>
      <c r="F52" s="246"/>
      <c r="G52" s="327"/>
      <c r="H52" s="328" t="s">
        <v>516</v>
      </c>
      <c r="I52" s="329">
        <v>2950740</v>
      </c>
      <c r="J52" s="330">
        <v>33566</v>
      </c>
      <c r="K52" s="331">
        <v>7.1</v>
      </c>
      <c r="L52" s="332">
        <v>26879</v>
      </c>
      <c r="M52" s="333">
        <v>2.4</v>
      </c>
      <c r="N52" s="334">
        <v>4.7</v>
      </c>
    </row>
    <row r="53" spans="1:14" x14ac:dyDescent="0.15">
      <c r="A53" s="250"/>
      <c r="B53" s="246"/>
      <c r="C53" s="246"/>
      <c r="D53" s="246"/>
      <c r="E53" s="246"/>
      <c r="F53" s="246"/>
      <c r="G53" s="312" t="s">
        <v>517</v>
      </c>
      <c r="H53" s="313"/>
      <c r="I53" s="321">
        <v>4619130</v>
      </c>
      <c r="J53" s="322">
        <v>52574</v>
      </c>
      <c r="K53" s="323">
        <v>-9.9</v>
      </c>
      <c r="L53" s="324">
        <v>63956</v>
      </c>
      <c r="M53" s="325">
        <v>25.7</v>
      </c>
      <c r="N53" s="326">
        <v>-35.6</v>
      </c>
    </row>
    <row r="54" spans="1:14" x14ac:dyDescent="0.15">
      <c r="A54" s="250"/>
      <c r="B54" s="246"/>
      <c r="C54" s="246"/>
      <c r="D54" s="246"/>
      <c r="E54" s="246"/>
      <c r="F54" s="246"/>
      <c r="G54" s="327"/>
      <c r="H54" s="328" t="s">
        <v>516</v>
      </c>
      <c r="I54" s="329">
        <v>2346838</v>
      </c>
      <c r="J54" s="330">
        <v>26711</v>
      </c>
      <c r="K54" s="331">
        <v>-20.399999999999999</v>
      </c>
      <c r="L54" s="332">
        <v>29239</v>
      </c>
      <c r="M54" s="333">
        <v>8.8000000000000007</v>
      </c>
      <c r="N54" s="334">
        <v>-29.2</v>
      </c>
    </row>
    <row r="55" spans="1:14" x14ac:dyDescent="0.15">
      <c r="A55" s="250"/>
      <c r="B55" s="246"/>
      <c r="C55" s="246"/>
      <c r="D55" s="246"/>
      <c r="E55" s="246"/>
      <c r="F55" s="246"/>
      <c r="G55" s="312" t="s">
        <v>518</v>
      </c>
      <c r="H55" s="313"/>
      <c r="I55" s="321">
        <v>6309651</v>
      </c>
      <c r="J55" s="322">
        <v>72528</v>
      </c>
      <c r="K55" s="323">
        <v>38</v>
      </c>
      <c r="L55" s="324">
        <v>66255</v>
      </c>
      <c r="M55" s="325">
        <v>3.6</v>
      </c>
      <c r="N55" s="326">
        <v>34.4</v>
      </c>
    </row>
    <row r="56" spans="1:14" x14ac:dyDescent="0.15">
      <c r="A56" s="250"/>
      <c r="B56" s="246"/>
      <c r="C56" s="246"/>
      <c r="D56" s="246"/>
      <c r="E56" s="246"/>
      <c r="F56" s="246"/>
      <c r="G56" s="327"/>
      <c r="H56" s="328" t="s">
        <v>516</v>
      </c>
      <c r="I56" s="329">
        <v>4621446</v>
      </c>
      <c r="J56" s="330">
        <v>53123</v>
      </c>
      <c r="K56" s="331">
        <v>98.9</v>
      </c>
      <c r="L56" s="332">
        <v>31822</v>
      </c>
      <c r="M56" s="333">
        <v>8.8000000000000007</v>
      </c>
      <c r="N56" s="334">
        <v>90.1</v>
      </c>
    </row>
    <row r="57" spans="1:14" x14ac:dyDescent="0.15">
      <c r="A57" s="250"/>
      <c r="B57" s="246"/>
      <c r="C57" s="246"/>
      <c r="D57" s="246"/>
      <c r="E57" s="246"/>
      <c r="F57" s="246"/>
      <c r="G57" s="312" t="s">
        <v>519</v>
      </c>
      <c r="H57" s="313"/>
      <c r="I57" s="321">
        <v>4469388</v>
      </c>
      <c r="J57" s="322">
        <v>51895</v>
      </c>
      <c r="K57" s="323">
        <v>-28.4</v>
      </c>
      <c r="L57" s="324">
        <v>92247</v>
      </c>
      <c r="M57" s="325">
        <v>39.200000000000003</v>
      </c>
      <c r="N57" s="326">
        <v>-67.599999999999994</v>
      </c>
    </row>
    <row r="58" spans="1:14" x14ac:dyDescent="0.15">
      <c r="A58" s="250"/>
      <c r="B58" s="246"/>
      <c r="C58" s="246"/>
      <c r="D58" s="246"/>
      <c r="E58" s="246"/>
      <c r="F58" s="246"/>
      <c r="G58" s="327"/>
      <c r="H58" s="328" t="s">
        <v>516</v>
      </c>
      <c r="I58" s="329">
        <v>2286554</v>
      </c>
      <c r="J58" s="330">
        <v>26550</v>
      </c>
      <c r="K58" s="331">
        <v>-50</v>
      </c>
      <c r="L58" s="332">
        <v>37204</v>
      </c>
      <c r="M58" s="333">
        <v>16.899999999999999</v>
      </c>
      <c r="N58" s="334">
        <v>-66.900000000000006</v>
      </c>
    </row>
    <row r="59" spans="1:14" x14ac:dyDescent="0.15">
      <c r="A59" s="250"/>
      <c r="B59" s="246"/>
      <c r="C59" s="246"/>
      <c r="D59" s="246"/>
      <c r="E59" s="246"/>
      <c r="F59" s="246"/>
      <c r="G59" s="312" t="s">
        <v>520</v>
      </c>
      <c r="H59" s="313"/>
      <c r="I59" s="321">
        <v>4902577</v>
      </c>
      <c r="J59" s="322">
        <v>57574</v>
      </c>
      <c r="K59" s="323">
        <v>10.9</v>
      </c>
      <c r="L59" s="324">
        <v>44504</v>
      </c>
      <c r="M59" s="325">
        <v>-51.8</v>
      </c>
      <c r="N59" s="326">
        <v>62.7</v>
      </c>
    </row>
    <row r="60" spans="1:14" x14ac:dyDescent="0.15">
      <c r="A60" s="250"/>
      <c r="B60" s="246"/>
      <c r="C60" s="246"/>
      <c r="D60" s="246"/>
      <c r="E60" s="246"/>
      <c r="F60" s="246"/>
      <c r="G60" s="327"/>
      <c r="H60" s="328" t="s">
        <v>516</v>
      </c>
      <c r="I60" s="335">
        <v>1844537</v>
      </c>
      <c r="J60" s="330">
        <v>21662</v>
      </c>
      <c r="K60" s="331">
        <v>-18.399999999999999</v>
      </c>
      <c r="L60" s="332">
        <v>25876</v>
      </c>
      <c r="M60" s="333">
        <v>-30.4</v>
      </c>
      <c r="N60" s="334">
        <v>12</v>
      </c>
    </row>
    <row r="61" spans="1:14" x14ac:dyDescent="0.15">
      <c r="A61" s="250"/>
      <c r="B61" s="246"/>
      <c r="C61" s="246"/>
      <c r="D61" s="246"/>
      <c r="E61" s="246"/>
      <c r="F61" s="246"/>
      <c r="G61" s="312" t="s">
        <v>521</v>
      </c>
      <c r="H61" s="336"/>
      <c r="I61" s="337">
        <v>5086569</v>
      </c>
      <c r="J61" s="338">
        <v>58590</v>
      </c>
      <c r="K61" s="339">
        <v>0.7</v>
      </c>
      <c r="L61" s="340">
        <v>63568</v>
      </c>
      <c r="M61" s="341">
        <v>4.7</v>
      </c>
      <c r="N61" s="326">
        <v>-4</v>
      </c>
    </row>
    <row r="62" spans="1:14" x14ac:dyDescent="0.15">
      <c r="A62" s="250"/>
      <c r="B62" s="246"/>
      <c r="C62" s="246"/>
      <c r="D62" s="246"/>
      <c r="E62" s="246"/>
      <c r="F62" s="246"/>
      <c r="G62" s="327"/>
      <c r="H62" s="328" t="s">
        <v>516</v>
      </c>
      <c r="I62" s="329">
        <v>2810023</v>
      </c>
      <c r="J62" s="330">
        <v>32322</v>
      </c>
      <c r="K62" s="331">
        <v>3.4</v>
      </c>
      <c r="L62" s="332">
        <v>30204</v>
      </c>
      <c r="M62" s="333">
        <v>1.3</v>
      </c>
      <c r="N62" s="334">
        <v>2.1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6"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32"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72" t="s">
        <v>3</v>
      </c>
      <c r="D47" s="1172"/>
      <c r="E47" s="1173"/>
      <c r="F47" s="11">
        <v>19.100000000000001</v>
      </c>
      <c r="G47" s="12">
        <v>21.11</v>
      </c>
      <c r="H47" s="12">
        <v>17.48</v>
      </c>
      <c r="I47" s="12">
        <v>17.75</v>
      </c>
      <c r="J47" s="13">
        <v>17.04</v>
      </c>
    </row>
    <row r="48" spans="2:10" ht="57.75" customHeight="1" x14ac:dyDescent="0.15">
      <c r="B48" s="14"/>
      <c r="C48" s="1174" t="s">
        <v>4</v>
      </c>
      <c r="D48" s="1174"/>
      <c r="E48" s="1175"/>
      <c r="F48" s="15">
        <v>2.86</v>
      </c>
      <c r="G48" s="16">
        <v>1.65</v>
      </c>
      <c r="H48" s="16">
        <v>0.71</v>
      </c>
      <c r="I48" s="16">
        <v>0.9</v>
      </c>
      <c r="J48" s="17">
        <v>0.67</v>
      </c>
    </row>
    <row r="49" spans="2:10" ht="57.75" customHeight="1" thickBot="1" x14ac:dyDescent="0.2">
      <c r="B49" s="18"/>
      <c r="C49" s="1176" t="s">
        <v>5</v>
      </c>
      <c r="D49" s="1176"/>
      <c r="E49" s="1177"/>
      <c r="F49" s="19" t="s">
        <v>528</v>
      </c>
      <c r="G49" s="20">
        <v>0.9</v>
      </c>
      <c r="H49" s="20" t="s">
        <v>529</v>
      </c>
      <c r="I49" s="20">
        <v>0.6</v>
      </c>
      <c r="J49" s="21" t="s">
        <v>530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2018-02-23T00:07:13Z</cp:lastPrinted>
  <dcterms:modified xsi:type="dcterms:W3CDTF">2018-11-16T06:55:45Z</dcterms:modified>
</cp:coreProperties>
</file>