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3A3E200C-1046-4B06-80CB-0BBDFD012ADD}"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BE35"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<sst xmlns="http://schemas.openxmlformats.org/spreadsheetml/2006/main" count="1131" uniqueCount="571">
  <si>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</si>
  <si>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</si>
  <si>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</si>
  <si>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</si>
  <si>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</si>
  <si>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</si>
  <si>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</si>
  <si>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</si>
  <si>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</si>
  <si>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</si>
  <si>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</si>
  <si>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</si>
  <si>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</si>
  <si>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</si>
  <si>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</si>
  <si>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</si>
  <si>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</si>
  <si>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</si>
  <si>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</si>
  <si>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</si>
  <si>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</si>
  <si>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</si>
  <si>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</si>
  <si>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</si>
  <si>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</si>
  <si>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</si>
  <si>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</si>
  <si>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</si>
  <si>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</si>
  <si>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</si>
  <si>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</si>
  <si>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</si>
  <si>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</si>
  <si>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</si>
  <si>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</si>
  <si>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</si>
  <si>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</si>
  <si>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</si>
  <si>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</si>
  <si>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</si>
  <si>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</si>
  <si>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</si>
  <si>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</si>
  <si>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</si>
  <si>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</si>
  <si>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</si>
  <si>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</si>
  <si>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</si>
  <si>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</si>
  <si>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</si>
  <si>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</si>
  <si>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</si>
  <si>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</si>
  <si>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</si>
  <si>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</si>
  <si>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</si>
  <si>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</si>
  <si>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</si>
  <si>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</si>
  <si>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</si>
  <si>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</si>
  <si>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</si>
  <si>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</si>
  <si>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</si>
  <si>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</si>
  <si>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</si>
  <si>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</si>
  <si>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</si>
  <si>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</si>
  <si>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</si>
  <si>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</si>
  <si>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</si>
  <si>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</si>
  <si>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</si>
  <si>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</si>
  <si>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</si>
  <si>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</si>
  <si>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</si>
  <si>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</si>
  <si>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</si>
  <si>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</si>
  <si>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</si>
  <si>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</si>
  <si>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</si>
  <si>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</si>
  <si>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</si>
  <si>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</si>
  <si>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</si>
  <si>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</si>
  <si>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</si>
  <si>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</si>
  <si>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</si>
  <si>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</si>
  <si>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</si>
  <si>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</si>
  <si>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</si>
  <si>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</si>
  <si>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</si>
  <si>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</si>
  <si>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</si>
  <si>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</si>
  <si>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</si>
  <si>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</si>
  <si>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</si>
  <si>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</si>
  <si>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</si>
  <si>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</si>
  <si>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</si>
  <si>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</si>
  <si>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</si>
  <si>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</si>
  <si>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</si>
  <si>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</si>
  <si>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</si>
  <si>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</si>
  <si>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</si>
  <si>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</si>
  <si>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</si>
  <si>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</si>
  <si>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</si>
  <si>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</si>
  <si>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</si>
  <si>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</si>
  <si>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</si>
  <si>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</si>
  <si>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</si>
  <si>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</si>
  <si>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</si>
  <si>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</si>
  <si>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</si>
  <si>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</si>
  <si>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</si>
  <si>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</si>
  <si>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</si>
  <si>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</si>
  <si>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</si>
  <si>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</si>
  <si>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</si>
  <si>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</si>
  <si>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</si>
  <si>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</si>
  <si>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</si>
  <si>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</si>
  <si>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</si>
  <si>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</si>
  <si>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</si>
  <si>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</si>
  <si>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</si>
  <si>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</si>
  <si>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</si>
  <si>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</si>
  <si>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</si>
  <si>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</si>
  <si>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</si>
  <si>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</si>
  <si>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</si>
  <si>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</si>
  <si>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</si>
  <si>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</si>
  <si>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</si>
  <si>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</si>
  <si>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</si>
  <si>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</si>
  <si>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</si>
  <si>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</si>
  <si>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</si>
  <si>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</si>
  <si>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</si>
  <si>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</si>
  <si>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</si>
  <si>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</si>
  <si>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</si>
  <si>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</si>
  <si>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</si>
  <si>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</si>
  <si>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</si>
  <si>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</si>
  <si>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</si>
  <si>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</si>
  <si>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</si>
  <si>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</si>
  <si>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</si>
  <si>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</si>
  <si>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</si>
  <si>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</si>
  <si>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</si>
  <si>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</si>
  <si>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</si>
  <si>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</si>
  <si>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</si>
  <si>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</si>
  <si>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</si>
  <si>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</si>
  <si>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</si>
  <si>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</si>
  <si>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</si>
  <si>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</si>
  <si>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</si>
  <si>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</si>
  <si>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</si>
  <si>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</si>
  <si>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</si>
  <si>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</si>
  <si>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京都府綾部市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</si>
  <si>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</si>
  <si>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</si>
  <si>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</si>
  <si>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</si>
  <si>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</si>
  <si>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</si>
  <si>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</si>
  <si>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</si>
  <si>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</si>
  <si>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</si>
  <si>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</si>
  <si>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</si>
  <si>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</si>
  <si>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</si>
  <si>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</si>
  <si>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</si>
  <si>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</si>
  <si>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</si>
  <si>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</si>
  <si>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</si>
  <si>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</si>
  <si>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</si>
  <si>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</si>
  <si>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</si>
  <si>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</si>
  <si>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</si>
  <si>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</si>
  <si>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</si>
  <si>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</si>
  <si>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</si>
  <si>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</si>
  <si>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</si>
  <si>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</si>
  <si>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</si>
  <si>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</si>
  <si>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</si>
  <si>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</si>
  <si>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</si>
  <si>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</si>
  <si>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</si>
  <si>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</si>
  <si>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</si>
  <si>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</si>
  <si>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</si>
  <si>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</si>
  <si>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</si>
  <si>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</si>
  <si>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</si>
  <si>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</si>
  <si>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</si>
  <si>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</si>
  <si>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</si>
  <si>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</si>
  <si>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</si>
  <si>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</si>
  <si>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</si>
  <si>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</si>
  <si>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</si>
  <si>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</si>
  <si>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</si>
  <si>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</si>
  <si>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</si>
  <si>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</si>
  <si>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</si>
  <si>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</si>
  <si>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</si>
  <si>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</si>
  <si>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</si>
  <si>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</si>
  <si>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</si>
  <si>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</si>
  <si>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</si>
  <si>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</si>
  <si>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</si>
  <si>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</si>
  <si>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</si>
  <si>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</si>
  <si>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</si>
  <si>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</si>
  <si>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</si>
  <si>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</si>
  <si>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</si>
  <si>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</si>
  <si>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</si>
  <si>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</si>
  <si>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</si>
  <si>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</si>
  <si>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</si>
  <si>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</si>
  <si>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</si>
  <si>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</si>
  <si>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</si>
  <si>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</si>
  <si>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</si>
  <si>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</si>
  <si>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</si>
  <si>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</si>
  <si>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</si>
  <si>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</si>
  <si>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</si>
  <si>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</si>
  <si>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</si>
  <si>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</si>
  <si>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</si>
  <si>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</si>
  <si>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</si>
  <si>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</si>
  <si>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</si>
  <si>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</si>
  <si>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</si>
  <si>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</si>
  <si>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</si>
  <si>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</si>
  <si>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</si>
  <si>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</si>
  <si>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</si>
  <si>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</si>
  <si>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</si>
  <si>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</si>
  <si>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</si>
  <si>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</si>
  <si>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</si>
  <si>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</si>
  <si>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</si>
  <si>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</si>
  <si>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</si>
  <si>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</si>
  <si>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</si>
  <si>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</si>
  <si>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</si>
  <si>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</si>
  <si>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</si>
  <si>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</si>
  <si>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</si>
  <si>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</si>
  <si>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</si>
  <si>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</si>
  <si>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</si>
  <si>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</si>
  <si>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</si>
  <si>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</si>
  <si>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</si>
  <si>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</si>
  <si>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</si>
  <si>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</si>
  <si>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</si>
  <si>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</si>
  <si>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</si>
  <si>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</si>
  <si>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</si>
  <si>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京都府綾部市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</si>
  <si>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</si>
  <si>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</si>
  <si>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</si>
  <si>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</si>
  <si>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</si>
  <si>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</si>
  <si>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</si>
  <si>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</si>
  <si>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</si>
  <si>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</si>
  <si>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</si>
  <si>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</si>
  <si>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</si>
  <si>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</si>
  <si>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</si>
  <si>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</si>
  <si>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</si>
  <si>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</si>
  <si>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</si>
  <si>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</si>
  <si>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</si>
  <si>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</si>
  <si>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</si>
  <si>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</si>
  <si>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</si>
  <si>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</si>
  <si>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</si>
  <si>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</si>
  <si>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</si>
  <si>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</si>
  <si>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</si>
  <si>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</si>
  <si>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</si>
  <si>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</si>
  <si>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</si>
  <si>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</si>
  <si>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</si>
  <si>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</si>
  <si>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</si>
  <si>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</si>
  <si>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</si>
  <si>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下水道事業会計</t>
    <phoneticPr fontId="5"/>
  </si>
  <si>
    <t>病院事業会計</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</si>
  <si>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</si>
  <si>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</si>
  <si>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</si>
  <si>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</si>
  <si>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</si>
  <si>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</si>
  <si>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</si>
  <si>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</si>
  <si>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</si>
  <si>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</si>
  <si>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</si>
  <si>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</si>
  <si>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</si>
  <si>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</si>
  <si>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</si>
  <si>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</si>
  <si>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</si>
  <si>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</si>
  <si>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</si>
  <si>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</si>
  <si>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</si>
  <si>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</si>
  <si>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</si>
  <si>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</si>
  <si>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</si>
  <si>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</si>
  <si>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</si>
  <si>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</si>
  <si>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</si>
  <si>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</si>
  <si>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</si>
  <si>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</si>
  <si>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</si>
  <si>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</si>
  <si>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</si>
  <si>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</si>
  <si>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</si>
  <si>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</si>
  <si>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</si>
  <si>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</si>
  <si>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</si>
  <si>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</si>
  <si>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</si>
  <si>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</si>
  <si>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</si>
  <si>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</si>
  <si>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</si>
  <si>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</si>
  <si>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</si>
  <si>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</si>
  <si>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</si>
  <si>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</si>
  <si>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</si>
  <si>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</si>
  <si>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</si>
  <si>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</si>
  <si>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</si>
  <si>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</si>
  <si>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</si>
  <si>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</si>
  <si>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</si>
  <si>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</si>
  <si>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</si>
  <si>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</si>
  <si>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</si>
  <si>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</si>
  <si>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</si>
  <si>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</si>
  <si>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</si>
  <si>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</si>
  <si>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</si>
  <si>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</si>
  <si>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</si>
  <si>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</si>
  <si>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</si>
  <si>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</si>
  <si>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</si>
  <si>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</si>
  <si>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</si>
  <si>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</si>
  <si>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</si>
  <si>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</si>
  <si>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</si>
  <si>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</si>
  <si>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</si>
  <si>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</si>
  <si>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</si>
  <si>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</si>
  <si>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</si>
  <si>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</si>
  <si>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</si>
  <si>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</si>
  <si>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</si>
  <si>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</si>
  <si>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</si>
  <si>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</si>
  <si>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</si>
  <si>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</si>
  <si>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</si>
  <si>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</si>
  <si>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</si>
  <si>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</si>
  <si>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</si>
  <si>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</si>
  <si>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</si>
  <si>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</si>
  <si>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</si>
  <si>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</si>
  <si>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</si>
  <si>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</si>
  <si>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</si>
  <si>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</si>
  <si>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</si>
  <si>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</si>
  <si>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</si>
  <si>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</si>
  <si>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</si>
  <si>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</si>
  <si>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</si>
  <si>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</si>
  <si>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</si>
  <si>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</si>
  <si>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</si>
  <si>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</si>
  <si>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</si>
  <si>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</si>
  <si>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</si>
  <si>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</si>
  <si>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</si>
  <si>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</si>
  <si>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</si>
  <si>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</si>
  <si>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</si>
  <si>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</si>
  <si>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</si>
  <si>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</si>
  <si>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</si>
  <si>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</si>
  <si>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上水道事業会計</t>
  </si>
  <si>
    <t>住宅・工業団地事業特別会計</t>
  </si>
  <si>
    <t>介護保険特別会計</t>
  </si>
  <si>
    <t>一般会計</t>
  </si>
  <si>
    <t>下水道事業会計</t>
  </si>
  <si>
    <t>後期高齢者医療特別会計</t>
  </si>
  <si>
    <t>農林業者労働災害共済特別会計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</si>
  <si>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</si>
  <si>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</si>
  <si>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</si>
  <si>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</si>
  <si>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</si>
  <si>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</si>
  <si>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</si>
  <si>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</si>
  <si>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京都府市町村職員退職手当組合</t>
  </si>
  <si>
    <t>京都府自治会館管理組合</t>
  </si>
  <si>
    <t>京都地方税機構</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</si>
  <si>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</si>
  <si>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</si>
  <si>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</si>
  <si>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</si>
  <si>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綾部市スポーツ協会</t>
  </si>
  <si>
    <t>綾部市医療公社</t>
  </si>
  <si>
    <t>エフエムあやべ</t>
  </si>
  <si>
    <t>緑土</t>
  </si>
  <si>
    <t>水夢</t>
  </si>
  <si>
    <t>京都府中丹文化事業団</t>
  </si>
  <si>
    <t>農夢</t>
  </si>
  <si>
    <t>-</t>
    <phoneticPr fontId="2"/>
  </si>
  <si>
    <t>地域振興基金</t>
  </si>
  <si>
    <t>教育振興基金</t>
  </si>
  <si>
    <t>環境基金</t>
  </si>
  <si>
    <t>社会福祉事業基金</t>
    <phoneticPr fontId="2"/>
  </si>
  <si>
    <t>電源立地地域対策基金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</si>
</sst>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C410-434F-9477-AE824D0688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35527</c:v>
                </c:pt>
                <c:pt idx="1">
                  <c:v>48894</c:v>
                </c:pt>
                <c:pt idx="2">
                  <c:v>43014</c:v>
                </c:pt>
                <c:pt idx="3">
                  <c:v>73156</c:v>
                </c:pt>
                <c:pt idx="4">
                  <c:v>96941</c:v>
                </c:pt>
              </c:numCache>
            </c:numRef>
          </c:val>
          <c:smooth val="0"/>
          <c:extLst>
            <c:ext xmlns:c16="http://schemas.microsoft.com/office/drawing/2014/chart" uri="{C3380CC4-5D6E-409C-BE32-E72D297353CC}">
              <c16:uniqueId val="{00000001-C410-434F-9477-AE824D0688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0.39</c:v>
                </c:pt>
                <c:pt idx="2">
                  <c:v>0.45</c:v>
                </c:pt>
                <c:pt idx="3">
                  <c:v>0.56000000000000005</c:v>
                </c:pt>
                <c:pt idx="4">
                  <c:v>0.66</c:v>
                </c:pt>
              </c:numCache>
            </c:numRef>
          </c:val>
          <c:extLst>
            <c:ext xmlns:c16="http://schemas.microsoft.com/office/drawing/2014/chart" uri="{C3380CC4-5D6E-409C-BE32-E72D297353CC}">
              <c16:uniqueId val="{00000000-6897-4493-B00F-942F5F619C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17.66</c:v>
                </c:pt>
                <c:pt idx="1">
                  <c:v>18.190000000000001</c:v>
                </c:pt>
                <c:pt idx="2">
                  <c:v>18.05</c:v>
                </c:pt>
                <c:pt idx="3">
                  <c:v>19.899999999999999</c:v>
                </c:pt>
                <c:pt idx="4">
                  <c:v>22.03</c:v>
                </c:pt>
              </c:numCache>
            </c:numRef>
          </c:val>
          <c:extLst>
            <c:ext xmlns:c16="http://schemas.microsoft.com/office/drawing/2014/chart" uri="{C3380CC4-5D6E-409C-BE32-E72D297353CC}">
              <c16:uniqueId val="{00000001-6897-4493-B00F-942F5F619C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1.0900000000000001</c:v>
                </c:pt>
                <c:pt idx="2">
                  <c:v>0.74</c:v>
                </c:pt>
                <c:pt idx="3">
                  <c:v>1.54</c:v>
                </c:pt>
                <c:pt idx="4">
                  <c:v>2.61</c:v>
                </c:pt>
              </c:numCache>
            </c:numRef>
          </c:val>
          <c:smooth val="0"/>
          <c:extLst>
            <c:ext xmlns:c16="http://schemas.microsoft.com/office/drawing/2014/chart" uri="{C3380CC4-5D6E-409C-BE32-E72D297353CC}">
              <c16:uniqueId val="{00000002-6897-4493-B00F-942F5F619C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c:v>
                </c:pt>
                <c:pt idx="4">
                  <c:v>#N/A</c:v>
                </c:pt>
                <c:pt idx="5">
                  <c:v>0.23</c:v>
                </c:pt>
                <c:pt idx="6">
                  <c:v>#N/A</c:v>
                </c:pt>
                <c:pt idx="7">
                  <c:v>0</c:v>
                </c:pt>
                <c:pt idx="8">
                  <c:v>#N/A</c:v>
                </c:pt>
                <c:pt idx="9">
                  <c:v>0.01</c:v>
                </c:pt>
              </c:numCache>
            </c:numRef>
          </c:val>
          <c:extLst>
            <c:ext xmlns:c16="http://schemas.microsoft.com/office/drawing/2014/chart" uri="{C3380CC4-5D6E-409C-BE32-E72D297353CC}">
              <c16:uniqueId val="{00000000-C1C5-4C40-9D7A-1448388413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5-4C40-9D7A-144838841301}"/>
            </c:ext>
          </c:extLst>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1C5-4C40-9D7A-1448388413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0.11</c:v>
                </c:pt>
                <c:pt idx="4">
                  <c:v>#N/A</c:v>
                </c:pt>
                <c:pt idx="5">
                  <c:v>0.09</c:v>
                </c:pt>
                <c:pt idx="6">
                  <c:v>#N/A</c:v>
                </c:pt>
                <c:pt idx="7">
                  <c:v>0.13</c:v>
                </c:pt>
                <c:pt idx="8">
                  <c:v>#N/A</c:v>
                </c:pt>
                <c:pt idx="9">
                  <c:v>0.11</c:v>
                </c:pt>
              </c:numCache>
            </c:numRef>
          </c:val>
          <c:extLst>
            <c:ext xmlns:c16="http://schemas.microsoft.com/office/drawing/2014/chart" uri="{C3380CC4-5D6E-409C-BE32-E72D297353CC}">
              <c16:uniqueId val="{00000003-C1C5-4C40-9D7A-14483884130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0.53</c:v>
                </c:pt>
                <c:pt idx="4">
                  <c:v>#N/A</c:v>
                </c:pt>
                <c:pt idx="5">
                  <c:v>0.62</c:v>
                </c:pt>
                <c:pt idx="6">
                  <c:v>#N/A</c:v>
                </c:pt>
                <c:pt idx="7">
                  <c:v>0.53</c:v>
                </c:pt>
                <c:pt idx="8">
                  <c:v>#N/A</c:v>
                </c:pt>
                <c:pt idx="9">
                  <c:v>0.35</c:v>
                </c:pt>
              </c:numCache>
            </c:numRef>
          </c:val>
          <c:extLst>
            <c:ext xmlns:c16="http://schemas.microsoft.com/office/drawing/2014/chart" uri="{C3380CC4-5D6E-409C-BE32-E72D297353CC}">
              <c16:uniqueId val="{00000004-C1C5-4C40-9D7A-14483884130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0.39</c:v>
                </c:pt>
                <c:pt idx="4">
                  <c:v>#N/A</c:v>
                </c:pt>
                <c:pt idx="5">
                  <c:v>0.43</c:v>
                </c:pt>
                <c:pt idx="6">
                  <c:v>#N/A</c:v>
                </c:pt>
                <c:pt idx="7">
                  <c:v>0.54</c:v>
                </c:pt>
                <c:pt idx="8">
                  <c:v>#N/A</c:v>
                </c:pt>
                <c:pt idx="9">
                  <c:v>0.64</c:v>
                </c:pt>
              </c:numCache>
            </c:numRef>
          </c:val>
          <c:extLst>
            <c:ext xmlns:c16="http://schemas.microsoft.com/office/drawing/2014/chart" uri="{C3380CC4-5D6E-409C-BE32-E72D297353CC}">
              <c16:uniqueId val="{00000005-C1C5-4C40-9D7A-1448388413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0.46</c:v>
                </c:pt>
                <c:pt idx="4">
                  <c:v>#N/A</c:v>
                </c:pt>
                <c:pt idx="5">
                  <c:v>1.05</c:v>
                </c:pt>
                <c:pt idx="6">
                  <c:v>#N/A</c:v>
                </c:pt>
                <c:pt idx="7">
                  <c:v>2.11</c:v>
                </c:pt>
                <c:pt idx="8">
                  <c:v>#N/A</c:v>
                </c:pt>
                <c:pt idx="9">
                  <c:v>1.78</c:v>
                </c:pt>
              </c:numCache>
            </c:numRef>
          </c:val>
          <c:extLst>
            <c:ext xmlns:c16="http://schemas.microsoft.com/office/drawing/2014/chart" uri="{C3380CC4-5D6E-409C-BE32-E72D297353CC}">
              <c16:uniqueId val="{00000006-C1C5-4C40-9D7A-144838841301}"/>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7.68</c:v>
                </c:pt>
                <c:pt idx="2">
                  <c:v>#N/A</c:v>
                </c:pt>
                <c:pt idx="3">
                  <c:v>6.64</c:v>
                </c:pt>
                <c:pt idx="4">
                  <c:v>#N/A</c:v>
                </c:pt>
                <c:pt idx="5">
                  <c:v>6.25</c:v>
                </c:pt>
                <c:pt idx="6">
                  <c:v>#N/A</c:v>
                </c:pt>
                <c:pt idx="7">
                  <c:v>6.35</c:v>
                </c:pt>
                <c:pt idx="8">
                  <c:v>#N/A</c:v>
                </c:pt>
                <c:pt idx="9">
                  <c:v>6.51</c:v>
                </c:pt>
              </c:numCache>
            </c:numRef>
          </c:val>
          <c:extLst>
            <c:ext xmlns:c16="http://schemas.microsoft.com/office/drawing/2014/chart" uri="{C3380CC4-5D6E-409C-BE32-E72D297353CC}">
              <c16:uniqueId val="{00000007-C1C5-4C40-9D7A-14483884130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11.15</c:v>
                </c:pt>
                <c:pt idx="2">
                  <c:v>#N/A</c:v>
                </c:pt>
                <c:pt idx="3">
                  <c:v>13.31</c:v>
                </c:pt>
                <c:pt idx="4">
                  <c:v>#N/A</c:v>
                </c:pt>
                <c:pt idx="5">
                  <c:v>13.97</c:v>
                </c:pt>
                <c:pt idx="6">
                  <c:v>#N/A</c:v>
                </c:pt>
                <c:pt idx="7">
                  <c:v>13.14</c:v>
                </c:pt>
                <c:pt idx="8">
                  <c:v>#N/A</c:v>
                </c:pt>
                <c:pt idx="9">
                  <c:v>11.67</c:v>
                </c:pt>
              </c:numCache>
            </c:numRef>
          </c:val>
          <c:extLst>
            <c:ext xmlns:c16="http://schemas.microsoft.com/office/drawing/2014/chart" uri="{C3380CC4-5D6E-409C-BE32-E72D297353CC}">
              <c16:uniqueId val="{00000008-C1C5-4C40-9D7A-14483884130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17.7</c:v>
                </c:pt>
                <c:pt idx="2">
                  <c:v>#N/A</c:v>
                </c:pt>
                <c:pt idx="3">
                  <c:v>19.260000000000002</c:v>
                </c:pt>
                <c:pt idx="4">
                  <c:v>#N/A</c:v>
                </c:pt>
                <c:pt idx="5">
                  <c:v>19.260000000000002</c:v>
                </c:pt>
                <c:pt idx="6">
                  <c:v>#N/A</c:v>
                </c:pt>
                <c:pt idx="7">
                  <c:v>19.7</c:v>
                </c:pt>
                <c:pt idx="8">
                  <c:v>#N/A</c:v>
                </c:pt>
                <c:pt idx="9">
                  <c:v>17.93</c:v>
                </c:pt>
              </c:numCache>
            </c:numRef>
          </c:val>
          <c:extLst>
            <c:ext xmlns:c16="http://schemas.microsoft.com/office/drawing/2014/chart" uri="{C3380CC4-5D6E-409C-BE32-E72D297353CC}">
              <c16:uniqueId val="{00000009-C1C5-4C40-9D7A-1448388413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1397</c:v>
                </c:pt>
                <c:pt idx="5">
                  <c:v>1405</c:v>
                </c:pt>
                <c:pt idx="8">
                  <c:v>1418</c:v>
                </c:pt>
                <c:pt idx="11">
                  <c:v>1420</c:v>
                </c:pt>
                <c:pt idx="14">
                  <c:v>1437</c:v>
                </c:pt>
              </c:numCache>
            </c:numRef>
          </c:val>
          <c:extLst>
            <c:ext xmlns:c16="http://schemas.microsoft.com/office/drawing/2014/chart" uri="{C3380CC4-5D6E-409C-BE32-E72D297353CC}">
              <c16:uniqueId val="{00000000-AD4A-4386-8176-9EF4883E2D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4A-4386-8176-9EF4883E2D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D4A-4386-8176-9EF4883E2D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A-4386-8176-9EF4883E2D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890</c:v>
                </c:pt>
                <c:pt idx="3">
                  <c:v>967</c:v>
                </c:pt>
                <c:pt idx="6">
                  <c:v>1051</c:v>
                </c:pt>
                <c:pt idx="9">
                  <c:v>1034</c:v>
                </c:pt>
                <c:pt idx="12">
                  <c:v>1037</c:v>
                </c:pt>
              </c:numCache>
            </c:numRef>
          </c:val>
          <c:extLst>
            <c:ext xmlns:c16="http://schemas.microsoft.com/office/drawing/2014/chart" uri="{C3380CC4-5D6E-409C-BE32-E72D297353CC}">
              <c16:uniqueId val="{00000004-AD4A-4386-8176-9EF4883E2D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A-4386-8176-9EF4883E2D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4A-4386-8176-9EF4883E2D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1272</c:v>
                </c:pt>
                <c:pt idx="3">
                  <c:v>1260</c:v>
                </c:pt>
                <c:pt idx="6">
                  <c:v>1314</c:v>
                </c:pt>
                <c:pt idx="9">
                  <c:v>1355</c:v>
                </c:pt>
                <c:pt idx="12">
                  <c:v>1229</c:v>
                </c:pt>
              </c:numCache>
            </c:numRef>
          </c:val>
          <c:extLst>
            <c:ext xmlns:c16="http://schemas.microsoft.com/office/drawing/2014/chart" uri="{C3380CC4-5D6E-409C-BE32-E72D297353CC}">
              <c16:uniqueId val="{00000007-AD4A-4386-8176-9EF4883E2D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765</c:v>
                </c:pt>
                <c:pt idx="2">
                  <c:v>#N/A</c:v>
                </c:pt>
                <c:pt idx="3">
                  <c:v>#N/A</c:v>
                </c:pt>
                <c:pt idx="4">
                  <c:v>822</c:v>
                </c:pt>
                <c:pt idx="5">
                  <c:v>#N/A</c:v>
                </c:pt>
                <c:pt idx="6">
                  <c:v>#N/A</c:v>
                </c:pt>
                <c:pt idx="7">
                  <c:v>947</c:v>
                </c:pt>
                <c:pt idx="8">
                  <c:v>#N/A</c:v>
                </c:pt>
                <c:pt idx="9">
                  <c:v>#N/A</c:v>
                </c:pt>
                <c:pt idx="10">
                  <c:v>969</c:v>
                </c:pt>
                <c:pt idx="11">
                  <c:v>#N/A</c:v>
                </c:pt>
                <c:pt idx="12">
                  <c:v>#N/A</c:v>
                </c:pt>
                <c:pt idx="13">
                  <c:v>829</c:v>
                </c:pt>
                <c:pt idx="14">
                  <c:v>#N/A</c:v>
                </c:pt>
              </c:numCache>
            </c:numRef>
          </c:val>
          <c:smooth val="0"/>
          <c:extLst>
            <c:ext xmlns:c16="http://schemas.microsoft.com/office/drawing/2014/chart" uri="{C3380CC4-5D6E-409C-BE32-E72D297353CC}">
              <c16:uniqueId val="{00000008-AD4A-4386-8176-9EF4883E2D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17705</c:v>
                </c:pt>
                <c:pt idx="5">
                  <c:v>17715</c:v>
                </c:pt>
                <c:pt idx="8">
                  <c:v>17374</c:v>
                </c:pt>
                <c:pt idx="11">
                  <c:v>17241</c:v>
                </c:pt>
                <c:pt idx="14">
                  <c:v>17393</c:v>
                </c:pt>
              </c:numCache>
            </c:numRef>
          </c:val>
          <c:extLst>
            <c:ext xmlns:c16="http://schemas.microsoft.com/office/drawing/2014/chart" uri="{C3380CC4-5D6E-409C-BE32-E72D297353CC}">
              <c16:uniqueId val="{00000000-7954-4471-B1A5-977FCA5354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1072</c:v>
                </c:pt>
                <c:pt idx="5">
                  <c:v>1203</c:v>
                </c:pt>
                <c:pt idx="8">
                  <c:v>1447</c:v>
                </c:pt>
                <c:pt idx="11">
                  <c:v>1488</c:v>
                </c:pt>
                <c:pt idx="14">
                  <c:v>1180</c:v>
                </c:pt>
              </c:numCache>
            </c:numRef>
          </c:val>
          <c:extLst>
            <c:ext xmlns:c16="http://schemas.microsoft.com/office/drawing/2014/chart" uri="{C3380CC4-5D6E-409C-BE32-E72D297353CC}">
              <c16:uniqueId val="{00000001-7954-4471-B1A5-977FCA5354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5074</c:v>
                </c:pt>
                <c:pt idx="5">
                  <c:v>5355</c:v>
                </c:pt>
                <c:pt idx="8">
                  <c:v>6257</c:v>
                </c:pt>
                <c:pt idx="11">
                  <c:v>6885</c:v>
                </c:pt>
                <c:pt idx="14">
                  <c:v>7337</c:v>
                </c:pt>
              </c:numCache>
            </c:numRef>
          </c:val>
          <c:extLst>
            <c:ext xmlns:c16="http://schemas.microsoft.com/office/drawing/2014/chart" uri="{C3380CC4-5D6E-409C-BE32-E72D297353CC}">
              <c16:uniqueId val="{00000002-7954-4471-B1A5-977FCA5354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4-4471-B1A5-977FCA5354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4-4471-B1A5-977FCA5354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5</c:v>
                </c:pt>
                <c:pt idx="6">
                  <c:v>1</c:v>
                </c:pt>
                <c:pt idx="9">
                  <c:v>0</c:v>
                </c:pt>
                <c:pt idx="12">
                  <c:v>0</c:v>
                </c:pt>
              </c:numCache>
            </c:numRef>
          </c:val>
          <c:extLst>
            <c:ext xmlns:c16="http://schemas.microsoft.com/office/drawing/2014/chart" uri="{C3380CC4-5D6E-409C-BE32-E72D297353CC}">
              <c16:uniqueId val="{00000005-7954-4471-B1A5-977FCA5354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2624</c:v>
                </c:pt>
                <c:pt idx="3">
                  <c:v>2574</c:v>
                </c:pt>
                <c:pt idx="6">
                  <c:v>2573</c:v>
                </c:pt>
                <c:pt idx="9">
                  <c:v>2602</c:v>
                </c:pt>
                <c:pt idx="12">
                  <c:v>2675</c:v>
                </c:pt>
              </c:numCache>
            </c:numRef>
          </c:val>
          <c:extLst>
            <c:ext xmlns:c16="http://schemas.microsoft.com/office/drawing/2014/chart" uri="{C3380CC4-5D6E-409C-BE32-E72D297353CC}">
              <c16:uniqueId val="{00000006-7954-4471-B1A5-977FCA5354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7-7954-4471-B1A5-977FCA5354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17495</c:v>
                </c:pt>
                <c:pt idx="3">
                  <c:v>17024</c:v>
                </c:pt>
                <c:pt idx="6">
                  <c:v>17197</c:v>
                </c:pt>
                <c:pt idx="9">
                  <c:v>17408</c:v>
                </c:pt>
                <c:pt idx="12">
                  <c:v>16898</c:v>
                </c:pt>
              </c:numCache>
            </c:numRef>
          </c:val>
          <c:extLst>
            <c:ext xmlns:c16="http://schemas.microsoft.com/office/drawing/2014/chart" uri="{C3380CC4-5D6E-409C-BE32-E72D297353CC}">
              <c16:uniqueId val="{00000008-7954-4471-B1A5-977FCA5354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54-4471-B1A5-977FCA5354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14435</c:v>
                </c:pt>
                <c:pt idx="3">
                  <c:v>14352</c:v>
                </c:pt>
                <c:pt idx="6">
                  <c:v>14105</c:v>
                </c:pt>
                <c:pt idx="9">
                  <c:v>14131</c:v>
                </c:pt>
                <c:pt idx="12">
                  <c:v>14842</c:v>
                </c:pt>
              </c:numCache>
            </c:numRef>
          </c:val>
          <c:extLst>
            <c:ext xmlns:c16="http://schemas.microsoft.com/office/drawing/2014/chart" uri="{C3380CC4-5D6E-409C-BE32-E72D297353CC}">
              <c16:uniqueId val="{0000000A-7954-4471-B1A5-977FCA5354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10711</c:v>
                </c:pt>
                <c:pt idx="2">
                  <c:v>#N/A</c:v>
                </c:pt>
                <c:pt idx="3">
                  <c:v>#N/A</c:v>
                </c:pt>
                <c:pt idx="4">
                  <c:v>9681</c:v>
                </c:pt>
                <c:pt idx="5">
                  <c:v>#N/A</c:v>
                </c:pt>
                <c:pt idx="6">
                  <c:v>#N/A</c:v>
                </c:pt>
                <c:pt idx="7">
                  <c:v>8798</c:v>
                </c:pt>
                <c:pt idx="8">
                  <c:v>#N/A</c:v>
                </c:pt>
                <c:pt idx="9">
                  <c:v>#N/A</c:v>
                </c:pt>
                <c:pt idx="10">
                  <c:v>8526</c:v>
                </c:pt>
                <c:pt idx="11">
                  <c:v>#N/A</c:v>
                </c:pt>
                <c:pt idx="12">
                  <c:v>#N/A</c:v>
                </c:pt>
                <c:pt idx="13">
                  <c:v>8505</c:v>
                </c:pt>
                <c:pt idx="14">
                  <c:v>#N/A</c:v>
                </c:pt>
              </c:numCache>
            </c:numRef>
          </c:val>
          <c:smooth val="0"/>
          <c:extLst>
            <c:ext xmlns:c16="http://schemas.microsoft.com/office/drawing/2014/chart" uri="{C3380CC4-5D6E-409C-BE32-E72D297353CC}">
              <c16:uniqueId val="{0000000B-7954-4471-B1A5-977FCA5354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1858</c:v>
                </c:pt>
                <c:pt idx="1">
                  <c:v>2003</c:v>
                </c:pt>
                <c:pt idx="2">
                  <c:v>2259</c:v>
                </c:pt>
              </c:numCache>
            </c:numRef>
          </c:val>
          <c:extLst>
            <c:ext xmlns:c16="http://schemas.microsoft.com/office/drawing/2014/chart" uri="{C3380CC4-5D6E-409C-BE32-E72D297353CC}">
              <c16:uniqueId val="{00000000-7A5E-445A-8190-A3ED0FB4A0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731</c:v>
                </c:pt>
                <c:pt idx="1">
                  <c:v>733</c:v>
                </c:pt>
                <c:pt idx="2">
                  <c:v>777</c:v>
                </c:pt>
              </c:numCache>
            </c:numRef>
          </c:val>
          <c:extLst>
            <c:ext xmlns:c16="http://schemas.microsoft.com/office/drawing/2014/chart" uri="{C3380CC4-5D6E-409C-BE32-E72D297353CC}">
              <c16:uniqueId val="{00000001-7A5E-445A-8190-A3ED0FB4A0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3056</c:v>
                </c:pt>
                <c:pt idx="1">
                  <c:v>3518</c:v>
                </c:pt>
                <c:pt idx="2">
                  <c:v>3540</c:v>
                </c:pt>
              </c:numCache>
            </c:numRef>
          </c:val>
          <c:extLst>
            <c:ext xmlns:c16="http://schemas.microsoft.com/office/drawing/2014/chart" uri="{C3380CC4-5D6E-409C-BE32-E72D297353CC}">
              <c16:uniqueId val="{00000002-7A5E-445A-8190-A3ED0FB4A0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類似団体平均を下回り、前年度と同値で推移している。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今後も引き続き財政基盤強化のため、継続的・定期的な使用料等の見直しの検討や、市税の安定的な歳入確保に努めるとともに、財政の健全化を図る必要がある。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歳入面において、市税は増となったものの、臨時財政対策債が前年度比</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％の減となったことや、歳出面において、給与改定や職員数の増により人件費が前年比一般財源ベースで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ポイント増加したが、類似団体平均はわずかに下回っている。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130387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71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9391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64</xdr:row>
      <xdr:rowOff>103717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9391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103717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7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人件費は給与改定等による職員給与費の増等により前年度比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％の増となった。また、物件費においては綾部にエール！事業が皆減となったものの、新図書館整備事業等の増により前年度比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86959</xdr:rowOff>
    </xdr:from>
    <xdr:to>
      <xdr:col>23</xdr:col>
      <xdr:colOff>133350</xdr:colOff>
      <xdr:row>85</xdr:row>
      <xdr:rowOff>137964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60209"/>
          <a:ext cx="8382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23256</xdr:rowOff>
    </xdr:from>
    <xdr:to>
      <xdr:col>19</xdr:col>
      <xdr:colOff>133350</xdr:colOff>
      <xdr:row>85</xdr:row>
      <xdr:rowOff>86959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9650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130659</xdr:rowOff>
    </xdr:from>
    <xdr:to>
      <xdr:col>15</xdr:col>
      <xdr:colOff>82550</xdr:colOff>
      <xdr:row>85</xdr:row>
      <xdr:rowOff>23256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32459"/>
          <a:ext cx="889000" cy="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30049</xdr:rowOff>
    </xdr:from>
    <xdr:to>
      <xdr:col>11</xdr:col>
      <xdr:colOff>31750</xdr:colOff>
      <xdr:row>84</xdr:row>
      <xdr:rowOff>130659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31849"/>
          <a:ext cx="889000" cy="1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87164</xdr:rowOff>
    </xdr:from>
    <xdr:to>
      <xdr:col>23</xdr:col>
      <xdr:colOff>184150</xdr:colOff>
      <xdr:row>86</xdr:row>
      <xdr:rowOff>17314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59241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36159</xdr:rowOff>
    </xdr:from>
    <xdr:to>
      <xdr:col>19</xdr:col>
      <xdr:colOff>184150</xdr:colOff>
      <xdr:row>85</xdr:row>
      <xdr:rowOff>137759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122536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143906</xdr:rowOff>
    </xdr:from>
    <xdr:to>
      <xdr:col>15</xdr:col>
      <xdr:colOff>133350</xdr:colOff>
      <xdr:row>85</xdr:row>
      <xdr:rowOff>74056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58833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79859</xdr:rowOff>
    </xdr:from>
    <xdr:to>
      <xdr:col>11</xdr:col>
      <xdr:colOff>82550</xdr:colOff>
      <xdr:row>85</xdr:row>
      <xdr:rowOff>10009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20186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150699</xdr:rowOff>
    </xdr:from>
    <xdr:to>
      <xdr:col>7</xdr:col>
      <xdr:colOff>31750</xdr:colOff>
      <xdr:row>84</xdr:row>
      <xdr:rowOff>80849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91026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4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ポイントで、ほぼ類似団体平均並みで推移している。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157956</xdr:rowOff>
    </xdr:from>
    <xdr:to>
      <xdr:col>81</xdr:col>
      <xdr:colOff>44450</xdr:colOff>
      <xdr:row>85</xdr:row>
      <xdr:rowOff>1588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97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157956</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97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107156</xdr:rowOff>
    </xdr:from>
    <xdr:to>
      <xdr:col>77</xdr:col>
      <xdr:colOff>95250</xdr:colOff>
      <xdr:row>85</xdr:row>
      <xdr:rowOff>37306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22083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9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37165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11.13</a:t>
          </a:r>
          <a:r>
            <a:rPr kumimoji="1" lang="ja-JP" altLang="en-US" sz="1300">
              <a:latin typeface="ＭＳ Ｐゴシック" panose="020B0600070205080204" pitchFamily="50" charset="-128"/>
              <a:ea typeface="ＭＳ Ｐゴシック" panose="020B0600070205080204" pitchFamily="50" charset="-128"/>
            </a:rPr>
            <a:t>人となり、類似団体平均を上回っている。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16631</xdr:rowOff>
    </xdr:from>
    <xdr:to>
      <xdr:col>81</xdr:col>
      <xdr:colOff>44450</xdr:colOff>
      <xdr:row>63</xdr:row>
      <xdr:rowOff>66040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7981"/>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544</xdr:rowOff>
    </xdr:from>
    <xdr:to>
      <xdr:col>77</xdr:col>
      <xdr:colOff>44450</xdr:colOff>
      <xdr:row>63</xdr:row>
      <xdr:rowOff>16631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189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63</xdr:row>
      <xdr:rowOff>544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846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142119</xdr:rowOff>
    </xdr:from>
    <xdr:to>
      <xdr:col>68</xdr:col>
      <xdr:colOff>152400</xdr:colOff>
      <xdr:row>62</xdr:row>
      <xdr:rowOff>154759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201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27050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17857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137281</xdr:rowOff>
    </xdr:from>
    <xdr:to>
      <xdr:col>77</xdr:col>
      <xdr:colOff>95250</xdr:colOff>
      <xdr:row>63</xdr:row>
      <xdr:rowOff>67431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52208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121194</xdr:rowOff>
    </xdr:from>
    <xdr:to>
      <xdr:col>73</xdr:col>
      <xdr:colOff>44450</xdr:colOff>
      <xdr:row>63</xdr:row>
      <xdr:rowOff>51344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36121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91319</xdr:rowOff>
    </xdr:from>
    <xdr:to>
      <xdr:col>64</xdr:col>
      <xdr:colOff>152400</xdr:colOff>
      <xdr:row>63</xdr:row>
      <xdr:rowOff>21469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ポイント減少したものの、前年度に続き、類似団体平均を上回った。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か年平均で算定されるもので、今回の上昇は、令和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％減となったものの、臨時財政対策債発行可能額が</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％減となったことが要因である。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117324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117324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492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48381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地方債の発行により地方債の現在高が増となったものの、充当可能基金の増により、前年度から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169748</xdr:rowOff>
    </xdr:from>
    <xdr:to>
      <xdr:col>81</xdr:col>
      <xdr:colOff>44450</xdr:colOff>
      <xdr:row>17</xdr:row>
      <xdr:rowOff>8915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12948"/>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8915</xdr:rowOff>
    </xdr:from>
    <xdr:to>
      <xdr:col>77</xdr:col>
      <xdr:colOff>44450</xdr:colOff>
      <xdr:row>17</xdr:row>
      <xdr:rowOff>11328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235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11328</xdr:rowOff>
    </xdr:from>
    <xdr:to>
      <xdr:col>72</xdr:col>
      <xdr:colOff>203200</xdr:colOff>
      <xdr:row>17</xdr:row>
      <xdr:rowOff>85649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25978"/>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85649</xdr:rowOff>
    </xdr:from>
    <xdr:to>
      <xdr:col>68</xdr:col>
      <xdr:colOff>152400</xdr:colOff>
      <xdr:row>17</xdr:row>
      <xdr:rowOff>161417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00299"/>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118948</xdr:rowOff>
    </xdr:from>
    <xdr:to>
      <xdr:col>81</xdr:col>
      <xdr:colOff>95250</xdr:colOff>
      <xdr:row>17</xdr:row>
      <xdr:rowOff>49098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91025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3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129565</xdr:rowOff>
    </xdr:from>
    <xdr:to>
      <xdr:col>77</xdr:col>
      <xdr:colOff>95250</xdr:colOff>
      <xdr:row>17</xdr:row>
      <xdr:rowOff>59715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44492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5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131978</xdr:rowOff>
    </xdr:from>
    <xdr:to>
      <xdr:col>73</xdr:col>
      <xdr:colOff>44450</xdr:colOff>
      <xdr:row>17</xdr:row>
      <xdr:rowOff>62128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46905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6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34849</xdr:rowOff>
    </xdr:from>
    <xdr:to>
      <xdr:col>68</xdr:col>
      <xdr:colOff>203200</xdr:colOff>
      <xdr:row>17</xdr:row>
      <xdr:rowOff>136449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121226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110617</xdr:rowOff>
    </xdr:from>
    <xdr:to>
      <xdr:col>64</xdr:col>
      <xdr:colOff>152400</xdr:colOff>
      <xdr:row>18</xdr:row>
      <xdr:rowOff>40767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25544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1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年度は、給与改定や会計年度任用職員経費の増により前年度比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ポイント増となり、依然として高い値で推移している。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34472</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92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40</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72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121557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72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121557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70757</xdr:rowOff>
    </xdr:from>
    <xdr:to>
      <xdr:col>11</xdr:col>
      <xdr:colOff>60325</xdr:colOff>
      <xdr:row>41</xdr:row>
      <xdr:rowOff>907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157134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年度は、図書館管理費等の増により前年度比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3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26307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年度は、後期高齢者広域連合負担金の増等により前年度比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引き続き、行財政健全化の取組に基づき、徹底した経費削減に取り組む必要がある。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54610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8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54610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年度は、前年度と同程度の水準で推移しているものの、前年度比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1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160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131572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145287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年度は、給与改定や会計年度任用職員経費の増等により、前年度比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75564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86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8611"/>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05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70486</xdr:rowOff>
    </xdr:from>
    <xdr:to>
      <xdr:col>69</xdr:col>
      <xdr:colOff>142875</xdr:colOff>
      <xdr:row>78</xdr:row>
      <xdr:rowOff>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152877</xdr:rowOff>
    </xdr:from>
    <xdr:to>
      <xdr:col>29</xdr:col>
      <xdr:colOff>127000</xdr:colOff>
      <xdr:row>15</xdr:row>
      <xdr:rowOff>92939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0802"/>
          <a:ext cx="647700" cy="11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92939</xdr:rowOff>
    </xdr:from>
    <xdr:to>
      <xdr:col>26</xdr:col>
      <xdr:colOff>50800</xdr:colOff>
      <xdr:row>15</xdr:row>
      <xdr:rowOff>159827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2314"/>
          <a:ext cx="698500" cy="6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159827</xdr:rowOff>
    </xdr:from>
    <xdr:to>
      <xdr:col>22</xdr:col>
      <xdr:colOff>114300</xdr:colOff>
      <xdr:row>16</xdr:row>
      <xdr:rowOff>47950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9202"/>
          <a:ext cx="698500" cy="5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47950</xdr:rowOff>
    </xdr:from>
    <xdr:to>
      <xdr:col>18</xdr:col>
      <xdr:colOff>177800</xdr:colOff>
      <xdr:row>16</xdr:row>
      <xdr:rowOff>101458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8775"/>
          <a:ext cx="698500" cy="5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102077</xdr:rowOff>
    </xdr:from>
    <xdr:to>
      <xdr:col>29</xdr:col>
      <xdr:colOff>177800</xdr:colOff>
      <xdr:row>15</xdr:row>
      <xdr:rowOff>32227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118604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42139</xdr:rowOff>
    </xdr:from>
    <xdr:to>
      <xdr:col>26</xdr:col>
      <xdr:colOff>101600</xdr:colOff>
      <xdr:row>15</xdr:row>
      <xdr:rowOff>143739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6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153916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109027</xdr:rowOff>
    </xdr:from>
    <xdr:to>
      <xdr:col>22</xdr:col>
      <xdr:colOff>165100</xdr:colOff>
      <xdr:row>16</xdr:row>
      <xdr:rowOff>39177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49354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168600</xdr:rowOff>
    </xdr:from>
    <xdr:to>
      <xdr:col>19</xdr:col>
      <xdr:colOff>38100</xdr:colOff>
      <xdr:row>16</xdr:row>
      <xdr:rowOff>98750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83527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7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50658</xdr:rowOff>
    </xdr:from>
    <xdr:to>
      <xdr:col>15</xdr:col>
      <xdr:colOff>101600</xdr:colOff>
      <xdr:row>16</xdr:row>
      <xdr:rowOff>152258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12080</xdr:rowOff>
    </xdr:from>
    <xdr:to>
      <xdr:col>29</xdr:col>
      <xdr:colOff>127000</xdr:colOff>
      <xdr:row>35</xdr:row>
      <xdr:rowOff>141108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22430"/>
          <a:ext cx="647700" cy="12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12080</xdr:rowOff>
    </xdr:from>
    <xdr:to>
      <xdr:col>26</xdr:col>
      <xdr:colOff>50800</xdr:colOff>
      <xdr:row>35</xdr:row>
      <xdr:rowOff>45259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22430"/>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45259</xdr:rowOff>
    </xdr:from>
    <xdr:to>
      <xdr:col>22</xdr:col>
      <xdr:colOff>114300</xdr:colOff>
      <xdr:row>35</xdr:row>
      <xdr:rowOff>184314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55609"/>
          <a:ext cx="698500" cy="13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184314</xdr:rowOff>
    </xdr:from>
    <xdr:to>
      <xdr:col>18</xdr:col>
      <xdr:colOff>177800</xdr:colOff>
      <xdr:row>35</xdr:row>
      <xdr:rowOff>247701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94664"/>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90308</xdr:rowOff>
    </xdr:from>
    <xdr:to>
      <xdr:col>29</xdr:col>
      <xdr:colOff>177800</xdr:colOff>
      <xdr:row>35</xdr:row>
      <xdr:rowOff>191908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278285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304180</xdr:rowOff>
    </xdr:from>
    <xdr:to>
      <xdr:col>26</xdr:col>
      <xdr:colOff>101600</xdr:colOff>
      <xdr:row>35</xdr:row>
      <xdr:rowOff>62880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7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73056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4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337359</xdr:rowOff>
    </xdr:from>
    <xdr:to>
      <xdr:col>22</xdr:col>
      <xdr:colOff>165100</xdr:colOff>
      <xdr:row>35</xdr:row>
      <xdr:rowOff>96059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0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106236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133514</xdr:rowOff>
    </xdr:from>
    <xdr:to>
      <xdr:col>19</xdr:col>
      <xdr:colOff>38100</xdr:colOff>
      <xdr:row>35</xdr:row>
      <xdr:rowOff>235114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219891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196901</xdr:rowOff>
    </xdr:from>
    <xdr:to>
      <xdr:col>15</xdr:col>
      <xdr:colOff>101600</xdr:colOff>
      <xdr:row>35</xdr:row>
      <xdr:rowOff>298501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283278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124333</xdr:rowOff>
    </xdr:from>
    <xdr:to>
      <xdr:col>24</xdr:col>
      <xdr:colOff>63500</xdr:colOff>
      <xdr:row>33</xdr:row>
      <xdr:rowOff>32944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0733"/>
          <a:ext cx="8382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32944</xdr:rowOff>
    </xdr:from>
    <xdr:to>
      <xdr:col>19</xdr:col>
      <xdr:colOff>177800</xdr:colOff>
      <xdr:row>33</xdr:row>
      <xdr:rowOff>79527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0794"/>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79527</xdr:rowOff>
    </xdr:from>
    <xdr:to>
      <xdr:col>15</xdr:col>
      <xdr:colOff>50800</xdr:colOff>
      <xdr:row>33</xdr:row>
      <xdr:rowOff>129756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7377"/>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129756</xdr:rowOff>
    </xdr:from>
    <xdr:to>
      <xdr:col>10</xdr:col>
      <xdr:colOff>114300</xdr:colOff>
      <xdr:row>34</xdr:row>
      <xdr:rowOff>33388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7606"/>
          <a:ext cx="8890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52379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73533</xdr:rowOff>
    </xdr:from>
    <xdr:to>
      <xdr:col>24</xdr:col>
      <xdr:colOff>114300</xdr:colOff>
      <xdr:row>33</xdr:row>
      <xdr:rowOff>3683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96410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153594</xdr:rowOff>
    </xdr:from>
    <xdr:to>
      <xdr:col>20</xdr:col>
      <xdr:colOff>38100</xdr:colOff>
      <xdr:row>33</xdr:row>
      <xdr:rowOff>83744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100271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1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28727</xdr:rowOff>
    </xdr:from>
    <xdr:to>
      <xdr:col>15</xdr:col>
      <xdr:colOff>101600</xdr:colOff>
      <xdr:row>33</xdr:row>
      <xdr:rowOff>130327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146854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78956</xdr:rowOff>
    </xdr:from>
    <xdr:to>
      <xdr:col>10</xdr:col>
      <xdr:colOff>165100</xdr:colOff>
      <xdr:row>34</xdr:row>
      <xdr:rowOff>9106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25633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154038</xdr:rowOff>
    </xdr:from>
    <xdr:to>
      <xdr:col>6</xdr:col>
      <xdr:colOff>38100</xdr:colOff>
      <xdr:row>34</xdr:row>
      <xdr:rowOff>84188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100715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26205</xdr:rowOff>
    </xdr:from>
    <xdr:to>
      <xdr:col>24</xdr:col>
      <xdr:colOff>63500</xdr:colOff>
      <xdr:row>56</xdr:row>
      <xdr:rowOff>41969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7405"/>
          <a:ext cx="8382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41969</xdr:rowOff>
    </xdr:from>
    <xdr:to>
      <xdr:col>19</xdr:col>
      <xdr:colOff>177800</xdr:colOff>
      <xdr:row>56</xdr:row>
      <xdr:rowOff>100015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3169"/>
          <a:ext cx="8890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100015</xdr:rowOff>
    </xdr:from>
    <xdr:to>
      <xdr:col>15</xdr:col>
      <xdr:colOff>50800</xdr:colOff>
      <xdr:row>56</xdr:row>
      <xdr:rowOff>150874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01215"/>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150874</xdr:rowOff>
    </xdr:from>
    <xdr:to>
      <xdr:col>10</xdr:col>
      <xdr:colOff>114300</xdr:colOff>
      <xdr:row>57</xdr:row>
      <xdr:rowOff>78755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52074"/>
          <a:ext cx="889000" cy="9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146855</xdr:rowOff>
    </xdr:from>
    <xdr:to>
      <xdr:col>24</xdr:col>
      <xdr:colOff>114300</xdr:colOff>
      <xdr:row>56</xdr:row>
      <xdr:rowOff>77005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169732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162619</xdr:rowOff>
    </xdr:from>
    <xdr:to>
      <xdr:col>20</xdr:col>
      <xdr:colOff>38100</xdr:colOff>
      <xdr:row>56</xdr:row>
      <xdr:rowOff>92769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109296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49215</xdr:rowOff>
    </xdr:from>
    <xdr:to>
      <xdr:col>15</xdr:col>
      <xdr:colOff>101600</xdr:colOff>
      <xdr:row>56</xdr:row>
      <xdr:rowOff>150815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167342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100074</xdr:rowOff>
    </xdr:from>
    <xdr:to>
      <xdr:col>10</xdr:col>
      <xdr:colOff>165100</xdr:colOff>
      <xdr:row>57</xdr:row>
      <xdr:rowOff>30224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21351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9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27955</xdr:rowOff>
    </xdr:from>
    <xdr:to>
      <xdr:col>6</xdr:col>
      <xdr:colOff>38100</xdr:colOff>
      <xdr:row>57</xdr:row>
      <xdr:rowOff>129555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48786</xdr:rowOff>
    </xdr:from>
    <xdr:to>
      <xdr:col>24</xdr:col>
      <xdr:colOff>63500</xdr:colOff>
      <xdr:row>78</xdr:row>
      <xdr:rowOff>56924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1886"/>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37401</xdr:rowOff>
    </xdr:from>
    <xdr:to>
      <xdr:col>19</xdr:col>
      <xdr:colOff>177800</xdr:colOff>
      <xdr:row>78</xdr:row>
      <xdr:rowOff>48786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0501"/>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37401</xdr:rowOff>
    </xdr:from>
    <xdr:to>
      <xdr:col>15</xdr:col>
      <xdr:colOff>50800</xdr:colOff>
      <xdr:row>78</xdr:row>
      <xdr:rowOff>70824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0501"/>
          <a:ext cx="889000" cy="3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70824</xdr:rowOff>
    </xdr:from>
    <xdr:to>
      <xdr:col>10</xdr:col>
      <xdr:colOff>114300</xdr:colOff>
      <xdr:row>78</xdr:row>
      <xdr:rowOff>77657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3924"/>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6124</xdr:rowOff>
    </xdr:from>
    <xdr:to>
      <xdr:col>24</xdr:col>
      <xdr:colOff>114300</xdr:colOff>
      <xdr:row>78</xdr:row>
      <xdr:rowOff>107724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92501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169436</xdr:rowOff>
    </xdr:from>
    <xdr:to>
      <xdr:col>20</xdr:col>
      <xdr:colOff>38100</xdr:colOff>
      <xdr:row>78</xdr:row>
      <xdr:rowOff>99586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158051</xdr:rowOff>
    </xdr:from>
    <xdr:to>
      <xdr:col>15</xdr:col>
      <xdr:colOff>101600</xdr:colOff>
      <xdr:row>78</xdr:row>
      <xdr:rowOff>88201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79328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20024</xdr:rowOff>
    </xdr:from>
    <xdr:to>
      <xdr:col>10</xdr:col>
      <xdr:colOff>165100</xdr:colOff>
      <xdr:row>78</xdr:row>
      <xdr:rowOff>121624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26857</xdr:rowOff>
    </xdr:from>
    <xdr:to>
      <xdr:col>6</xdr:col>
      <xdr:colOff>38100</xdr:colOff>
      <xdr:row>78</xdr:row>
      <xdr:rowOff>128457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127736</xdr:rowOff>
    </xdr:from>
    <xdr:to>
      <xdr:col>24</xdr:col>
      <xdr:colOff>63500</xdr:colOff>
      <xdr:row>95</xdr:row>
      <xdr:rowOff>101498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44036"/>
          <a:ext cx="838200" cy="1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72059</xdr:rowOff>
    </xdr:from>
    <xdr:to>
      <xdr:col>19</xdr:col>
      <xdr:colOff>177800</xdr:colOff>
      <xdr:row>95</xdr:row>
      <xdr:rowOff>101498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88359"/>
          <a:ext cx="889000" cy="2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72059</xdr:rowOff>
    </xdr:from>
    <xdr:to>
      <xdr:col>15</xdr:col>
      <xdr:colOff>50800</xdr:colOff>
      <xdr:row>96</xdr:row>
      <xdr:rowOff>41656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88359"/>
          <a:ext cx="8890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41656</xdr:rowOff>
    </xdr:from>
    <xdr:to>
      <xdr:col>10</xdr:col>
      <xdr:colOff>114300</xdr:colOff>
      <xdr:row>96</xdr:row>
      <xdr:rowOff>108852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0856"/>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76936</xdr:rowOff>
    </xdr:from>
    <xdr:to>
      <xdr:col>24</xdr:col>
      <xdr:colOff>114300</xdr:colOff>
      <xdr:row>95</xdr:row>
      <xdr:rowOff>7086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99813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4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50698</xdr:rowOff>
    </xdr:from>
    <xdr:to>
      <xdr:col>20</xdr:col>
      <xdr:colOff>38100</xdr:colOff>
      <xdr:row>95</xdr:row>
      <xdr:rowOff>152298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168825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21259</xdr:rowOff>
    </xdr:from>
    <xdr:to>
      <xdr:col>15</xdr:col>
      <xdr:colOff>101600</xdr:colOff>
      <xdr:row>94</xdr:row>
      <xdr:rowOff>122859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139386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1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162306</xdr:rowOff>
    </xdr:from>
    <xdr:to>
      <xdr:col>10</xdr:col>
      <xdr:colOff>165100</xdr:colOff>
      <xdr:row>96</xdr:row>
      <xdr:rowOff>92456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83583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5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58052</xdr:rowOff>
    </xdr:from>
    <xdr:to>
      <xdr:col>6</xdr:col>
      <xdr:colOff>38100</xdr:colOff>
      <xdr:row>96</xdr:row>
      <xdr:rowOff>159652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143604</xdr:rowOff>
    </xdr:from>
    <xdr:to>
      <xdr:col>55</xdr:col>
      <xdr:colOff>0</xdr:colOff>
      <xdr:row>38</xdr:row>
      <xdr:rowOff>12809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87254"/>
          <a:ext cx="8382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143604</xdr:rowOff>
    </xdr:from>
    <xdr:to>
      <xdr:col>50</xdr:col>
      <xdr:colOff>114300</xdr:colOff>
      <xdr:row>38</xdr:row>
      <xdr:rowOff>7944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87254"/>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116493</xdr:rowOff>
    </xdr:from>
    <xdr:to>
      <xdr:col>45</xdr:col>
      <xdr:colOff>177800</xdr:colOff>
      <xdr:row>38</xdr:row>
      <xdr:rowOff>7944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02893"/>
          <a:ext cx="889000" cy="9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116493</xdr:rowOff>
    </xdr:from>
    <xdr:to>
      <xdr:col>41</xdr:col>
      <xdr:colOff>50800</xdr:colOff>
      <xdr:row>38</xdr:row>
      <xdr:rowOff>78234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02893"/>
          <a:ext cx="889000" cy="9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34516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133459</xdr:rowOff>
    </xdr:from>
    <xdr:to>
      <xdr:col>55</xdr:col>
      <xdr:colOff>50800</xdr:colOff>
      <xdr:row>38</xdr:row>
      <xdr:rowOff>63609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111886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92804</xdr:rowOff>
    </xdr:from>
    <xdr:to>
      <xdr:col>50</xdr:col>
      <xdr:colOff>165100</xdr:colOff>
      <xdr:row>38</xdr:row>
      <xdr:rowOff>22954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128594</xdr:rowOff>
    </xdr:from>
    <xdr:to>
      <xdr:col>46</xdr:col>
      <xdr:colOff>38100</xdr:colOff>
      <xdr:row>38</xdr:row>
      <xdr:rowOff>58744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65693</xdr:rowOff>
    </xdr:from>
    <xdr:to>
      <xdr:col>41</xdr:col>
      <xdr:colOff>101600</xdr:colOff>
      <xdr:row>32</xdr:row>
      <xdr:rowOff>167293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158420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27434</xdr:rowOff>
    </xdr:from>
    <xdr:to>
      <xdr:col>36</xdr:col>
      <xdr:colOff>165100</xdr:colOff>
      <xdr:row>38</xdr:row>
      <xdr:rowOff>129034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120161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151516</xdr:rowOff>
    </xdr:from>
    <xdr:to>
      <xdr:col>55</xdr:col>
      <xdr:colOff>0</xdr:colOff>
      <xdr:row>56</xdr:row>
      <xdr:rowOff>135416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81266"/>
          <a:ext cx="838200" cy="15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135416</xdr:rowOff>
    </xdr:from>
    <xdr:to>
      <xdr:col>50</xdr:col>
      <xdr:colOff>114300</xdr:colOff>
      <xdr:row>57</xdr:row>
      <xdr:rowOff>160836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36616"/>
          <a:ext cx="889000" cy="1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122431</xdr:rowOff>
    </xdr:from>
    <xdr:to>
      <xdr:col>45</xdr:col>
      <xdr:colOff>177800</xdr:colOff>
      <xdr:row>57</xdr:row>
      <xdr:rowOff>160836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9508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122431</xdr:rowOff>
    </xdr:from>
    <xdr:to>
      <xdr:col>41</xdr:col>
      <xdr:colOff>50800</xdr:colOff>
      <xdr:row>58</xdr:row>
      <xdr:rowOff>38287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5081"/>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100716</xdr:rowOff>
    </xdr:from>
    <xdr:to>
      <xdr:col>55</xdr:col>
      <xdr:colOff>50800</xdr:colOff>
      <xdr:row>56</xdr:row>
      <xdr:rowOff>30866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123593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84616</xdr:rowOff>
    </xdr:from>
    <xdr:to>
      <xdr:col>50</xdr:col>
      <xdr:colOff>165100</xdr:colOff>
      <xdr:row>57</xdr:row>
      <xdr:rowOff>14766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31293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110036</xdr:rowOff>
    </xdr:from>
    <xdr:to>
      <xdr:col>46</xdr:col>
      <xdr:colOff>38100</xdr:colOff>
      <xdr:row>58</xdr:row>
      <xdr:rowOff>40186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31313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7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71631</xdr:rowOff>
    </xdr:from>
    <xdr:to>
      <xdr:col>41</xdr:col>
      <xdr:colOff>101600</xdr:colOff>
      <xdr:row>58</xdr:row>
      <xdr:rowOff>1781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158937</xdr:rowOff>
    </xdr:from>
    <xdr:to>
      <xdr:col>36</xdr:col>
      <xdr:colOff>165100</xdr:colOff>
      <xdr:row>58</xdr:row>
      <xdr:rowOff>89087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80214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26989</xdr:rowOff>
    </xdr:from>
    <xdr:to>
      <xdr:col>55</xdr:col>
      <xdr:colOff>0</xdr:colOff>
      <xdr:row>78</xdr:row>
      <xdr:rowOff>86992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28639"/>
          <a:ext cx="838200" cy="2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86992</xdr:rowOff>
    </xdr:from>
    <xdr:to>
      <xdr:col>50</xdr:col>
      <xdr:colOff>114300</xdr:colOff>
      <xdr:row>79</xdr:row>
      <xdr:rowOff>45931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60092"/>
          <a:ext cx="889000" cy="1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44559</xdr:rowOff>
    </xdr:from>
    <xdr:to>
      <xdr:col>45</xdr:col>
      <xdr:colOff>177800</xdr:colOff>
      <xdr:row>79</xdr:row>
      <xdr:rowOff>45931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1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104550</xdr:rowOff>
    </xdr:from>
    <xdr:to>
      <xdr:col>41</xdr:col>
      <xdr:colOff>50800</xdr:colOff>
      <xdr:row>79</xdr:row>
      <xdr:rowOff>44559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77650"/>
          <a:ext cx="889000" cy="1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46331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54497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147639</xdr:rowOff>
    </xdr:from>
    <xdr:to>
      <xdr:col>55</xdr:col>
      <xdr:colOff>50800</xdr:colOff>
      <xdr:row>77</xdr:row>
      <xdr:rowOff>77789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170516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36192</xdr:rowOff>
    </xdr:from>
    <xdr:to>
      <xdr:col>50</xdr:col>
      <xdr:colOff>165100</xdr:colOff>
      <xdr:row>78</xdr:row>
      <xdr:rowOff>137792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128919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166581</xdr:rowOff>
    </xdr:from>
    <xdr:to>
      <xdr:col>46</xdr:col>
      <xdr:colOff>38100</xdr:colOff>
      <xdr:row>79</xdr:row>
      <xdr:rowOff>96731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87858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165209</xdr:rowOff>
    </xdr:from>
    <xdr:to>
      <xdr:col>41</xdr:col>
      <xdr:colOff>101600</xdr:colOff>
      <xdr:row>79</xdr:row>
      <xdr:rowOff>95359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86486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53750</xdr:rowOff>
    </xdr:from>
    <xdr:to>
      <xdr:col>36</xdr:col>
      <xdr:colOff>165100</xdr:colOff>
      <xdr:row>78</xdr:row>
      <xdr:rowOff>155350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146477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132614</xdr:rowOff>
    </xdr:from>
    <xdr:to>
      <xdr:col>55</xdr:col>
      <xdr:colOff>0</xdr:colOff>
      <xdr:row>96</xdr:row>
      <xdr:rowOff>32525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20364"/>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32525</xdr:rowOff>
    </xdr:from>
    <xdr:to>
      <xdr:col>50</xdr:col>
      <xdr:colOff>114300</xdr:colOff>
      <xdr:row>96</xdr:row>
      <xdr:rowOff>144005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91725"/>
          <a:ext cx="8890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95580</xdr:rowOff>
    </xdr:from>
    <xdr:to>
      <xdr:col>45</xdr:col>
      <xdr:colOff>177800</xdr:colOff>
      <xdr:row>96</xdr:row>
      <xdr:rowOff>144005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54780"/>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95580</xdr:rowOff>
    </xdr:from>
    <xdr:to>
      <xdr:col>41</xdr:col>
      <xdr:colOff>50800</xdr:colOff>
      <xdr:row>98</xdr:row>
      <xdr:rowOff>7773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54780"/>
          <a:ext cx="889000" cy="2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81814</xdr:rowOff>
    </xdr:from>
    <xdr:to>
      <xdr:col>55</xdr:col>
      <xdr:colOff>50800</xdr:colOff>
      <xdr:row>96</xdr:row>
      <xdr:rowOff>11964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104691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153175</xdr:rowOff>
    </xdr:from>
    <xdr:to>
      <xdr:col>50</xdr:col>
      <xdr:colOff>165100</xdr:colOff>
      <xdr:row>96</xdr:row>
      <xdr:rowOff>83325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99852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93205</xdr:rowOff>
    </xdr:from>
    <xdr:to>
      <xdr:col>46</xdr:col>
      <xdr:colOff>38100</xdr:colOff>
      <xdr:row>97</xdr:row>
      <xdr:rowOff>23355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44780</xdr:rowOff>
    </xdr:from>
    <xdr:to>
      <xdr:col>41</xdr:col>
      <xdr:colOff>101600</xdr:colOff>
      <xdr:row>96</xdr:row>
      <xdr:rowOff>146380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137507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128423</xdr:rowOff>
    </xdr:from>
    <xdr:to>
      <xdr:col>36</xdr:col>
      <xdr:colOff>165100</xdr:colOff>
      <xdr:row>98</xdr:row>
      <xdr:rowOff>58573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49700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23724</xdr:rowOff>
    </xdr:from>
    <xdr:to>
      <xdr:col>85</xdr:col>
      <xdr:colOff>127000</xdr:colOff>
      <xdr:row>38</xdr:row>
      <xdr:rowOff>128156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367374"/>
          <a:ext cx="838200" cy="2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128156</xdr:rowOff>
    </xdr:from>
    <xdr:to>
      <xdr:col>81</xdr:col>
      <xdr:colOff>50800</xdr:colOff>
      <xdr:row>39</xdr:row>
      <xdr:rowOff>42393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3256"/>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88417</xdr:rowOff>
    </xdr:from>
    <xdr:to>
      <xdr:col>76</xdr:col>
      <xdr:colOff>114300</xdr:colOff>
      <xdr:row>39</xdr:row>
      <xdr:rowOff>42393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3517"/>
          <a:ext cx="889000" cy="1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87236</xdr:rowOff>
    </xdr:from>
    <xdr:to>
      <xdr:col>71</xdr:col>
      <xdr:colOff>177800</xdr:colOff>
      <xdr:row>38</xdr:row>
      <xdr:rowOff>88417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402186"/>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43819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144374</xdr:rowOff>
    </xdr:from>
    <xdr:to>
      <xdr:col>85</xdr:col>
      <xdr:colOff>177800</xdr:colOff>
      <xdr:row>37</xdr:row>
      <xdr:rowOff>74524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167251</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77356</xdr:rowOff>
    </xdr:from>
    <xdr:to>
      <xdr:col>81</xdr:col>
      <xdr:colOff>101600</xdr:colOff>
      <xdr:row>39</xdr:row>
      <xdr:rowOff>7506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163043</xdr:rowOff>
    </xdr:from>
    <xdr:to>
      <xdr:col>76</xdr:col>
      <xdr:colOff>165100</xdr:colOff>
      <xdr:row>39</xdr:row>
      <xdr:rowOff>93193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84320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37617</xdr:rowOff>
    </xdr:from>
    <xdr:to>
      <xdr:col>72</xdr:col>
      <xdr:colOff>38100</xdr:colOff>
      <xdr:row>38</xdr:row>
      <xdr:rowOff>139217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130344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36436</xdr:rowOff>
    </xdr:from>
    <xdr:to>
      <xdr:col>67</xdr:col>
      <xdr:colOff>101600</xdr:colOff>
      <xdr:row>31</xdr:row>
      <xdr:rowOff>138036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154563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51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20295</xdr:rowOff>
    </xdr:from>
    <xdr:to>
      <xdr:col>85</xdr:col>
      <xdr:colOff>127000</xdr:colOff>
      <xdr:row>76</xdr:row>
      <xdr:rowOff>63348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5049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20295</xdr:rowOff>
    </xdr:from>
    <xdr:to>
      <xdr:col>81</xdr:col>
      <xdr:colOff>50800</xdr:colOff>
      <xdr:row>76</xdr:row>
      <xdr:rowOff>43650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5049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43650</xdr:rowOff>
    </xdr:from>
    <xdr:to>
      <xdr:col>76</xdr:col>
      <xdr:colOff>114300</xdr:colOff>
      <xdr:row>76</xdr:row>
      <xdr:rowOff>71819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73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68644</xdr:rowOff>
    </xdr:from>
    <xdr:to>
      <xdr:col>71</xdr:col>
      <xdr:colOff>177800</xdr:colOff>
      <xdr:row>76</xdr:row>
      <xdr:rowOff>71819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98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12548</xdr:rowOff>
    </xdr:from>
    <xdr:to>
      <xdr:col>85</xdr:col>
      <xdr:colOff>177800</xdr:colOff>
      <xdr:row>76</xdr:row>
      <xdr:rowOff>114148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162425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140945</xdr:rowOff>
    </xdr:from>
    <xdr:to>
      <xdr:col>81</xdr:col>
      <xdr:colOff>101600</xdr:colOff>
      <xdr:row>76</xdr:row>
      <xdr:rowOff>71095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62222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164300</xdr:rowOff>
    </xdr:from>
    <xdr:to>
      <xdr:col>76</xdr:col>
      <xdr:colOff>165100</xdr:colOff>
      <xdr:row>76</xdr:row>
      <xdr:rowOff>94450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85577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21019</xdr:rowOff>
    </xdr:from>
    <xdr:to>
      <xdr:col>72</xdr:col>
      <xdr:colOff>38100</xdr:colOff>
      <xdr:row>76</xdr:row>
      <xdr:rowOff>122619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113746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17844</xdr:rowOff>
    </xdr:from>
    <xdr:to>
      <xdr:col>67</xdr:col>
      <xdr:colOff>101600</xdr:colOff>
      <xdr:row>76</xdr:row>
      <xdr:rowOff>119444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110571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7167</xdr:rowOff>
    </xdr:from>
    <xdr:to>
      <xdr:col>85</xdr:col>
      <xdr:colOff>127000</xdr:colOff>
      <xdr:row>98</xdr:row>
      <xdr:rowOff>20777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09267"/>
          <a:ext cx="8382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150028</xdr:rowOff>
    </xdr:from>
    <xdr:to>
      <xdr:col>81</xdr:col>
      <xdr:colOff>50800</xdr:colOff>
      <xdr:row>98</xdr:row>
      <xdr:rowOff>20777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80678"/>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150028</xdr:rowOff>
    </xdr:from>
    <xdr:to>
      <xdr:col>76</xdr:col>
      <xdr:colOff>114300</xdr:colOff>
      <xdr:row>98</xdr:row>
      <xdr:rowOff>60733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80678"/>
          <a:ext cx="8890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17889</xdr:rowOff>
    </xdr:from>
    <xdr:to>
      <xdr:col>71</xdr:col>
      <xdr:colOff>177800</xdr:colOff>
      <xdr:row>98</xdr:row>
      <xdr:rowOff>60733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19989"/>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64981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127817</xdr:rowOff>
    </xdr:from>
    <xdr:to>
      <xdr:col>85</xdr:col>
      <xdr:colOff>177800</xdr:colOff>
      <xdr:row>98</xdr:row>
      <xdr:rowOff>57967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150694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141427</xdr:rowOff>
    </xdr:from>
    <xdr:to>
      <xdr:col>81</xdr:col>
      <xdr:colOff>101600</xdr:colOff>
      <xdr:row>98</xdr:row>
      <xdr:rowOff>71577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99228</xdr:rowOff>
    </xdr:from>
    <xdr:to>
      <xdr:col>76</xdr:col>
      <xdr:colOff>165100</xdr:colOff>
      <xdr:row>98</xdr:row>
      <xdr:rowOff>29378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45905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9933</xdr:rowOff>
    </xdr:from>
    <xdr:to>
      <xdr:col>72</xdr:col>
      <xdr:colOff>38100</xdr:colOff>
      <xdr:row>98</xdr:row>
      <xdr:rowOff>111533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138539</xdr:rowOff>
    </xdr:from>
    <xdr:to>
      <xdr:col>67</xdr:col>
      <xdr:colOff>101600</xdr:colOff>
      <xdr:row>98</xdr:row>
      <xdr:rowOff>68689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85216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45550</xdr:rowOff>
    </xdr:from>
    <xdr:to>
      <xdr:col>116</xdr:col>
      <xdr:colOff>63500</xdr:colOff>
      <xdr:row>37</xdr:row>
      <xdr:rowOff>97311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89200"/>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45550</xdr:rowOff>
    </xdr:from>
    <xdr:to>
      <xdr:col>111</xdr:col>
      <xdr:colOff>177800</xdr:colOff>
      <xdr:row>37</xdr:row>
      <xdr:rowOff>129707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89200"/>
          <a:ext cx="8890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129707</xdr:rowOff>
    </xdr:from>
    <xdr:to>
      <xdr:col>107</xdr:col>
      <xdr:colOff>50800</xdr:colOff>
      <xdr:row>38</xdr:row>
      <xdr:rowOff>60899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73357"/>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60899</xdr:rowOff>
    </xdr:from>
    <xdr:to>
      <xdr:col>102</xdr:col>
      <xdr:colOff>114300</xdr:colOff>
      <xdr:row>38</xdr:row>
      <xdr:rowOff>140516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75999"/>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12985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46511</xdr:rowOff>
    </xdr:from>
    <xdr:to>
      <xdr:col>116</xdr:col>
      <xdr:colOff>114300</xdr:colOff>
      <xdr:row>37</xdr:row>
      <xdr:rowOff>148111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69388</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166200</xdr:rowOff>
    </xdr:from>
    <xdr:to>
      <xdr:col>112</xdr:col>
      <xdr:colOff>38100</xdr:colOff>
      <xdr:row>37</xdr:row>
      <xdr:rowOff>96350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112877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1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78907</xdr:rowOff>
    </xdr:from>
    <xdr:to>
      <xdr:col>107</xdr:col>
      <xdr:colOff>101600</xdr:colOff>
      <xdr:row>38</xdr:row>
      <xdr:rowOff>9057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25584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19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10099</xdr:rowOff>
    </xdr:from>
    <xdr:to>
      <xdr:col>102</xdr:col>
      <xdr:colOff>165100</xdr:colOff>
      <xdr:row>38</xdr:row>
      <xdr:rowOff>111699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128225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89716</xdr:rowOff>
    </xdr:from>
    <xdr:to>
      <xdr:col>98</xdr:col>
      <xdr:colOff>38100</xdr:colOff>
      <xdr:row>39</xdr:row>
      <xdr:rowOff>19866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36394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21171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3637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20828</xdr:rowOff>
    </xdr:from>
    <xdr:to>
      <xdr:col>111</xdr:col>
      <xdr:colOff>177800</xdr:colOff>
      <xdr:row>59</xdr:row>
      <xdr:rowOff>22009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637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3493</xdr:rowOff>
    </xdr:from>
    <xdr:to>
      <xdr:col>107</xdr:col>
      <xdr:colOff>50800</xdr:colOff>
      <xdr:row>59</xdr:row>
      <xdr:rowOff>22009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9043"/>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2807</xdr:rowOff>
    </xdr:from>
    <xdr:to>
      <xdr:col>102</xdr:col>
      <xdr:colOff>114300</xdr:colOff>
      <xdr:row>59</xdr:row>
      <xdr:rowOff>3493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835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141821</xdr:rowOff>
    </xdr:from>
    <xdr:to>
      <xdr:col>116</xdr:col>
      <xdr:colOff>114300</xdr:colOff>
      <xdr:row>59</xdr:row>
      <xdr:rowOff>71971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56748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141478</xdr:rowOff>
    </xdr:from>
    <xdr:to>
      <xdr:col>112</xdr:col>
      <xdr:colOff>38100</xdr:colOff>
      <xdr:row>59</xdr:row>
      <xdr:rowOff>71628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62755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142659</xdr:rowOff>
    </xdr:from>
    <xdr:to>
      <xdr:col>107</xdr:col>
      <xdr:colOff>101600</xdr:colOff>
      <xdr:row>59</xdr:row>
      <xdr:rowOff>72809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63936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7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124143</xdr:rowOff>
    </xdr:from>
    <xdr:to>
      <xdr:col>102</xdr:col>
      <xdr:colOff>165100</xdr:colOff>
      <xdr:row>59</xdr:row>
      <xdr:rowOff>54293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45420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123457</xdr:rowOff>
    </xdr:from>
    <xdr:to>
      <xdr:col>98</xdr:col>
      <xdr:colOff>38100</xdr:colOff>
      <xdr:row>59</xdr:row>
      <xdr:rowOff>53607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44734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124175</xdr:rowOff>
    </xdr:from>
    <xdr:to>
      <xdr:col>116</xdr:col>
      <xdr:colOff>63500</xdr:colOff>
      <xdr:row>75</xdr:row>
      <xdr:rowOff>151378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82925"/>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147968</xdr:rowOff>
    </xdr:from>
    <xdr:to>
      <xdr:col>111</xdr:col>
      <xdr:colOff>177800</xdr:colOff>
      <xdr:row>75</xdr:row>
      <xdr:rowOff>151378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006718"/>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147968</xdr:rowOff>
    </xdr:from>
    <xdr:to>
      <xdr:col>107</xdr:col>
      <xdr:colOff>50800</xdr:colOff>
      <xdr:row>75</xdr:row>
      <xdr:rowOff>156350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06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153930</xdr:rowOff>
    </xdr:from>
    <xdr:to>
      <xdr:col>102</xdr:col>
      <xdr:colOff>114300</xdr:colOff>
      <xdr:row>75</xdr:row>
      <xdr:rowOff>156350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126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73375</xdr:rowOff>
    </xdr:from>
    <xdr:to>
      <xdr:col>116</xdr:col>
      <xdr:colOff>114300</xdr:colOff>
      <xdr:row>76</xdr:row>
      <xdr:rowOff>3525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96252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100578</xdr:rowOff>
    </xdr:from>
    <xdr:to>
      <xdr:col>112</xdr:col>
      <xdr:colOff>38100</xdr:colOff>
      <xdr:row>76</xdr:row>
      <xdr:rowOff>30727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5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47255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97168</xdr:rowOff>
    </xdr:from>
    <xdr:to>
      <xdr:col>107</xdr:col>
      <xdr:colOff>101600</xdr:colOff>
      <xdr:row>76</xdr:row>
      <xdr:rowOff>27318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105549</xdr:rowOff>
    </xdr:from>
    <xdr:to>
      <xdr:col>102</xdr:col>
      <xdr:colOff>165100</xdr:colOff>
      <xdr:row>76</xdr:row>
      <xdr:rowOff>35700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26827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103130</xdr:rowOff>
    </xdr:from>
    <xdr:to>
      <xdr:col>98</xdr:col>
      <xdr:colOff>38100</xdr:colOff>
      <xdr:row>76</xdr:row>
      <xdr:rowOff>33280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24407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644,021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45,108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主な構成項目のうち大きく変動のあったものについて、扶助費は、住民一人当たり</a:t>
          </a:r>
          <a:r>
            <a:rPr kumimoji="1" lang="en-US" altLang="ja-JP" sz="1300">
              <a:latin typeface="ＭＳ Ｐゴシック" panose="020B0600070205080204" pitchFamily="50" charset="-128"/>
              <a:ea typeface="ＭＳ Ｐゴシック" panose="020B0600070205080204" pitchFamily="50" charset="-128"/>
            </a:rPr>
            <a:t>120,942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11,434</a:t>
          </a:r>
          <a:r>
            <a:rPr kumimoji="1" lang="ja-JP" altLang="en-US" sz="1300">
              <a:latin typeface="ＭＳ Ｐゴシック" panose="020B0600070205080204" pitchFamily="50" charset="-128"/>
              <a:ea typeface="ＭＳ Ｐゴシック" panose="020B0600070205080204" pitchFamily="50" charset="-128"/>
            </a:rPr>
            <a:t>円の増となった。これは、価格高騰緊急支援給付金を支給するための経費が増となったためである。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96,941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23,785</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円の増となっている。普通建設事業費のうち新規整備については、住民一人当たり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38,104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21,262</a:t>
          </a:r>
          <a:r>
            <a:rPr kumimoji="1" lang="ja-JP" altLang="en-US" sz="1300">
              <a:latin typeface="ＭＳ Ｐゴシック" panose="020B0600070205080204" pitchFamily="50" charset="-128"/>
              <a:ea typeface="ＭＳ Ｐゴシック" panose="020B0600070205080204" pitchFamily="50" charset="-128"/>
            </a:rPr>
            <a:t>円の増となっている。また、更新整備については、住民一人当たり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47,058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5,619</a:t>
          </a:r>
          <a:r>
            <a:rPr kumimoji="1" lang="ja-JP" altLang="en-US" sz="1300">
              <a:latin typeface="ＭＳ Ｐゴシック" panose="020B0600070205080204" pitchFamily="50" charset="-128"/>
              <a:ea typeface="ＭＳ Ｐゴシック" panose="020B0600070205080204" pitchFamily="50" charset="-128"/>
            </a:rPr>
            <a:t>円の増となっている。これらは、駅北複合施設整備事業や消防救急デジタル無線整備事業等が増となったためである。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9,544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7,241</a:t>
          </a:r>
          <a:r>
            <a:rPr kumimoji="1" lang="ja-JP" altLang="en-US" sz="1300">
              <a:latin typeface="ＭＳ Ｐゴシック" panose="020B0600070205080204" pitchFamily="50" charset="-128"/>
              <a:ea typeface="ＭＳ Ｐゴシック" panose="020B0600070205080204" pitchFamily="50" charset="-128"/>
            </a:rPr>
            <a:t>円の増となっており、これは、令和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年度に発生した豪雨災害や台風第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号災害に伴う災害復旧事業が増となったためである。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31,526
30,816
347.10
20,380,181
20,303,410
67,913
10,254,069
14,841,922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29591</xdr:rowOff>
    </xdr:from>
    <xdr:to>
      <xdr:col>24</xdr:col>
      <xdr:colOff>63500</xdr:colOff>
      <xdr:row>33</xdr:row>
      <xdr:rowOff>119888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7441"/>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119888</xdr:rowOff>
    </xdr:from>
    <xdr:to>
      <xdr:col>19</xdr:col>
      <xdr:colOff>177800</xdr:colOff>
      <xdr:row>34</xdr:row>
      <xdr:rowOff>8255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7738"/>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xdr:rowOff>
    </xdr:from>
    <xdr:to>
      <xdr:col>15</xdr:col>
      <xdr:colOff>50800</xdr:colOff>
      <xdr:row>34</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755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37592</xdr:rowOff>
    </xdr:from>
    <xdr:to>
      <xdr:col>10</xdr:col>
      <xdr:colOff>114300</xdr:colOff>
      <xdr:row>34</xdr:row>
      <xdr:rowOff>50927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689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138193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150241</xdr:rowOff>
    </xdr:from>
    <xdr:to>
      <xdr:col>24</xdr:col>
      <xdr:colOff>114300</xdr:colOff>
      <xdr:row>33</xdr:row>
      <xdr:rowOff>80391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69088</xdr:rowOff>
    </xdr:from>
    <xdr:to>
      <xdr:col>20</xdr:col>
      <xdr:colOff>38100</xdr:colOff>
      <xdr:row>33</xdr:row>
      <xdr:rowOff>170688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128905</xdr:rowOff>
    </xdr:from>
    <xdr:to>
      <xdr:col>15</xdr:col>
      <xdr:colOff>101600</xdr:colOff>
      <xdr:row>34</xdr:row>
      <xdr:rowOff>59055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158242</xdr:rowOff>
    </xdr:from>
    <xdr:to>
      <xdr:col>10</xdr:col>
      <xdr:colOff>165100</xdr:colOff>
      <xdr:row>34</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xdr:rowOff>
    </xdr:from>
    <xdr:to>
      <xdr:col>6</xdr:col>
      <xdr:colOff>38100</xdr:colOff>
      <xdr:row>34</xdr:row>
      <xdr:rowOff>101727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118254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154277</xdr:rowOff>
    </xdr:from>
    <xdr:to>
      <xdr:col>24</xdr:col>
      <xdr:colOff>63500</xdr:colOff>
      <xdr:row>56</xdr:row>
      <xdr:rowOff>159638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5477"/>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159638</xdr:rowOff>
    </xdr:from>
    <xdr:to>
      <xdr:col>19</xdr:col>
      <xdr:colOff>177800</xdr:colOff>
      <xdr:row>57</xdr:row>
      <xdr:rowOff>23727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0838"/>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69265</xdr:rowOff>
    </xdr:from>
    <xdr:to>
      <xdr:col>15</xdr:col>
      <xdr:colOff>50800</xdr:colOff>
      <xdr:row>57</xdr:row>
      <xdr:rowOff>23727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9015"/>
          <a:ext cx="889000" cy="2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69265</xdr:rowOff>
    </xdr:from>
    <xdr:to>
      <xdr:col>10</xdr:col>
      <xdr:colOff>114300</xdr:colOff>
      <xdr:row>57</xdr:row>
      <xdr:rowOff>79335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9015"/>
          <a:ext cx="889000" cy="3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103477</xdr:rowOff>
    </xdr:from>
    <xdr:to>
      <xdr:col>24</xdr:col>
      <xdr:colOff>114300</xdr:colOff>
      <xdr:row>57</xdr:row>
      <xdr:rowOff>33627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126354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108838</xdr:rowOff>
    </xdr:from>
    <xdr:to>
      <xdr:col>20</xdr:col>
      <xdr:colOff>38100</xdr:colOff>
      <xdr:row>57</xdr:row>
      <xdr:rowOff>38988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55515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144377</xdr:rowOff>
    </xdr:from>
    <xdr:to>
      <xdr:col>15</xdr:col>
      <xdr:colOff>101600</xdr:colOff>
      <xdr:row>57</xdr:row>
      <xdr:rowOff>74527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91054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2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18465</xdr:rowOff>
    </xdr:from>
    <xdr:to>
      <xdr:col>10</xdr:col>
      <xdr:colOff>165100</xdr:colOff>
      <xdr:row>55</xdr:row>
      <xdr:rowOff>120065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28535</xdr:rowOff>
    </xdr:from>
    <xdr:to>
      <xdr:col>6</xdr:col>
      <xdr:colOff>38100</xdr:colOff>
      <xdr:row>57</xdr:row>
      <xdr:rowOff>130135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121262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115403</xdr:rowOff>
    </xdr:from>
    <xdr:to>
      <xdr:col>24</xdr:col>
      <xdr:colOff>63500</xdr:colOff>
      <xdr:row>74</xdr:row>
      <xdr:rowOff>64132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31253"/>
          <a:ext cx="8382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16397</xdr:rowOff>
    </xdr:from>
    <xdr:to>
      <xdr:col>19</xdr:col>
      <xdr:colOff>177800</xdr:colOff>
      <xdr:row>74</xdr:row>
      <xdr:rowOff>64132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03697"/>
          <a:ext cx="889000" cy="4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16397</xdr:rowOff>
    </xdr:from>
    <xdr:to>
      <xdr:col>15</xdr:col>
      <xdr:colOff>50800</xdr:colOff>
      <xdr:row>75</xdr:row>
      <xdr:rowOff>105018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03697"/>
          <a:ext cx="8890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105018</xdr:rowOff>
    </xdr:from>
    <xdr:to>
      <xdr:col>10</xdr:col>
      <xdr:colOff>114300</xdr:colOff>
      <xdr:row>76</xdr:row>
      <xdr:rowOff>110603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3768"/>
          <a:ext cx="889000" cy="1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64603</xdr:rowOff>
    </xdr:from>
    <xdr:to>
      <xdr:col>24</xdr:col>
      <xdr:colOff>114300</xdr:colOff>
      <xdr:row>73</xdr:row>
      <xdr:rowOff>166203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87480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13332</xdr:rowOff>
    </xdr:from>
    <xdr:to>
      <xdr:col>20</xdr:col>
      <xdr:colOff>38100</xdr:colOff>
      <xdr:row>74</xdr:row>
      <xdr:rowOff>114932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131459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137047</xdr:rowOff>
    </xdr:from>
    <xdr:to>
      <xdr:col>15</xdr:col>
      <xdr:colOff>101600</xdr:colOff>
      <xdr:row>74</xdr:row>
      <xdr:rowOff>67197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54218</xdr:rowOff>
    </xdr:from>
    <xdr:to>
      <xdr:col>10</xdr:col>
      <xdr:colOff>165100</xdr:colOff>
      <xdr:row>75</xdr:row>
      <xdr:rowOff>155818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146945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59803</xdr:rowOff>
    </xdr:from>
    <xdr:to>
      <xdr:col>6</xdr:col>
      <xdr:colOff>38100</xdr:colOff>
      <xdr:row>76</xdr:row>
      <xdr:rowOff>161403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8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129623</xdr:rowOff>
    </xdr:from>
    <xdr:to>
      <xdr:col>24</xdr:col>
      <xdr:colOff>63500</xdr:colOff>
      <xdr:row>93</xdr:row>
      <xdr:rowOff>38202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03023"/>
          <a:ext cx="838200" cy="8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38202</xdr:rowOff>
    </xdr:from>
    <xdr:to>
      <xdr:col>19</xdr:col>
      <xdr:colOff>177800</xdr:colOff>
      <xdr:row>93</xdr:row>
      <xdr:rowOff>135947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83052"/>
          <a:ext cx="889000" cy="9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135947</xdr:rowOff>
    </xdr:from>
    <xdr:to>
      <xdr:col>15</xdr:col>
      <xdr:colOff>50800</xdr:colOff>
      <xdr:row>94</xdr:row>
      <xdr:rowOff>130690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80797"/>
          <a:ext cx="8890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130690</xdr:rowOff>
    </xdr:from>
    <xdr:to>
      <xdr:col>10</xdr:col>
      <xdr:colOff>114300</xdr:colOff>
      <xdr:row>95</xdr:row>
      <xdr:rowOff>35706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46990"/>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93235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78823</xdr:rowOff>
    </xdr:from>
    <xdr:to>
      <xdr:col>24</xdr:col>
      <xdr:colOff>114300</xdr:colOff>
      <xdr:row>93</xdr:row>
      <xdr:rowOff>8973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101700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158852</xdr:rowOff>
    </xdr:from>
    <xdr:to>
      <xdr:col>20</xdr:col>
      <xdr:colOff>38100</xdr:colOff>
      <xdr:row>93</xdr:row>
      <xdr:rowOff>89002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105529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85147</xdr:rowOff>
    </xdr:from>
    <xdr:to>
      <xdr:col>15</xdr:col>
      <xdr:colOff>101600</xdr:colOff>
      <xdr:row>94</xdr:row>
      <xdr:rowOff>15297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31824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0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79890</xdr:rowOff>
    </xdr:from>
    <xdr:to>
      <xdr:col>10</xdr:col>
      <xdr:colOff>165100</xdr:colOff>
      <xdr:row>95</xdr:row>
      <xdr:rowOff>10040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26567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156356</xdr:rowOff>
    </xdr:from>
    <xdr:to>
      <xdr:col>6</xdr:col>
      <xdr:colOff>38100</xdr:colOff>
      <xdr:row>95</xdr:row>
      <xdr:rowOff>86506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103033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25074</xdr:rowOff>
    </xdr:from>
    <xdr:to>
      <xdr:col>55</xdr:col>
      <xdr:colOff>0</xdr:colOff>
      <xdr:row>38</xdr:row>
      <xdr:rowOff>33238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01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23114</xdr:rowOff>
    </xdr:from>
    <xdr:to>
      <xdr:col>50</xdr:col>
      <xdr:colOff>114300</xdr:colOff>
      <xdr:row>38</xdr:row>
      <xdr:rowOff>33238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3821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14950</xdr:rowOff>
    </xdr:from>
    <xdr:to>
      <xdr:col>45</xdr:col>
      <xdr:colOff>177800</xdr:colOff>
      <xdr:row>38</xdr:row>
      <xdr:rowOff>23114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586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103124</xdr:rowOff>
    </xdr:from>
    <xdr:to>
      <xdr:col>41</xdr:col>
      <xdr:colOff>50800</xdr:colOff>
      <xdr:row>37</xdr:row>
      <xdr:rowOff>14950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27532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145723</xdr:rowOff>
    </xdr:from>
    <xdr:to>
      <xdr:col>55</xdr:col>
      <xdr:colOff>50800</xdr:colOff>
      <xdr:row>38</xdr:row>
      <xdr:rowOff>75873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124150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153888</xdr:rowOff>
    </xdr:from>
    <xdr:to>
      <xdr:col>50</xdr:col>
      <xdr:colOff>165100</xdr:colOff>
      <xdr:row>38</xdr:row>
      <xdr:rowOff>84038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75165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9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143764</xdr:rowOff>
    </xdr:from>
    <xdr:to>
      <xdr:col>46</xdr:col>
      <xdr:colOff>38100</xdr:colOff>
      <xdr:row>38</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65041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135600</xdr:rowOff>
    </xdr:from>
    <xdr:to>
      <xdr:col>41</xdr:col>
      <xdr:colOff>101600</xdr:colOff>
      <xdr:row>37</xdr:row>
      <xdr:rowOff>65750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82277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8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52324</xdr:rowOff>
    </xdr:from>
    <xdr:to>
      <xdr:col>36</xdr:col>
      <xdr:colOff>165100</xdr:colOff>
      <xdr:row>36</xdr:row>
      <xdr:rowOff>153924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170451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17056</xdr:rowOff>
    </xdr:from>
    <xdr:to>
      <xdr:col>55</xdr:col>
      <xdr:colOff>0</xdr:colOff>
      <xdr:row>56</xdr:row>
      <xdr:rowOff>30582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18256"/>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17056</xdr:rowOff>
    </xdr:from>
    <xdr:to>
      <xdr:col>50</xdr:col>
      <xdr:colOff>114300</xdr:colOff>
      <xdr:row>56</xdr:row>
      <xdr:rowOff>44145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1825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41459</xdr:rowOff>
    </xdr:from>
    <xdr:to>
      <xdr:col>45</xdr:col>
      <xdr:colOff>177800</xdr:colOff>
      <xdr:row>56</xdr:row>
      <xdr:rowOff>44145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42659"/>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41459</xdr:rowOff>
    </xdr:from>
    <xdr:to>
      <xdr:col>41</xdr:col>
      <xdr:colOff>50800</xdr:colOff>
      <xdr:row>56</xdr:row>
      <xdr:rowOff>46793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426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151232</xdr:rowOff>
    </xdr:from>
    <xdr:to>
      <xdr:col>55</xdr:col>
      <xdr:colOff>50800</xdr:colOff>
      <xdr:row>56</xdr:row>
      <xdr:rowOff>81382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2659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137706</xdr:rowOff>
    </xdr:from>
    <xdr:to>
      <xdr:col>50</xdr:col>
      <xdr:colOff>165100</xdr:colOff>
      <xdr:row>56</xdr:row>
      <xdr:rowOff>67856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84383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164795</xdr:rowOff>
    </xdr:from>
    <xdr:to>
      <xdr:col>46</xdr:col>
      <xdr:colOff>38100</xdr:colOff>
      <xdr:row>56</xdr:row>
      <xdr:rowOff>94945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111472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162109</xdr:rowOff>
    </xdr:from>
    <xdr:to>
      <xdr:col>41</xdr:col>
      <xdr:colOff>101600</xdr:colOff>
      <xdr:row>56</xdr:row>
      <xdr:rowOff>92259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83386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167443</xdr:rowOff>
    </xdr:from>
    <xdr:to>
      <xdr:col>36</xdr:col>
      <xdr:colOff>165100</xdr:colOff>
      <xdr:row>56</xdr:row>
      <xdr:rowOff>97593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88720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167379</xdr:rowOff>
    </xdr:from>
    <xdr:to>
      <xdr:col>55</xdr:col>
      <xdr:colOff>0</xdr:colOff>
      <xdr:row>77</xdr:row>
      <xdr:rowOff>109049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97579"/>
          <a:ext cx="8382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167379</xdr:rowOff>
    </xdr:from>
    <xdr:to>
      <xdr:col>50</xdr:col>
      <xdr:colOff>114300</xdr:colOff>
      <xdr:row>77</xdr:row>
      <xdr:rowOff>61119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97579"/>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25952</xdr:rowOff>
    </xdr:from>
    <xdr:to>
      <xdr:col>45</xdr:col>
      <xdr:colOff>177800</xdr:colOff>
      <xdr:row>77</xdr:row>
      <xdr:rowOff>61119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27602"/>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25952</xdr:rowOff>
    </xdr:from>
    <xdr:to>
      <xdr:col>41</xdr:col>
      <xdr:colOff>50800</xdr:colOff>
      <xdr:row>78</xdr:row>
      <xdr:rowOff>31992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27602"/>
          <a:ext cx="889000" cy="17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58249</xdr:rowOff>
    </xdr:from>
    <xdr:to>
      <xdr:col>55</xdr:col>
      <xdr:colOff>50800</xdr:colOff>
      <xdr:row>77</xdr:row>
      <xdr:rowOff>159849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36676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116579</xdr:rowOff>
    </xdr:from>
    <xdr:to>
      <xdr:col>50</xdr:col>
      <xdr:colOff>165100</xdr:colOff>
      <xdr:row>77</xdr:row>
      <xdr:rowOff>46729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37856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10319</xdr:rowOff>
    </xdr:from>
    <xdr:to>
      <xdr:col>46</xdr:col>
      <xdr:colOff>38100</xdr:colOff>
      <xdr:row>77</xdr:row>
      <xdr:rowOff>111919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103046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146602</xdr:rowOff>
    </xdr:from>
    <xdr:to>
      <xdr:col>41</xdr:col>
      <xdr:colOff>101600</xdr:colOff>
      <xdr:row>77</xdr:row>
      <xdr:rowOff>76752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67879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152642</xdr:rowOff>
    </xdr:from>
    <xdr:to>
      <xdr:col>36</xdr:col>
      <xdr:colOff>165100</xdr:colOff>
      <xdr:row>78</xdr:row>
      <xdr:rowOff>82792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73919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31077</xdr:rowOff>
    </xdr:from>
    <xdr:to>
      <xdr:col>55</xdr:col>
      <xdr:colOff>0</xdr:colOff>
      <xdr:row>98</xdr:row>
      <xdr:rowOff>60680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33177"/>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11658</xdr:rowOff>
    </xdr:from>
    <xdr:to>
      <xdr:col>50</xdr:col>
      <xdr:colOff>114300</xdr:colOff>
      <xdr:row>98</xdr:row>
      <xdr:rowOff>60680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13758"/>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11658</xdr:rowOff>
    </xdr:from>
    <xdr:to>
      <xdr:col>45</xdr:col>
      <xdr:colOff>177800</xdr:colOff>
      <xdr:row>98</xdr:row>
      <xdr:rowOff>65100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13758"/>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65100</xdr:rowOff>
    </xdr:from>
    <xdr:to>
      <xdr:col>41</xdr:col>
      <xdr:colOff>50800</xdr:colOff>
      <xdr:row>98</xdr:row>
      <xdr:rowOff>135826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67200"/>
          <a:ext cx="889000" cy="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151727</xdr:rowOff>
    </xdr:from>
    <xdr:to>
      <xdr:col>55</xdr:col>
      <xdr:colOff>50800</xdr:colOff>
      <xdr:row>98</xdr:row>
      <xdr:rowOff>81877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130154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9880</xdr:rowOff>
    </xdr:from>
    <xdr:to>
      <xdr:col>50</xdr:col>
      <xdr:colOff>165100</xdr:colOff>
      <xdr:row>98</xdr:row>
      <xdr:rowOff>111480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102607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132308</xdr:rowOff>
    </xdr:from>
    <xdr:to>
      <xdr:col>46</xdr:col>
      <xdr:colOff>38100</xdr:colOff>
      <xdr:row>98</xdr:row>
      <xdr:rowOff>62458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53585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14300</xdr:rowOff>
    </xdr:from>
    <xdr:to>
      <xdr:col>41</xdr:col>
      <xdr:colOff>101600</xdr:colOff>
      <xdr:row>98</xdr:row>
      <xdr:rowOff>115900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107027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85026</xdr:rowOff>
    </xdr:from>
    <xdr:to>
      <xdr:col>36</xdr:col>
      <xdr:colOff>165100</xdr:colOff>
      <xdr:row>99</xdr:row>
      <xdr:rowOff>15176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6303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106041</xdr:rowOff>
    </xdr:from>
    <xdr:to>
      <xdr:col>85</xdr:col>
      <xdr:colOff>127000</xdr:colOff>
      <xdr:row>37</xdr:row>
      <xdr:rowOff>155506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49691"/>
          <a:ext cx="8382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155506</xdr:rowOff>
    </xdr:from>
    <xdr:to>
      <xdr:col>81</xdr:col>
      <xdr:colOff>50800</xdr:colOff>
      <xdr:row>38</xdr:row>
      <xdr:rowOff>35262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99156"/>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27980</xdr:rowOff>
    </xdr:from>
    <xdr:to>
      <xdr:col>76</xdr:col>
      <xdr:colOff>114300</xdr:colOff>
      <xdr:row>38</xdr:row>
      <xdr:rowOff>35262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3080"/>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27980</xdr:rowOff>
    </xdr:from>
    <xdr:to>
      <xdr:col>71</xdr:col>
      <xdr:colOff>177800</xdr:colOff>
      <xdr:row>38</xdr:row>
      <xdr:rowOff>76095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3080"/>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66449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55241</xdr:rowOff>
    </xdr:from>
    <xdr:to>
      <xdr:col>85</xdr:col>
      <xdr:colOff>177800</xdr:colOff>
      <xdr:row>37</xdr:row>
      <xdr:rowOff>156841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78118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104706</xdr:rowOff>
    </xdr:from>
    <xdr:to>
      <xdr:col>81</xdr:col>
      <xdr:colOff>101600</xdr:colOff>
      <xdr:row>38</xdr:row>
      <xdr:rowOff>34856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51383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155913</xdr:rowOff>
    </xdr:from>
    <xdr:to>
      <xdr:col>76</xdr:col>
      <xdr:colOff>165100</xdr:colOff>
      <xdr:row>38</xdr:row>
      <xdr:rowOff>86063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102590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148630</xdr:rowOff>
    </xdr:from>
    <xdr:to>
      <xdr:col>72</xdr:col>
      <xdr:colOff>38100</xdr:colOff>
      <xdr:row>38</xdr:row>
      <xdr:rowOff>78780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25295</xdr:rowOff>
    </xdr:from>
    <xdr:to>
      <xdr:col>67</xdr:col>
      <xdr:colOff>101600</xdr:colOff>
      <xdr:row>38</xdr:row>
      <xdr:rowOff>126895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118022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139068</xdr:rowOff>
    </xdr:from>
    <xdr:to>
      <xdr:col>85</xdr:col>
      <xdr:colOff>127000</xdr:colOff>
      <xdr:row>58</xdr:row>
      <xdr:rowOff>58754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740268"/>
          <a:ext cx="838200" cy="2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58754</xdr:rowOff>
    </xdr:from>
    <xdr:to>
      <xdr:col>81</xdr:col>
      <xdr:colOff>50800</xdr:colOff>
      <xdr:row>58</xdr:row>
      <xdr:rowOff>113890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02854"/>
          <a:ext cx="8890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53975</xdr:rowOff>
    </xdr:from>
    <xdr:to>
      <xdr:col>76</xdr:col>
      <xdr:colOff>114300</xdr:colOff>
      <xdr:row>58</xdr:row>
      <xdr:rowOff>113890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98075"/>
          <a:ext cx="8890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53975</xdr:rowOff>
    </xdr:from>
    <xdr:to>
      <xdr:col>71</xdr:col>
      <xdr:colOff>177800</xdr:colOff>
      <xdr:row>58</xdr:row>
      <xdr:rowOff>104953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98075"/>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88268</xdr:rowOff>
    </xdr:from>
    <xdr:to>
      <xdr:col>85</xdr:col>
      <xdr:colOff>177800</xdr:colOff>
      <xdr:row>57</xdr:row>
      <xdr:rowOff>18418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111145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7954</xdr:rowOff>
    </xdr:from>
    <xdr:to>
      <xdr:col>81</xdr:col>
      <xdr:colOff>101600</xdr:colOff>
      <xdr:row>58</xdr:row>
      <xdr:rowOff>109554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100681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63090</xdr:rowOff>
    </xdr:from>
    <xdr:to>
      <xdr:col>76</xdr:col>
      <xdr:colOff>165100</xdr:colOff>
      <xdr:row>58</xdr:row>
      <xdr:rowOff>164690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155817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3175</xdr:rowOff>
    </xdr:from>
    <xdr:to>
      <xdr:col>72</xdr:col>
      <xdr:colOff>38100</xdr:colOff>
      <xdr:row>58</xdr:row>
      <xdr:rowOff>104775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95902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54153</xdr:rowOff>
    </xdr:from>
    <xdr:to>
      <xdr:col>67</xdr:col>
      <xdr:colOff>101600</xdr:colOff>
      <xdr:row>58</xdr:row>
      <xdr:rowOff>155753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23724</xdr:rowOff>
    </xdr:from>
    <xdr:to>
      <xdr:col>85</xdr:col>
      <xdr:colOff>127000</xdr:colOff>
      <xdr:row>78</xdr:row>
      <xdr:rowOff>128155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225374"/>
          <a:ext cx="838200" cy="27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128155</xdr:rowOff>
    </xdr:from>
    <xdr:to>
      <xdr:col>81</xdr:col>
      <xdr:colOff>50800</xdr:colOff>
      <xdr:row>79</xdr:row>
      <xdr:rowOff>42393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01255"/>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88418</xdr:rowOff>
    </xdr:from>
    <xdr:to>
      <xdr:col>76</xdr:col>
      <xdr:colOff>114300</xdr:colOff>
      <xdr:row>79</xdr:row>
      <xdr:rowOff>42393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61518"/>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87237</xdr:rowOff>
    </xdr:from>
    <xdr:to>
      <xdr:col>71</xdr:col>
      <xdr:colOff>177800</xdr:colOff>
      <xdr:row>78</xdr:row>
      <xdr:rowOff>88418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260187"/>
          <a:ext cx="889000" cy="1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43820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144374</xdr:rowOff>
    </xdr:from>
    <xdr:to>
      <xdr:col>85</xdr:col>
      <xdr:colOff>177800</xdr:colOff>
      <xdr:row>77</xdr:row>
      <xdr:rowOff>74524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167251</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0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77355</xdr:rowOff>
    </xdr:from>
    <xdr:to>
      <xdr:col>81</xdr:col>
      <xdr:colOff>101600</xdr:colOff>
      <xdr:row>79</xdr:row>
      <xdr:rowOff>7505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170082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163043</xdr:rowOff>
    </xdr:from>
    <xdr:to>
      <xdr:col>76</xdr:col>
      <xdr:colOff>165100</xdr:colOff>
      <xdr:row>79</xdr:row>
      <xdr:rowOff>93193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84320</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37618</xdr:rowOff>
    </xdr:from>
    <xdr:to>
      <xdr:col>72</xdr:col>
      <xdr:colOff>38100</xdr:colOff>
      <xdr:row>78</xdr:row>
      <xdr:rowOff>139218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130345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36437</xdr:rowOff>
    </xdr:from>
    <xdr:to>
      <xdr:col>67</xdr:col>
      <xdr:colOff>101600</xdr:colOff>
      <xdr:row>71</xdr:row>
      <xdr:rowOff>138037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2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154564</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19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20295</xdr:rowOff>
    </xdr:from>
    <xdr:to>
      <xdr:col>85</xdr:col>
      <xdr:colOff>127000</xdr:colOff>
      <xdr:row>96</xdr:row>
      <xdr:rowOff>63348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7949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20295</xdr:rowOff>
    </xdr:from>
    <xdr:to>
      <xdr:col>81</xdr:col>
      <xdr:colOff>50800</xdr:colOff>
      <xdr:row>96</xdr:row>
      <xdr:rowOff>43650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7949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43650</xdr:rowOff>
    </xdr:from>
    <xdr:to>
      <xdr:col>76</xdr:col>
      <xdr:colOff>114300</xdr:colOff>
      <xdr:row>96</xdr:row>
      <xdr:rowOff>71819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02850"/>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68644</xdr:rowOff>
    </xdr:from>
    <xdr:to>
      <xdr:col>71</xdr:col>
      <xdr:colOff>177800</xdr:colOff>
      <xdr:row>96</xdr:row>
      <xdr:rowOff>71819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278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12548</xdr:rowOff>
    </xdr:from>
    <xdr:to>
      <xdr:col>85</xdr:col>
      <xdr:colOff>177800</xdr:colOff>
      <xdr:row>96</xdr:row>
      <xdr:rowOff>114148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162425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140945</xdr:rowOff>
    </xdr:from>
    <xdr:to>
      <xdr:col>81</xdr:col>
      <xdr:colOff>101600</xdr:colOff>
      <xdr:row>96</xdr:row>
      <xdr:rowOff>71095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62222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164300</xdr:rowOff>
    </xdr:from>
    <xdr:to>
      <xdr:col>76</xdr:col>
      <xdr:colOff>165100</xdr:colOff>
      <xdr:row>96</xdr:row>
      <xdr:rowOff>94450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85577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21019</xdr:rowOff>
    </xdr:from>
    <xdr:to>
      <xdr:col>72</xdr:col>
      <xdr:colOff>38100</xdr:colOff>
      <xdr:row>96</xdr:row>
      <xdr:rowOff>122619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113746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17844</xdr:rowOff>
    </xdr:from>
    <xdr:to>
      <xdr:col>67</xdr:col>
      <xdr:colOff>101600</xdr:colOff>
      <xdr:row>96</xdr:row>
      <xdr:rowOff>119444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110571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各費目とも概ね類似団体平均に近い数値を示している。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民生費は、非課税世帯等臨時特別給付金支給事業や価格高騰緊急支援給付金支給事業の増等により、前年度比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教育費は、新図書館整備事業や市民プール改修事業の増等により、前年度比</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年度に発生した豪雨災害や台風第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号災害に伴う災害復旧事業の増により、前年度比</a:t>
          </a:r>
          <a:r>
            <a:rPr kumimoji="1" lang="en-US" altLang="ja-JP" sz="1300">
              <a:latin typeface="ＭＳ Ｐゴシック" panose="020B0600070205080204" pitchFamily="50" charset="-128"/>
              <a:ea typeface="ＭＳ Ｐゴシック" panose="020B0600070205080204" pitchFamily="50" charset="-128"/>
            </a:rPr>
            <a:t>314.4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40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介護保険特別会計、一般会計、下水道事業会計、後期高齢者医</a:t>
          </a:r>
        </a:p>
        <a:p>
          <a:r>
            <a:rPr kumimoji="1" lang="ja-JP" altLang="en-US" sz="1400">
              <a:latin typeface="ＭＳ ゴシック" pitchFamily="49" charset="-128"/>
              <a:ea typeface="ＭＳ ゴシック" pitchFamily="49" charset="-128"/>
            </a:rPr>
            <a:t>　　療特別会計、農林業者労働災害共済特別会計については、健全</a:t>
          </a:r>
        </a:p>
        <a:p>
          <a:r>
            <a:rPr kumimoji="1" lang="ja-JP" altLang="en-US" sz="1400">
              <a:latin typeface="ＭＳ ゴシック" pitchFamily="49" charset="-128"/>
              <a:ea typeface="ＭＳ ゴシック" pitchFamily="49" charset="-128"/>
            </a:rPr>
            <a:t>　　経営に努めた結果、黒字となった。</a:t>
          </a:r>
        </a:p>
        <a:p>
          <a:r>
            <a:rPr kumimoji="1" lang="ja-JP" altLang="en-US" sz="1400">
              <a:latin typeface="ＭＳ ゴシック" pitchFamily="49" charset="-128"/>
              <a:ea typeface="ＭＳ ゴシック" pitchFamily="49" charset="-128"/>
            </a:rPr>
            <a:t>　○その他会計は、国民健康保険特別会計、駐車場特別会計の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については、健全経営に努めた結果黒字、市立診療所等特別会</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計については、実質収支は収支均衡となった。</a:t>
          </a:r>
        </a:p>
        <a:p>
          <a:r>
            <a:rPr kumimoji="1" lang="ja-JP" altLang="en-US" sz="1400">
              <a:latin typeface="ＭＳ ゴシック" pitchFamily="49" charset="-128"/>
              <a:ea typeface="ＭＳ ゴシック" pitchFamily="49" charset="-128"/>
            </a:rPr>
            <a:t>　今後においても、基金や市債に過度に依存することなく、適正な</a:t>
          </a:r>
        </a:p>
        <a:p>
          <a:r>
            <a:rPr kumimoji="1" lang="ja-JP" altLang="en-US" sz="1400">
              <a:latin typeface="ＭＳ ゴシック" pitchFamily="49" charset="-128"/>
              <a:ea typeface="ＭＳ ゴシック" pitchFamily="49" charset="-128"/>
            </a:rPr>
            <a:t>　行政サービスの提供を図るため、継続的な財政改革の推進が必要</a:t>
          </a:r>
        </a:p>
        <a:p>
          <a:r>
            <a:rPr kumimoji="1" lang="ja-JP" altLang="en-US" sz="1400">
              <a:latin typeface="ＭＳ ゴシック" pitchFamily="49" charset="-128"/>
              <a:ea typeface="ＭＳ ゴシック" pitchFamily="49" charset="-128"/>
            </a:rPr>
            <a:t>　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公営企業債の元利償還金に対する繰入金については増となったものの、過去に発行した地方債の元利償還が終了したこと等により元利償還金が減となったことで、実質公債費比率の分子は前年度比</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これは、地方債の発行により地方債の現在高が増となったものの、寄附等を財源とした基金への積立により充当可能基金が増となったことが主な要因である。</a:t>
          </a:r>
        </a:p>
        <a:p>
          <a:r>
            <a:rPr kumimoji="1" lang="ja-JP" altLang="en-US" sz="1400">
              <a:latin typeface="ＭＳ ゴシック" pitchFamily="49" charset="-128"/>
              <a:ea typeface="ＭＳ ゴシック" pitchFamily="49" charset="-128"/>
            </a:rPr>
            <a:t>　今後、施設の老朽化に伴う建設事業に係る起債も見込まれるため、中長期的な見通しのもと計画的に事業を実施し、地方債発行の抑制に努めるとともに、適正な使用料設定等により下水道事業の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百万円の増、次に増額の大きかった基金は教育振興基金で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一方、減額の大きかった基金は電源立地地域対策基金で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：寄附金や財産売払収入等を財源に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百万円を積み立てたが、あやべ応援寄附金事業や駅北複合施設の整備事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：福祉団体事業費補助金や自殺防止対策事業等に充当するため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：電源立地地域対策補助金等を財源として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百万円を積み立てたが、ごみ収集事業、斎場改修事業に充当する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：飛び立て！中学生海外派遣事業等に充当するため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：クリーンセンター管理費等に充当するため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百万円を取り崩したが、指定ごみ袋販売収益等を財源に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年度の臨時財政対策債の償還に要する経費として追加交付された普通交付税あわせて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20380181</v>
      </c>
      <c r="BO4" s="371"/>
      <c r="BP4" s="371"/>
      <c r="BQ4" s="371"/>
      <c r="BR4" s="371"/>
      <c r="BS4" s="371"/>
      <c r="BT4" s="371"/>
      <c r="BU4" s="372"/>
      <c r="BV4" s="370">
        <v>19212706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0.7</v>
      </c>
      <c r="CU4" s="377"/>
      <c r="CV4" s="377"/>
      <c r="CW4" s="377"/>
      <c r="CX4" s="377"/>
      <c r="CY4" s="377"/>
      <c r="CZ4" s="377"/>
      <c r="DA4" s="378"/>
      <c r="DB4" s="376">
        <v>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20303410</v>
      </c>
      <c r="BO5" s="408"/>
      <c r="BP5" s="408"/>
      <c r="BQ5" s="408"/>
      <c r="BR5" s="408"/>
      <c r="BS5" s="408"/>
      <c r="BT5" s="408"/>
      <c r="BU5" s="409"/>
      <c r="BV5" s="407">
        <v>19140660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90.4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76771</v>
      </c>
      <c r="BO6" s="408"/>
      <c r="BP6" s="408"/>
      <c r="BQ6" s="408"/>
      <c r="BR6" s="408"/>
      <c r="BS6" s="408"/>
      <c r="BT6" s="408"/>
      <c r="BU6" s="409"/>
      <c r="BV6" s="407">
        <v>72046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92.3</v>
      </c>
      <c r="CU6" s="445"/>
      <c r="CV6" s="445"/>
      <c r="CW6" s="445"/>
      <c r="CX6" s="445"/>
      <c r="CY6" s="445"/>
      <c r="CZ6" s="445"/>
      <c r="DA6" s="446"/>
      <c r="DB6" s="444">
        <v>91.8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8858</v>
      </c>
      <c r="BO7" s="408"/>
      <c r="BP7" s="408"/>
      <c r="BQ7" s="408"/>
      <c r="BR7" s="408"/>
      <c r="BS7" s="408"/>
      <c r="BT7" s="408"/>
      <c r="BU7" s="409"/>
      <c r="BV7" s="407">
        <v>15722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10254069</v>
      </c>
      <c r="CU7" s="408"/>
      <c r="CV7" s="408"/>
      <c r="CW7" s="408"/>
      <c r="CX7" s="408"/>
      <c r="CY7" s="408"/>
      <c r="CZ7" s="408"/>
      <c r="DA7" s="409"/>
      <c r="DB7" s="407">
        <v>10066113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67913</v>
      </c>
      <c r="BO8" s="408"/>
      <c r="BP8" s="408"/>
      <c r="BQ8" s="408"/>
      <c r="BR8" s="408"/>
      <c r="BS8" s="408"/>
      <c r="BT8" s="408"/>
      <c r="BU8" s="409"/>
      <c r="BV8" s="407">
        <v>56324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31846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11589</v>
      </c>
      <c r="BO9" s="408"/>
      <c r="BP9" s="408"/>
      <c r="BQ9" s="408"/>
      <c r="BR9" s="408"/>
      <c r="BS9" s="408"/>
      <c r="BT9" s="408"/>
      <c r="BU9" s="409"/>
      <c r="BV9" s="407">
        <v>9868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33821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255855</v>
      </c>
      <c r="BO10" s="408"/>
      <c r="BP10" s="408"/>
      <c r="BQ10" s="408"/>
      <c r="BR10" s="408"/>
      <c r="BS10" s="408"/>
      <c r="BT10" s="408"/>
      <c r="BU10" s="409"/>
      <c r="BV10" s="407">
        <v>145312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31526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30816</v>
      </c>
      <c r="S13" s="492"/>
      <c r="T13" s="492"/>
      <c r="U13" s="492"/>
      <c r="V13" s="493"/>
      <c r="W13" s="423" t="s">
        <v>131</v>
      </c>
      <c r="X13" s="424"/>
      <c r="Y13" s="424"/>
      <c r="Z13" s="424"/>
      <c r="AA13" s="424"/>
      <c r="AB13" s="414"/>
      <c r="AC13" s="458">
        <v>1160</v>
      </c>
      <c r="AD13" s="459"/>
      <c r="AE13" s="459"/>
      <c r="AF13" s="459"/>
      <c r="AG13" s="501"/>
      <c r="AH13" s="458">
        <v>1481</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267444</v>
      </c>
      <c r="BO13" s="408"/>
      <c r="BP13" s="408"/>
      <c r="BQ13" s="408"/>
      <c r="BR13" s="408"/>
      <c r="BS13" s="408"/>
      <c r="BT13" s="408"/>
      <c r="BU13" s="409"/>
      <c r="BV13" s="407">
        <v>155180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10.4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31959</v>
      </c>
      <c r="S14" s="492"/>
      <c r="T14" s="492"/>
      <c r="U14" s="492"/>
      <c r="V14" s="493"/>
      <c r="W14" s="397"/>
      <c r="X14" s="398"/>
      <c r="Y14" s="398"/>
      <c r="Z14" s="398"/>
      <c r="AA14" s="398"/>
      <c r="AB14" s="387"/>
      <c r="AC14" s="494">
        <v>7.7</v>
      </c>
      <c r="AD14" s="495"/>
      <c r="AE14" s="495"/>
      <c r="AF14" s="495"/>
      <c r="AG14" s="496"/>
      <c r="AH14" s="494">
        <v>9.3000000000000007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95.7</v>
      </c>
      <c r="CU14" s="506"/>
      <c r="CV14" s="506"/>
      <c r="CW14" s="506"/>
      <c r="CX14" s="506"/>
      <c r="CY14" s="506"/>
      <c r="CZ14" s="506"/>
      <c r="DA14" s="507"/>
      <c r="DB14" s="505">
        <v>97.9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31346</v>
      </c>
      <c r="S15" s="492"/>
      <c r="T15" s="492"/>
      <c r="U15" s="492"/>
      <c r="V15" s="493"/>
      <c r="W15" s="423" t="s">
        <v>137</v>
      </c>
      <c r="X15" s="424"/>
      <c r="Y15" s="424"/>
      <c r="Z15" s="424"/>
      <c r="AA15" s="424"/>
      <c r="AB15" s="414"/>
      <c r="AC15" s="458">
        <v>4857</v>
      </c>
      <c r="AD15" s="459"/>
      <c r="AE15" s="459"/>
      <c r="AF15" s="459"/>
      <c r="AG15" s="501"/>
      <c r="AH15" s="458">
        <v>4932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4531418</v>
      </c>
      <c r="BO15" s="371"/>
      <c r="BP15" s="371"/>
      <c r="BQ15" s="371"/>
      <c r="BR15" s="371"/>
      <c r="BS15" s="371"/>
      <c r="BT15" s="371"/>
      <c r="BU15" s="372"/>
      <c r="BV15" s="370">
        <v>4242329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32.200000000000003</v>
      </c>
      <c r="AD16" s="495"/>
      <c r="AE16" s="495"/>
      <c r="AF16" s="495"/>
      <c r="AG16" s="496"/>
      <c r="AH16" s="494">
        <v>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9025121</v>
      </c>
      <c r="BO16" s="408"/>
      <c r="BP16" s="408"/>
      <c r="BQ16" s="408"/>
      <c r="BR16" s="408"/>
      <c r="BS16" s="408"/>
      <c r="BT16" s="408"/>
      <c r="BU16" s="409"/>
      <c r="BV16" s="407">
        <v>8808895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9085</v>
      </c>
      <c r="AD17" s="459"/>
      <c r="AE17" s="459"/>
      <c r="AF17" s="459"/>
      <c r="AG17" s="501"/>
      <c r="AH17" s="458">
        <v>9522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5717961</v>
      </c>
      <c r="BO17" s="408"/>
      <c r="BP17" s="408"/>
      <c r="BQ17" s="408"/>
      <c r="BR17" s="408"/>
      <c r="BS17" s="408"/>
      <c r="BT17" s="408"/>
      <c r="BU17" s="409"/>
      <c r="BV17" s="407">
        <v>5341179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347.1</v>
      </c>
      <c r="M18" s="531"/>
      <c r="N18" s="531"/>
      <c r="O18" s="531"/>
      <c r="P18" s="531"/>
      <c r="Q18" s="531"/>
      <c r="R18" s="532"/>
      <c r="S18" s="532"/>
      <c r="T18" s="532"/>
      <c r="U18" s="532"/>
      <c r="V18" s="533"/>
      <c r="W18" s="425"/>
      <c r="X18" s="426"/>
      <c r="Y18" s="426"/>
      <c r="Z18" s="426"/>
      <c r="AA18" s="426"/>
      <c r="AB18" s="417"/>
      <c r="AC18" s="534">
        <v>60.2</v>
      </c>
      <c r="AD18" s="535"/>
      <c r="AE18" s="535"/>
      <c r="AF18" s="535"/>
      <c r="AG18" s="536"/>
      <c r="AH18" s="534">
        <v>59.8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9752049</v>
      </c>
      <c r="BO18" s="408"/>
      <c r="BP18" s="408"/>
      <c r="BQ18" s="408"/>
      <c r="BR18" s="408"/>
      <c r="BS18" s="408"/>
      <c r="BT18" s="408"/>
      <c r="BU18" s="409"/>
      <c r="BV18" s="407">
        <v>9567987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12633069</v>
      </c>
      <c r="BO19" s="408"/>
      <c r="BP19" s="408"/>
      <c r="BQ19" s="408"/>
      <c r="BR19" s="408"/>
      <c r="BS19" s="408"/>
      <c r="BT19" s="408"/>
      <c r="BU19" s="409"/>
      <c r="BV19" s="407">
        <v>12441734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13735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14841922</v>
      </c>
      <c r="BO22" s="371"/>
      <c r="BP22" s="371"/>
      <c r="BQ22" s="371"/>
      <c r="BR22" s="371"/>
      <c r="BS22" s="371"/>
      <c r="BT22" s="371"/>
      <c r="BU22" s="372"/>
      <c r="BV22" s="370">
        <v>14130833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13812044</v>
      </c>
      <c r="BO23" s="408"/>
      <c r="BP23" s="408"/>
      <c r="BQ23" s="408"/>
      <c r="BR23" s="408"/>
      <c r="BS23" s="408"/>
      <c r="BT23" s="408"/>
      <c r="BU23" s="409"/>
      <c r="BV23" s="407">
        <v>13195282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342</v>
      </c>
      <c r="AI24" s="459"/>
      <c r="AJ24" s="459"/>
      <c r="AK24" s="459"/>
      <c r="AL24" s="501"/>
      <c r="AM24" s="458">
        <v>1078668</v>
      </c>
      <c r="AN24" s="459"/>
      <c r="AO24" s="459"/>
      <c r="AP24" s="459"/>
      <c r="AQ24" s="459"/>
      <c r="AR24" s="501"/>
      <c r="AS24" s="458">
        <v>3154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9169695</v>
      </c>
      <c r="BO24" s="408"/>
      <c r="BP24" s="408"/>
      <c r="BQ24" s="408"/>
      <c r="BR24" s="408"/>
      <c r="BS24" s="408"/>
      <c r="BT24" s="408"/>
      <c r="BU24" s="409"/>
      <c r="BV24" s="407">
        <v>7950963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7200</v>
      </c>
      <c r="R25" s="459"/>
      <c r="S25" s="459"/>
      <c r="T25" s="459"/>
      <c r="U25" s="459"/>
      <c r="V25" s="501"/>
      <c r="W25" s="553"/>
      <c r="X25" s="554"/>
      <c r="Y25" s="555"/>
      <c r="Z25" s="457" t="s">
        <v>165</v>
      </c>
      <c r="AA25" s="437"/>
      <c r="AB25" s="437"/>
      <c r="AC25" s="437"/>
      <c r="AD25" s="437"/>
      <c r="AE25" s="437"/>
      <c r="AF25" s="437"/>
      <c r="AG25" s="438"/>
      <c r="AH25" s="458">
        <v>59</v>
      </c>
      <c r="AI25" s="459"/>
      <c r="AJ25" s="459"/>
      <c r="AK25" s="459"/>
      <c r="AL25" s="501"/>
      <c r="AM25" s="458">
        <v>177118</v>
      </c>
      <c r="AN25" s="459"/>
      <c r="AO25" s="459"/>
      <c r="AP25" s="459"/>
      <c r="AQ25" s="459"/>
      <c r="AR25" s="501"/>
      <c r="AS25" s="458">
        <v>3002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3201500</v>
      </c>
      <c r="BO25" s="371"/>
      <c r="BP25" s="371"/>
      <c r="BQ25" s="371"/>
      <c r="BR25" s="371"/>
      <c r="BS25" s="371"/>
      <c r="BT25" s="371"/>
      <c r="BU25" s="372"/>
      <c r="BV25" s="370">
        <v>2164393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33830</v>
      </c>
      <c r="AN26" s="459"/>
      <c r="AO26" s="459"/>
      <c r="AP26" s="459"/>
      <c r="AQ26" s="459"/>
      <c r="AR26" s="501"/>
      <c r="AS26" s="458">
        <v>3383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32443</v>
      </c>
      <c r="AN27" s="459"/>
      <c r="AO27" s="459"/>
      <c r="AP27" s="459"/>
      <c r="AQ27" s="459"/>
      <c r="AR27" s="501"/>
      <c r="AS27" s="458">
        <v>3605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353553</v>
      </c>
      <c r="BO27" s="527"/>
      <c r="BP27" s="527"/>
      <c r="BQ27" s="527"/>
      <c r="BR27" s="527"/>
      <c r="BS27" s="527"/>
      <c r="BT27" s="527"/>
      <c r="BU27" s="528"/>
      <c r="BV27" s="526">
        <v>353550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2259165</v>
      </c>
      <c r="BO28" s="371"/>
      <c r="BP28" s="371"/>
      <c r="BQ28" s="371"/>
      <c r="BR28" s="371"/>
      <c r="BS28" s="371"/>
      <c r="BT28" s="371"/>
      <c r="BU28" s="372"/>
      <c r="BV28" s="370">
        <v>2003310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3650</v>
      </c>
      <c r="R29" s="459"/>
      <c r="S29" s="459"/>
      <c r="T29" s="459"/>
      <c r="U29" s="459"/>
      <c r="V29" s="501"/>
      <c r="W29" s="556"/>
      <c r="X29" s="557"/>
      <c r="Y29" s="558"/>
      <c r="Z29" s="457" t="s">
        <v>177</v>
      </c>
      <c r="AA29" s="437"/>
      <c r="AB29" s="437"/>
      <c r="AC29" s="437"/>
      <c r="AD29" s="437"/>
      <c r="AE29" s="437"/>
      <c r="AF29" s="437"/>
      <c r="AG29" s="438"/>
      <c r="AH29" s="458">
        <v>351</v>
      </c>
      <c r="AI29" s="459"/>
      <c r="AJ29" s="459"/>
      <c r="AK29" s="459"/>
      <c r="AL29" s="501"/>
      <c r="AM29" s="458">
        <v>1111111</v>
      </c>
      <c r="AN29" s="459"/>
      <c r="AO29" s="459"/>
      <c r="AP29" s="459"/>
      <c r="AQ29" s="459"/>
      <c r="AR29" s="501"/>
      <c r="AS29" s="458">
        <v>3166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776823</v>
      </c>
      <c r="BO29" s="408"/>
      <c r="BP29" s="408"/>
      <c r="BQ29" s="408"/>
      <c r="BR29" s="408"/>
      <c r="BS29" s="408"/>
      <c r="BT29" s="408"/>
      <c r="BU29" s="409"/>
      <c r="BV29" s="407">
        <v>732633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3539777</v>
      </c>
      <c r="BO30" s="527"/>
      <c r="BP30" s="527"/>
      <c r="BQ30" s="527"/>
      <c r="BR30" s="527"/>
      <c r="BS30" s="527"/>
      <c r="BT30" s="527"/>
      <c r="BU30" s="528"/>
      <c r="BV30" s="526">
        <v>3517800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住宅・工業団地事業特別会計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京都府市町村職員退職手当組合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綾部市スポーツ協会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市立診療所等特別会計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京都府自治会館管理組合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綾部市医療公社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農林業者労働災害共済特別会計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京都地方税機構</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エフエムあやべ</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駐車場特別会計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京都府後期高齢者医療広域連合（一般会計）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緑土</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京都府後期高齢者医療広域連合（特別会計）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水夢</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京都府住宅新築資金等貸付事業管理組合（一般会計）</v>
      </c>
      <c r="BZ39" s="598"/>
      <c r="CA39" s="598"/>
      <c r="CB39" s="598"/>
      <c r="CC39" s="598"/>
      <c r="CD39" s="598"/>
      <c r="CE39" s="598"/>
      <c r="CF39" s="598"/>
      <c r="CG39" s="598"/>
      <c r="CH39" s="598"/>
      <c r="CI39" s="598"/>
      <c r="CJ39" s="598"/>
      <c r="CK39" s="598"/>
      <c r="CL39" s="598"/>
      <c r="CM39" s="598"/>
      <c r="CN39" s="181"/>
      <c r="CO39" s="597">
        <f t="shared" si="3"/>
        <v>24</v>
      </c>
      <c r="CP39" s="597"/>
      <c r="CQ39" s="598" t="str">
        <f>IF('各会計、関係団体の財政状況及び健全化判断比率'!BS12="","",'各会計、関係団体の財政状況及び健全化判断比率'!BS12)</f>
        <v>京都府中丹文化事業団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京都府住宅新築資金等貸付事業管理組合（特別会計）</v>
      </c>
      <c r="BZ40" s="598"/>
      <c r="CA40" s="598"/>
      <c r="CB40" s="598"/>
      <c r="CC40" s="598"/>
      <c r="CD40" s="598"/>
      <c r="CE40" s="598"/>
      <c r="CF40" s="598"/>
      <c r="CG40" s="598"/>
      <c r="CH40" s="598"/>
      <c r="CI40" s="598"/>
      <c r="CJ40" s="598"/>
      <c r="CK40" s="598"/>
      <c r="CL40" s="598"/>
      <c r="CM40" s="598"/>
      <c r="CN40" s="181"/>
      <c r="CO40" s="597">
        <f t="shared" si="3"/>
        <v>25</v>
      </c>
      <c r="CP40" s="597"/>
      <c r="CQ40" s="598" t="str">
        <f>IF('各会計、関係団体の財政状況及び健全化判断比率'!BS13="","",'各会計、関係団体の財政状況及び健全化判断比率'!BS13)</f>
        <v>農夢</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k0hTG25dqToN9r/n/VPkKl0cAI1w42eo0+/C0S2immfuBMYokZsGV/lOahf+TfB5upF685Maf+HZ/HK3wcDnw==" saltValue="lmZyWpLp0sUuf4AO0SiM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4888410</v>
      </c>
      <c r="S5" s="613"/>
      <c r="T5" s="613"/>
      <c r="U5" s="613"/>
      <c r="V5" s="613"/>
      <c r="W5" s="613"/>
      <c r="X5" s="613"/>
      <c r="Y5" s="614"/>
      <c r="Z5" s="615">
        <v>24</v>
      </c>
      <c r="AA5" s="615"/>
      <c r="AB5" s="615"/>
      <c r="AC5" s="615"/>
      <c r="AD5" s="616">
        <v>4809143</v>
      </c>
      <c r="AE5" s="616"/>
      <c r="AF5" s="616"/>
      <c r="AG5" s="616"/>
      <c r="AH5" s="616"/>
      <c r="AI5" s="616"/>
      <c r="AJ5" s="616"/>
      <c r="AK5" s="616"/>
      <c r="AL5" s="617">
        <v>45.5</v>
      </c>
      <c r="AM5" s="618"/>
      <c r="AN5" s="618"/>
      <c r="AO5" s="619"/>
      <c r="AP5" s="609" t="s">
        <v>216</v>
      </c>
      <c r="AQ5" s="610"/>
      <c r="AR5" s="610"/>
      <c r="AS5" s="610"/>
      <c r="AT5" s="610"/>
      <c r="AU5" s="610"/>
      <c r="AV5" s="610"/>
      <c r="AW5" s="610"/>
      <c r="AX5" s="610"/>
      <c r="AY5" s="610"/>
      <c r="AZ5" s="610"/>
      <c r="BA5" s="610"/>
      <c r="BB5" s="610"/>
      <c r="BC5" s="610"/>
      <c r="BD5" s="610"/>
      <c r="BE5" s="610"/>
      <c r="BF5" s="611"/>
      <c r="BG5" s="623">
        <v>4808893</v>
      </c>
      <c r="BH5" s="624"/>
      <c r="BI5" s="624"/>
      <c r="BJ5" s="624"/>
      <c r="BK5" s="624"/>
      <c r="BL5" s="624"/>
      <c r="BM5" s="624"/>
      <c r="BN5" s="625"/>
      <c r="BO5" s="626">
        <v>98.4</v>
      </c>
      <c r="BP5" s="626"/>
      <c r="BQ5" s="626"/>
      <c r="BR5" s="626"/>
      <c r="BS5" s="627">
        <v>265928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208448</v>
      </c>
      <c r="S6" s="624"/>
      <c r="T6" s="624"/>
      <c r="U6" s="624"/>
      <c r="V6" s="624"/>
      <c r="W6" s="624"/>
      <c r="X6" s="624"/>
      <c r="Y6" s="625"/>
      <c r="Z6" s="626">
        <v>1</v>
      </c>
      <c r="AA6" s="626"/>
      <c r="AB6" s="626"/>
      <c r="AC6" s="626"/>
      <c r="AD6" s="627">
        <v>208448</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4808893</v>
      </c>
      <c r="BH6" s="624"/>
      <c r="BI6" s="624"/>
      <c r="BJ6" s="624"/>
      <c r="BK6" s="624"/>
      <c r="BL6" s="624"/>
      <c r="BM6" s="624"/>
      <c r="BN6" s="625"/>
      <c r="BO6" s="626">
        <v>98.4</v>
      </c>
      <c r="BP6" s="626"/>
      <c r="BQ6" s="626"/>
      <c r="BR6" s="626"/>
      <c r="BS6" s="627">
        <v>265928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180942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179988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1329</v>
      </c>
      <c r="S7" s="624"/>
      <c r="T7" s="624"/>
      <c r="U7" s="624"/>
      <c r="V7" s="624"/>
      <c r="W7" s="624"/>
      <c r="X7" s="624"/>
      <c r="Y7" s="625"/>
      <c r="Z7" s="626">
        <v>0</v>
      </c>
      <c r="AA7" s="626"/>
      <c r="AB7" s="626"/>
      <c r="AC7" s="626"/>
      <c r="AD7" s="627">
        <v>1329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1739359</v>
      </c>
      <c r="BH7" s="624"/>
      <c r="BI7" s="624"/>
      <c r="BJ7" s="624"/>
      <c r="BK7" s="624"/>
      <c r="BL7" s="624"/>
      <c r="BM7" s="624"/>
      <c r="BN7" s="625"/>
      <c r="BO7" s="626">
        <v>35.6</v>
      </c>
      <c r="BP7" s="626"/>
      <c r="BQ7" s="626"/>
      <c r="BR7" s="626"/>
      <c r="BS7" s="627">
        <v>83719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3347250</v>
      </c>
      <c r="CS7" s="624"/>
      <c r="CT7" s="624"/>
      <c r="CU7" s="624"/>
      <c r="CV7" s="624"/>
      <c r="CW7" s="624"/>
      <c r="CX7" s="624"/>
      <c r="CY7" s="625"/>
      <c r="CZ7" s="626">
        <v>16.5</v>
      </c>
      <c r="DA7" s="626"/>
      <c r="DB7" s="626"/>
      <c r="DC7" s="626"/>
      <c r="DD7" s="632">
        <v>526183</v>
      </c>
      <c r="DE7" s="624"/>
      <c r="DF7" s="624"/>
      <c r="DG7" s="624"/>
      <c r="DH7" s="624"/>
      <c r="DI7" s="624"/>
      <c r="DJ7" s="624"/>
      <c r="DK7" s="624"/>
      <c r="DL7" s="624"/>
      <c r="DM7" s="624"/>
      <c r="DN7" s="624"/>
      <c r="DO7" s="624"/>
      <c r="DP7" s="625"/>
      <c r="DQ7" s="632">
        <v>2286796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32642</v>
      </c>
      <c r="S8" s="624"/>
      <c r="T8" s="624"/>
      <c r="U8" s="624"/>
      <c r="V8" s="624"/>
      <c r="W8" s="624"/>
      <c r="X8" s="624"/>
      <c r="Y8" s="625"/>
      <c r="Z8" s="626">
        <v>0.2</v>
      </c>
      <c r="AA8" s="626"/>
      <c r="AB8" s="626"/>
      <c r="AC8" s="626"/>
      <c r="AD8" s="627">
        <v>32642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56929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6714470</v>
      </c>
      <c r="CS8" s="624"/>
      <c r="CT8" s="624"/>
      <c r="CU8" s="624"/>
      <c r="CV8" s="624"/>
      <c r="CW8" s="624"/>
      <c r="CX8" s="624"/>
      <c r="CY8" s="625"/>
      <c r="CZ8" s="626">
        <v>33.1</v>
      </c>
      <c r="DA8" s="626"/>
      <c r="DB8" s="626"/>
      <c r="DC8" s="626"/>
      <c r="DD8" s="632">
        <v>244877</v>
      </c>
      <c r="DE8" s="624"/>
      <c r="DF8" s="624"/>
      <c r="DG8" s="624"/>
      <c r="DH8" s="624"/>
      <c r="DI8" s="624"/>
      <c r="DJ8" s="624"/>
      <c r="DK8" s="624"/>
      <c r="DL8" s="624"/>
      <c r="DM8" s="624"/>
      <c r="DN8" s="624"/>
      <c r="DO8" s="624"/>
      <c r="DP8" s="625"/>
      <c r="DQ8" s="632">
        <v>3603855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33232</v>
      </c>
      <c r="S9" s="624"/>
      <c r="T9" s="624"/>
      <c r="U9" s="624"/>
      <c r="V9" s="624"/>
      <c r="W9" s="624"/>
      <c r="X9" s="624"/>
      <c r="Y9" s="625"/>
      <c r="Z9" s="626">
        <v>0.2</v>
      </c>
      <c r="AA9" s="626"/>
      <c r="AB9" s="626"/>
      <c r="AC9" s="626"/>
      <c r="AD9" s="627">
        <v>33232</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1341905</v>
      </c>
      <c r="BH9" s="624"/>
      <c r="BI9" s="624"/>
      <c r="BJ9" s="624"/>
      <c r="BK9" s="624"/>
      <c r="BL9" s="624"/>
      <c r="BM9" s="624"/>
      <c r="BN9" s="625"/>
      <c r="BO9" s="626">
        <v>27.5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2475716</v>
      </c>
      <c r="CS9" s="624"/>
      <c r="CT9" s="624"/>
      <c r="CU9" s="624"/>
      <c r="CV9" s="624"/>
      <c r="CW9" s="624"/>
      <c r="CX9" s="624"/>
      <c r="CY9" s="625"/>
      <c r="CZ9" s="626">
        <v>12.2</v>
      </c>
      <c r="DA9" s="626"/>
      <c r="DB9" s="626"/>
      <c r="DC9" s="626"/>
      <c r="DD9" s="632">
        <v>368351</v>
      </c>
      <c r="DE9" s="624"/>
      <c r="DF9" s="624"/>
      <c r="DG9" s="624"/>
      <c r="DH9" s="624"/>
      <c r="DI9" s="624"/>
      <c r="DJ9" s="624"/>
      <c r="DK9" s="624"/>
      <c r="DL9" s="624"/>
      <c r="DM9" s="624"/>
      <c r="DN9" s="624"/>
      <c r="DO9" s="624"/>
      <c r="DP9" s="625"/>
      <c r="DQ9" s="632">
        <v>1637350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114196</v>
      </c>
      <c r="BH10" s="624"/>
      <c r="BI10" s="624"/>
      <c r="BJ10" s="624"/>
      <c r="BK10" s="624"/>
      <c r="BL10" s="624"/>
      <c r="BM10" s="624"/>
      <c r="BN10" s="625"/>
      <c r="BO10" s="626">
        <v>2.2999999999999998</v>
      </c>
      <c r="BP10" s="626"/>
      <c r="BQ10" s="626"/>
      <c r="BR10" s="626"/>
      <c r="BS10" s="627">
        <v>19096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23679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11333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773208</v>
      </c>
      <c r="S11" s="624"/>
      <c r="T11" s="624"/>
      <c r="U11" s="624"/>
      <c r="V11" s="624"/>
      <c r="W11" s="624"/>
      <c r="X11" s="624"/>
      <c r="Y11" s="625"/>
      <c r="Z11" s="628">
        <v>3.8</v>
      </c>
      <c r="AA11" s="629"/>
      <c r="AB11" s="629"/>
      <c r="AC11" s="635"/>
      <c r="AD11" s="632">
        <v>773208</v>
      </c>
      <c r="AE11" s="624"/>
      <c r="AF11" s="624"/>
      <c r="AG11" s="624"/>
      <c r="AH11" s="624"/>
      <c r="AI11" s="624"/>
      <c r="AJ11" s="624"/>
      <c r="AK11" s="625"/>
      <c r="AL11" s="628">
        <v>7.3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226329</v>
      </c>
      <c r="BH11" s="624"/>
      <c r="BI11" s="624"/>
      <c r="BJ11" s="624"/>
      <c r="BK11" s="624"/>
      <c r="BL11" s="624"/>
      <c r="BM11" s="624"/>
      <c r="BN11" s="625"/>
      <c r="BO11" s="626">
        <v>4.5999999999999996</v>
      </c>
      <c r="BP11" s="626"/>
      <c r="BQ11" s="626"/>
      <c r="BR11" s="626"/>
      <c r="BS11" s="627">
        <v>64623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874147</v>
      </c>
      <c r="CS11" s="624"/>
      <c r="CT11" s="624"/>
      <c r="CU11" s="624"/>
      <c r="CV11" s="624"/>
      <c r="CW11" s="624"/>
      <c r="CX11" s="624"/>
      <c r="CY11" s="625"/>
      <c r="CZ11" s="626">
        <v>4.3</v>
      </c>
      <c r="DA11" s="626"/>
      <c r="DB11" s="626"/>
      <c r="DC11" s="626"/>
      <c r="DD11" s="632">
        <v>86963</v>
      </c>
      <c r="DE11" s="624"/>
      <c r="DF11" s="624"/>
      <c r="DG11" s="624"/>
      <c r="DH11" s="624"/>
      <c r="DI11" s="624"/>
      <c r="DJ11" s="624"/>
      <c r="DK11" s="624"/>
      <c r="DL11" s="624"/>
      <c r="DM11" s="624"/>
      <c r="DN11" s="624"/>
      <c r="DO11" s="624"/>
      <c r="DP11" s="625"/>
      <c r="DQ11" s="632">
        <v>616916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2717668</v>
      </c>
      <c r="BH12" s="624"/>
      <c r="BI12" s="624"/>
      <c r="BJ12" s="624"/>
      <c r="BK12" s="624"/>
      <c r="BL12" s="624"/>
      <c r="BM12" s="624"/>
      <c r="BN12" s="625"/>
      <c r="BO12" s="626">
        <v>55.6</v>
      </c>
      <c r="BP12" s="626"/>
      <c r="BQ12" s="626"/>
      <c r="BR12" s="626"/>
      <c r="BS12" s="627">
        <v>182209</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460561</v>
      </c>
      <c r="CS12" s="624"/>
      <c r="CT12" s="624"/>
      <c r="CU12" s="624"/>
      <c r="CV12" s="624"/>
      <c r="CW12" s="624"/>
      <c r="CX12" s="624"/>
      <c r="CY12" s="625"/>
      <c r="CZ12" s="626">
        <v>2.2999999999999998</v>
      </c>
      <c r="DA12" s="626"/>
      <c r="DB12" s="626"/>
      <c r="DC12" s="626"/>
      <c r="DD12" s="632">
        <v>58863</v>
      </c>
      <c r="DE12" s="624"/>
      <c r="DF12" s="624"/>
      <c r="DG12" s="624"/>
      <c r="DH12" s="624"/>
      <c r="DI12" s="624"/>
      <c r="DJ12" s="624"/>
      <c r="DK12" s="624"/>
      <c r="DL12" s="624"/>
      <c r="DM12" s="624"/>
      <c r="DN12" s="624"/>
      <c r="DO12" s="624"/>
      <c r="DP12" s="625"/>
      <c r="DQ12" s="632">
        <v>318991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2702946</v>
      </c>
      <c r="BH13" s="624"/>
      <c r="BI13" s="624"/>
      <c r="BJ13" s="624"/>
      <c r="BK13" s="624"/>
      <c r="BL13" s="624"/>
      <c r="BM13" s="624"/>
      <c r="BN13" s="625"/>
      <c r="BO13" s="626">
        <v>55.3</v>
      </c>
      <c r="BP13" s="626"/>
      <c r="BQ13" s="626"/>
      <c r="BR13" s="626"/>
      <c r="BS13" s="627">
        <v>182209</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1404565</v>
      </c>
      <c r="CS13" s="624"/>
      <c r="CT13" s="624"/>
      <c r="CU13" s="624"/>
      <c r="CV13" s="624"/>
      <c r="CW13" s="624"/>
      <c r="CX13" s="624"/>
      <c r="CY13" s="625"/>
      <c r="CZ13" s="626">
        <v>6.9</v>
      </c>
      <c r="DA13" s="626"/>
      <c r="DB13" s="626"/>
      <c r="DC13" s="626"/>
      <c r="DD13" s="632">
        <v>432398</v>
      </c>
      <c r="DE13" s="624"/>
      <c r="DF13" s="624"/>
      <c r="DG13" s="624"/>
      <c r="DH13" s="624"/>
      <c r="DI13" s="624"/>
      <c r="DJ13" s="624"/>
      <c r="DK13" s="624"/>
      <c r="DL13" s="624"/>
      <c r="DM13" s="624"/>
      <c r="DN13" s="624"/>
      <c r="DO13" s="624"/>
      <c r="DP13" s="625"/>
      <c r="DQ13" s="632">
        <v>915016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1774</v>
      </c>
      <c r="S14" s="624"/>
      <c r="T14" s="624"/>
      <c r="U14" s="624"/>
      <c r="V14" s="624"/>
      <c r="W14" s="624"/>
      <c r="X14" s="624"/>
      <c r="Y14" s="625"/>
      <c r="Z14" s="626">
        <v>0</v>
      </c>
      <c r="AA14" s="626"/>
      <c r="AB14" s="626"/>
      <c r="AC14" s="626"/>
      <c r="AD14" s="627">
        <v>1774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139953</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972318</v>
      </c>
      <c r="CS14" s="624"/>
      <c r="CT14" s="624"/>
      <c r="CU14" s="624"/>
      <c r="CV14" s="624"/>
      <c r="CW14" s="624"/>
      <c r="CX14" s="624"/>
      <c r="CY14" s="625"/>
      <c r="CZ14" s="626">
        <v>4.8</v>
      </c>
      <c r="DA14" s="626"/>
      <c r="DB14" s="626"/>
      <c r="DC14" s="626"/>
      <c r="DD14" s="632">
        <v>344641</v>
      </c>
      <c r="DE14" s="624"/>
      <c r="DF14" s="624"/>
      <c r="DG14" s="624"/>
      <c r="DH14" s="624"/>
      <c r="DI14" s="624"/>
      <c r="DJ14" s="624"/>
      <c r="DK14" s="624"/>
      <c r="DL14" s="624"/>
      <c r="DM14" s="624"/>
      <c r="DN14" s="624"/>
      <c r="DO14" s="624"/>
      <c r="DP14" s="625"/>
      <c r="DQ14" s="632">
        <v>612018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211913</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2319000</v>
      </c>
      <c r="CS15" s="624"/>
      <c r="CT15" s="624"/>
      <c r="CU15" s="624"/>
      <c r="CV15" s="624"/>
      <c r="CW15" s="624"/>
      <c r="CX15" s="624"/>
      <c r="CY15" s="625"/>
      <c r="CZ15" s="626">
        <v>11.4</v>
      </c>
      <c r="DA15" s="626"/>
      <c r="DB15" s="626"/>
      <c r="DC15" s="626"/>
      <c r="DD15" s="632">
        <v>993885</v>
      </c>
      <c r="DE15" s="624"/>
      <c r="DF15" s="624"/>
      <c r="DG15" s="624"/>
      <c r="DH15" s="624"/>
      <c r="DI15" s="624"/>
      <c r="DJ15" s="624"/>
      <c r="DK15" s="624"/>
      <c r="DL15" s="624"/>
      <c r="DM15" s="624"/>
      <c r="DN15" s="624"/>
      <c r="DO15" s="624"/>
      <c r="DP15" s="625"/>
      <c r="DQ15" s="632">
        <v>1084213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32219</v>
      </c>
      <c r="S16" s="624"/>
      <c r="T16" s="624"/>
      <c r="U16" s="624"/>
      <c r="V16" s="624"/>
      <c r="W16" s="624"/>
      <c r="X16" s="624"/>
      <c r="Y16" s="625"/>
      <c r="Z16" s="626">
        <v>0.2</v>
      </c>
      <c r="AA16" s="626"/>
      <c r="AB16" s="626"/>
      <c r="AC16" s="626"/>
      <c r="AD16" s="627">
        <v>32219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300885</v>
      </c>
      <c r="CS16" s="624"/>
      <c r="CT16" s="624"/>
      <c r="CU16" s="624"/>
      <c r="CV16" s="624"/>
      <c r="CW16" s="624"/>
      <c r="CX16" s="624"/>
      <c r="CY16" s="625"/>
      <c r="CZ16" s="626">
        <v>1.5</v>
      </c>
      <c r="DA16" s="626"/>
      <c r="DB16" s="626"/>
      <c r="DC16" s="626"/>
      <c r="DD16" s="632" t="s">
        <v>122</v>
      </c>
      <c r="DE16" s="624"/>
      <c r="DF16" s="624"/>
      <c r="DG16" s="624"/>
      <c r="DH16" s="624"/>
      <c r="DI16" s="624"/>
      <c r="DJ16" s="624"/>
      <c r="DK16" s="624"/>
      <c r="DL16" s="624"/>
      <c r="DM16" s="624"/>
      <c r="DN16" s="624"/>
      <c r="DO16" s="624"/>
      <c r="DP16" s="625"/>
      <c r="DQ16" s="632">
        <v>59945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94809</v>
      </c>
      <c r="S17" s="624"/>
      <c r="T17" s="624"/>
      <c r="U17" s="624"/>
      <c r="V17" s="624"/>
      <c r="W17" s="624"/>
      <c r="X17" s="624"/>
      <c r="Y17" s="625"/>
      <c r="Z17" s="626">
        <v>0.5</v>
      </c>
      <c r="AA17" s="626"/>
      <c r="AB17" s="626"/>
      <c r="AC17" s="626"/>
      <c r="AD17" s="627">
        <v>94809</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1229877</v>
      </c>
      <c r="CS17" s="624"/>
      <c r="CT17" s="624"/>
      <c r="CU17" s="624"/>
      <c r="CV17" s="624"/>
      <c r="CW17" s="624"/>
      <c r="CX17" s="624"/>
      <c r="CY17" s="625"/>
      <c r="CZ17" s="626">
        <v>6.1</v>
      </c>
      <c r="DA17" s="626"/>
      <c r="DB17" s="626"/>
      <c r="DC17" s="626"/>
      <c r="DD17" s="632" t="s">
        <v>122</v>
      </c>
      <c r="DE17" s="624"/>
      <c r="DF17" s="624"/>
      <c r="DG17" s="624"/>
      <c r="DH17" s="624"/>
      <c r="DI17" s="624"/>
      <c r="DJ17" s="624"/>
      <c r="DK17" s="624"/>
      <c r="DL17" s="624"/>
      <c r="DM17" s="624"/>
      <c r="DN17" s="624"/>
      <c r="DO17" s="624"/>
      <c r="DP17" s="625"/>
      <c r="DQ17" s="632">
        <v>1229877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47058</v>
      </c>
      <c r="S18" s="624"/>
      <c r="T18" s="624"/>
      <c r="U18" s="624"/>
      <c r="V18" s="624"/>
      <c r="W18" s="624"/>
      <c r="X18" s="624"/>
      <c r="Y18" s="625"/>
      <c r="Z18" s="626">
        <v>0.2</v>
      </c>
      <c r="AA18" s="626"/>
      <c r="AB18" s="626"/>
      <c r="AC18" s="626"/>
      <c r="AD18" s="627">
        <v>47058</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27207</v>
      </c>
      <c r="S19" s="624"/>
      <c r="T19" s="624"/>
      <c r="U19" s="624"/>
      <c r="V19" s="624"/>
      <c r="W19" s="624"/>
      <c r="X19" s="624"/>
      <c r="Y19" s="625"/>
      <c r="Z19" s="626">
        <v>0.1</v>
      </c>
      <c r="AA19" s="626"/>
      <c r="AB19" s="626"/>
      <c r="AC19" s="626"/>
      <c r="AD19" s="627">
        <v>27207</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79517</v>
      </c>
      <c r="BH19" s="624"/>
      <c r="BI19" s="624"/>
      <c r="BJ19" s="624"/>
      <c r="BK19" s="624"/>
      <c r="BL19" s="624"/>
      <c r="BM19" s="624"/>
      <c r="BN19" s="625"/>
      <c r="BO19" s="626">
        <v>1.6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19851</v>
      </c>
      <c r="S20" s="624"/>
      <c r="T20" s="624"/>
      <c r="U20" s="624"/>
      <c r="V20" s="624"/>
      <c r="W20" s="624"/>
      <c r="X20" s="624"/>
      <c r="Y20" s="625"/>
      <c r="Z20" s="626">
        <v>0.1</v>
      </c>
      <c r="AA20" s="626"/>
      <c r="AB20" s="626"/>
      <c r="AC20" s="626"/>
      <c r="AD20" s="627">
        <v>19851</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79517</v>
      </c>
      <c r="BH20" s="624"/>
      <c r="BI20" s="624"/>
      <c r="BJ20" s="624"/>
      <c r="BK20" s="624"/>
      <c r="BL20" s="624"/>
      <c r="BM20" s="624"/>
      <c r="BN20" s="625"/>
      <c r="BO20" s="626">
        <v>1.6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20303410</v>
      </c>
      <c r="CS20" s="624"/>
      <c r="CT20" s="624"/>
      <c r="CU20" s="624"/>
      <c r="CV20" s="624"/>
      <c r="CW20" s="624"/>
      <c r="CX20" s="624"/>
      <c r="CY20" s="625"/>
      <c r="CZ20" s="626">
        <v>100</v>
      </c>
      <c r="DA20" s="626"/>
      <c r="DB20" s="626"/>
      <c r="DC20" s="626"/>
      <c r="DD20" s="632">
        <v>3056161</v>
      </c>
      <c r="DE20" s="624"/>
      <c r="DF20" s="624"/>
      <c r="DG20" s="624"/>
      <c r="DH20" s="624"/>
      <c r="DI20" s="624"/>
      <c r="DJ20" s="624"/>
      <c r="DK20" s="624"/>
      <c r="DL20" s="624"/>
      <c r="DM20" s="624"/>
      <c r="DN20" s="624"/>
      <c r="DO20" s="624"/>
      <c r="DP20" s="625"/>
      <c r="DQ20" s="632">
        <v>12556298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5267593</v>
      </c>
      <c r="S21" s="624"/>
      <c r="T21" s="624"/>
      <c r="U21" s="624"/>
      <c r="V21" s="624"/>
      <c r="W21" s="624"/>
      <c r="X21" s="624"/>
      <c r="Y21" s="625"/>
      <c r="Z21" s="626">
        <v>25.8</v>
      </c>
      <c r="AA21" s="626"/>
      <c r="AB21" s="626"/>
      <c r="AC21" s="626"/>
      <c r="AD21" s="627">
        <v>4466237</v>
      </c>
      <c r="AE21" s="627"/>
      <c r="AF21" s="627"/>
      <c r="AG21" s="627"/>
      <c r="AH21" s="627"/>
      <c r="AI21" s="627"/>
      <c r="AJ21" s="627"/>
      <c r="AK21" s="627"/>
      <c r="AL21" s="628">
        <v>42.3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250</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4466237</v>
      </c>
      <c r="S22" s="624"/>
      <c r="T22" s="624"/>
      <c r="U22" s="624"/>
      <c r="V22" s="624"/>
      <c r="W22" s="624"/>
      <c r="X22" s="624"/>
      <c r="Y22" s="625"/>
      <c r="Z22" s="626">
        <v>21.9</v>
      </c>
      <c r="AA22" s="626"/>
      <c r="AB22" s="626"/>
      <c r="AC22" s="626"/>
      <c r="AD22" s="627">
        <v>4466237</v>
      </c>
      <c r="AE22" s="627"/>
      <c r="AF22" s="627"/>
      <c r="AG22" s="627"/>
      <c r="AH22" s="627"/>
      <c r="AI22" s="627"/>
      <c r="AJ22" s="627"/>
      <c r="AK22" s="627"/>
      <c r="AL22" s="628">
        <v>42.3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801356</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79267</v>
      </c>
      <c r="BH23" s="624"/>
      <c r="BI23" s="624"/>
      <c r="BJ23" s="624"/>
      <c r="BK23" s="624"/>
      <c r="BL23" s="624"/>
      <c r="BM23" s="624"/>
      <c r="BN23" s="625"/>
      <c r="BO23" s="626">
        <v>1.6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8769409</v>
      </c>
      <c r="CS24" s="613"/>
      <c r="CT24" s="613"/>
      <c r="CU24" s="613"/>
      <c r="CV24" s="613"/>
      <c r="CW24" s="613"/>
      <c r="CX24" s="613"/>
      <c r="CY24" s="614"/>
      <c r="CZ24" s="617">
        <v>43.2</v>
      </c>
      <c r="DA24" s="618"/>
      <c r="DB24" s="618"/>
      <c r="DC24" s="634"/>
      <c r="DD24" s="655">
        <v>6183235</v>
      </c>
      <c r="DE24" s="613"/>
      <c r="DF24" s="613"/>
      <c r="DG24" s="613"/>
      <c r="DH24" s="613"/>
      <c r="DI24" s="613"/>
      <c r="DJ24" s="613"/>
      <c r="DK24" s="614"/>
      <c r="DL24" s="655">
        <v>5554970</v>
      </c>
      <c r="DM24" s="613"/>
      <c r="DN24" s="613"/>
      <c r="DO24" s="613"/>
      <c r="DP24" s="613"/>
      <c r="DQ24" s="613"/>
      <c r="DR24" s="613"/>
      <c r="DS24" s="613"/>
      <c r="DT24" s="613"/>
      <c r="DU24" s="613"/>
      <c r="DV24" s="614"/>
      <c r="DW24" s="617">
        <v>52.2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11380722</v>
      </c>
      <c r="S25" s="624"/>
      <c r="T25" s="624"/>
      <c r="U25" s="624"/>
      <c r="V25" s="624"/>
      <c r="W25" s="624"/>
      <c r="X25" s="624"/>
      <c r="Y25" s="625"/>
      <c r="Z25" s="626">
        <v>55.8</v>
      </c>
      <c r="AA25" s="626"/>
      <c r="AB25" s="626"/>
      <c r="AC25" s="626"/>
      <c r="AD25" s="627">
        <v>10500099</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3726702</v>
      </c>
      <c r="CS25" s="656"/>
      <c r="CT25" s="656"/>
      <c r="CU25" s="656"/>
      <c r="CV25" s="656"/>
      <c r="CW25" s="656"/>
      <c r="CX25" s="656"/>
      <c r="CY25" s="657"/>
      <c r="CZ25" s="628">
        <v>18.399999999999999</v>
      </c>
      <c r="DA25" s="653"/>
      <c r="DB25" s="653"/>
      <c r="DC25" s="658"/>
      <c r="DD25" s="632">
        <v>3461462</v>
      </c>
      <c r="DE25" s="656"/>
      <c r="DF25" s="656"/>
      <c r="DG25" s="656"/>
      <c r="DH25" s="656"/>
      <c r="DI25" s="656"/>
      <c r="DJ25" s="656"/>
      <c r="DK25" s="657"/>
      <c r="DL25" s="632">
        <v>3305722</v>
      </c>
      <c r="DM25" s="656"/>
      <c r="DN25" s="656"/>
      <c r="DO25" s="656"/>
      <c r="DP25" s="656"/>
      <c r="DQ25" s="656"/>
      <c r="DR25" s="656"/>
      <c r="DS25" s="656"/>
      <c r="DT25" s="656"/>
      <c r="DU25" s="656"/>
      <c r="DV25" s="657"/>
      <c r="DW25" s="628">
        <v>31.1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2288</v>
      </c>
      <c r="S26" s="624"/>
      <c r="T26" s="624"/>
      <c r="U26" s="624"/>
      <c r="V26" s="624"/>
      <c r="W26" s="624"/>
      <c r="X26" s="624"/>
      <c r="Y26" s="625"/>
      <c r="Z26" s="626">
        <v>0</v>
      </c>
      <c r="AA26" s="626"/>
      <c r="AB26" s="626"/>
      <c r="AC26" s="626"/>
      <c r="AD26" s="627">
        <v>2288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2105408</v>
      </c>
      <c r="CS26" s="624"/>
      <c r="CT26" s="624"/>
      <c r="CU26" s="624"/>
      <c r="CV26" s="624"/>
      <c r="CW26" s="624"/>
      <c r="CX26" s="624"/>
      <c r="CY26" s="625"/>
      <c r="CZ26" s="628">
        <v>10.4</v>
      </c>
      <c r="DA26" s="653"/>
      <c r="DB26" s="653"/>
      <c r="DC26" s="658"/>
      <c r="DD26" s="632">
        <v>1983252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51225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4888410</v>
      </c>
      <c r="BH27" s="624"/>
      <c r="BI27" s="624"/>
      <c r="BJ27" s="624"/>
      <c r="BK27" s="624"/>
      <c r="BL27" s="624"/>
      <c r="BM27" s="624"/>
      <c r="BN27" s="625"/>
      <c r="BO27" s="626">
        <v>100</v>
      </c>
      <c r="BP27" s="626"/>
      <c r="BQ27" s="626"/>
      <c r="BR27" s="626"/>
      <c r="BS27" s="627">
        <v>265928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3812830</v>
      </c>
      <c r="CS27" s="656"/>
      <c r="CT27" s="656"/>
      <c r="CU27" s="656"/>
      <c r="CV27" s="656"/>
      <c r="CW27" s="656"/>
      <c r="CX27" s="656"/>
      <c r="CY27" s="657"/>
      <c r="CZ27" s="628">
        <v>18.8</v>
      </c>
      <c r="DA27" s="653"/>
      <c r="DB27" s="653"/>
      <c r="DC27" s="658"/>
      <c r="DD27" s="632">
        <v>1491896</v>
      </c>
      <c r="DE27" s="656"/>
      <c r="DF27" s="656"/>
      <c r="DG27" s="656"/>
      <c r="DH27" s="656"/>
      <c r="DI27" s="656"/>
      <c r="DJ27" s="656"/>
      <c r="DK27" s="657"/>
      <c r="DL27" s="632">
        <v>1019371</v>
      </c>
      <c r="DM27" s="656"/>
      <c r="DN27" s="656"/>
      <c r="DO27" s="656"/>
      <c r="DP27" s="656"/>
      <c r="DQ27" s="656"/>
      <c r="DR27" s="656"/>
      <c r="DS27" s="656"/>
      <c r="DT27" s="656"/>
      <c r="DU27" s="656"/>
      <c r="DV27" s="657"/>
      <c r="DW27" s="628">
        <v>9.6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220816</v>
      </c>
      <c r="S28" s="624"/>
      <c r="T28" s="624"/>
      <c r="U28" s="624"/>
      <c r="V28" s="624"/>
      <c r="W28" s="624"/>
      <c r="X28" s="624"/>
      <c r="Y28" s="625"/>
      <c r="Z28" s="626">
        <v>1.1000000000000001</v>
      </c>
      <c r="AA28" s="626"/>
      <c r="AB28" s="626"/>
      <c r="AC28" s="626"/>
      <c r="AD28" s="627">
        <v>57775</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1229877</v>
      </c>
      <c r="CS28" s="624"/>
      <c r="CT28" s="624"/>
      <c r="CU28" s="624"/>
      <c r="CV28" s="624"/>
      <c r="CW28" s="624"/>
      <c r="CX28" s="624"/>
      <c r="CY28" s="625"/>
      <c r="CZ28" s="628">
        <v>6.1</v>
      </c>
      <c r="DA28" s="653"/>
      <c r="DB28" s="653"/>
      <c r="DC28" s="658"/>
      <c r="DD28" s="632">
        <v>1229877</v>
      </c>
      <c r="DE28" s="624"/>
      <c r="DF28" s="624"/>
      <c r="DG28" s="624"/>
      <c r="DH28" s="624"/>
      <c r="DI28" s="624"/>
      <c r="DJ28" s="624"/>
      <c r="DK28" s="625"/>
      <c r="DL28" s="632">
        <v>1229877</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209817</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1229048</v>
      </c>
      <c r="CS29" s="656"/>
      <c r="CT29" s="656"/>
      <c r="CU29" s="656"/>
      <c r="CV29" s="656"/>
      <c r="CW29" s="656"/>
      <c r="CX29" s="656"/>
      <c r="CY29" s="657"/>
      <c r="CZ29" s="628">
        <v>6.1</v>
      </c>
      <c r="DA29" s="653"/>
      <c r="DB29" s="653"/>
      <c r="DC29" s="658"/>
      <c r="DD29" s="632">
        <v>1229048</v>
      </c>
      <c r="DE29" s="656"/>
      <c r="DF29" s="656"/>
      <c r="DG29" s="656"/>
      <c r="DH29" s="656"/>
      <c r="DI29" s="656"/>
      <c r="DJ29" s="656"/>
      <c r="DK29" s="657"/>
      <c r="DL29" s="632">
        <v>1229048</v>
      </c>
      <c r="DM29" s="656"/>
      <c r="DN29" s="656"/>
      <c r="DO29" s="656"/>
      <c r="DP29" s="656"/>
      <c r="DQ29" s="656"/>
      <c r="DR29" s="656"/>
      <c r="DS29" s="656"/>
      <c r="DT29" s="656"/>
      <c r="DU29" s="656"/>
      <c r="DV29" s="657"/>
      <c r="DW29" s="628">
        <v>11.6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3578936</v>
      </c>
      <c r="S30" s="624"/>
      <c r="T30" s="624"/>
      <c r="U30" s="624"/>
      <c r="V30" s="624"/>
      <c r="W30" s="624"/>
      <c r="X30" s="624"/>
      <c r="Y30" s="625"/>
      <c r="Z30" s="626">
        <v>17.600000000000001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1178011</v>
      </c>
      <c r="CS30" s="624"/>
      <c r="CT30" s="624"/>
      <c r="CU30" s="624"/>
      <c r="CV30" s="624"/>
      <c r="CW30" s="624"/>
      <c r="CX30" s="624"/>
      <c r="CY30" s="625"/>
      <c r="CZ30" s="628">
        <v>5.8</v>
      </c>
      <c r="DA30" s="653"/>
      <c r="DB30" s="653"/>
      <c r="DC30" s="658"/>
      <c r="DD30" s="632">
        <v>1178011</v>
      </c>
      <c r="DE30" s="624"/>
      <c r="DF30" s="624"/>
      <c r="DG30" s="624"/>
      <c r="DH30" s="624"/>
      <c r="DI30" s="624"/>
      <c r="DJ30" s="624"/>
      <c r="DK30" s="625"/>
      <c r="DL30" s="632">
        <v>1178011</v>
      </c>
      <c r="DM30" s="624"/>
      <c r="DN30" s="624"/>
      <c r="DO30" s="624"/>
      <c r="DP30" s="624"/>
      <c r="DQ30" s="624"/>
      <c r="DR30" s="624"/>
      <c r="DS30" s="624"/>
      <c r="DT30" s="624"/>
      <c r="DU30" s="624"/>
      <c r="DV30" s="625"/>
      <c r="DW30" s="628">
        <v>11.1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98.6</v>
      </c>
      <c r="BN31" s="667"/>
      <c r="BO31" s="667"/>
      <c r="BP31" s="667"/>
      <c r="BQ31" s="668"/>
      <c r="BR31" s="670">
        <v>99.6</v>
      </c>
      <c r="BS31" s="667"/>
      <c r="BT31" s="667"/>
      <c r="BU31" s="667"/>
      <c r="BV31" s="667"/>
      <c r="BW31" s="667"/>
      <c r="BX31" s="618">
        <v>98.4</v>
      </c>
      <c r="BY31" s="667"/>
      <c r="BZ31" s="667"/>
      <c r="CA31" s="667"/>
      <c r="CB31" s="668"/>
      <c r="CD31" s="663"/>
      <c r="CE31" s="664"/>
      <c r="CF31" s="620" t="s">
        <v>300</v>
      </c>
      <c r="CG31" s="621"/>
      <c r="CH31" s="621"/>
      <c r="CI31" s="621"/>
      <c r="CJ31" s="621"/>
      <c r="CK31" s="621"/>
      <c r="CL31" s="621"/>
      <c r="CM31" s="621"/>
      <c r="CN31" s="621"/>
      <c r="CO31" s="621"/>
      <c r="CP31" s="621"/>
      <c r="CQ31" s="622"/>
      <c r="CR31" s="623">
        <v>51037</v>
      </c>
      <c r="CS31" s="656"/>
      <c r="CT31" s="656"/>
      <c r="CU31" s="656"/>
      <c r="CV31" s="656"/>
      <c r="CW31" s="656"/>
      <c r="CX31" s="656"/>
      <c r="CY31" s="657"/>
      <c r="CZ31" s="628">
        <v>0.3</v>
      </c>
      <c r="DA31" s="653"/>
      <c r="DB31" s="653"/>
      <c r="DC31" s="658"/>
      <c r="DD31" s="632">
        <v>51037</v>
      </c>
      <c r="DE31" s="656"/>
      <c r="DF31" s="656"/>
      <c r="DG31" s="656"/>
      <c r="DH31" s="656"/>
      <c r="DI31" s="656"/>
      <c r="DJ31" s="656"/>
      <c r="DK31" s="657"/>
      <c r="DL31" s="632">
        <v>51037</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1773393</v>
      </c>
      <c r="S32" s="624"/>
      <c r="T32" s="624"/>
      <c r="U32" s="624"/>
      <c r="V32" s="624"/>
      <c r="W32" s="624"/>
      <c r="X32" s="624"/>
      <c r="Y32" s="625"/>
      <c r="Z32" s="626">
        <v>8.6999999999999993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6"/>
      <c r="BI32" s="656"/>
      <c r="BJ32" s="656"/>
      <c r="BK32" s="656"/>
      <c r="BL32" s="656"/>
      <c r="BM32" s="629">
        <v>98.5</v>
      </c>
      <c r="BN32" s="656"/>
      <c r="BO32" s="656"/>
      <c r="BP32" s="656"/>
      <c r="BQ32" s="669"/>
      <c r="BR32" s="680">
        <v>99.5</v>
      </c>
      <c r="BS32" s="656"/>
      <c r="BT32" s="656"/>
      <c r="BU32" s="656"/>
      <c r="BV32" s="656"/>
      <c r="BW32" s="656"/>
      <c r="BX32" s="629">
        <v>98.3</v>
      </c>
      <c r="BY32" s="656"/>
      <c r="BZ32" s="656"/>
      <c r="CA32" s="656"/>
      <c r="CB32" s="669"/>
      <c r="CD32" s="665"/>
      <c r="CE32" s="666"/>
      <c r="CF32" s="620" t="s">
        <v>304</v>
      </c>
      <c r="CG32" s="621"/>
      <c r="CH32" s="621"/>
      <c r="CI32" s="621"/>
      <c r="CJ32" s="621"/>
      <c r="CK32" s="621"/>
      <c r="CL32" s="621"/>
      <c r="CM32" s="621"/>
      <c r="CN32" s="621"/>
      <c r="CO32" s="621"/>
      <c r="CP32" s="621"/>
      <c r="CQ32" s="622"/>
      <c r="CR32" s="623">
        <v>829</v>
      </c>
      <c r="CS32" s="624"/>
      <c r="CT32" s="624"/>
      <c r="CU32" s="624"/>
      <c r="CV32" s="624"/>
      <c r="CW32" s="624"/>
      <c r="CX32" s="624"/>
      <c r="CY32" s="625"/>
      <c r="CZ32" s="628">
        <v>0</v>
      </c>
      <c r="DA32" s="653"/>
      <c r="DB32" s="653"/>
      <c r="DC32" s="658"/>
      <c r="DD32" s="632">
        <v>829</v>
      </c>
      <c r="DE32" s="624"/>
      <c r="DF32" s="624"/>
      <c r="DG32" s="624"/>
      <c r="DH32" s="624"/>
      <c r="DI32" s="624"/>
      <c r="DJ32" s="624"/>
      <c r="DK32" s="625"/>
      <c r="DL32" s="632">
        <v>829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49674</v>
      </c>
      <c r="S33" s="624"/>
      <c r="T33" s="624"/>
      <c r="U33" s="624"/>
      <c r="V33" s="624"/>
      <c r="W33" s="624"/>
      <c r="X33" s="624"/>
      <c r="Y33" s="625"/>
      <c r="Z33" s="626">
        <v>0.2</v>
      </c>
      <c r="AA33" s="626"/>
      <c r="AB33" s="626"/>
      <c r="AC33" s="626"/>
      <c r="AD33" s="627">
        <v>1946</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99.7</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8176955</v>
      </c>
      <c r="CS33" s="656"/>
      <c r="CT33" s="656"/>
      <c r="CU33" s="656"/>
      <c r="CV33" s="656"/>
      <c r="CW33" s="656"/>
      <c r="CX33" s="656"/>
      <c r="CY33" s="657"/>
      <c r="CZ33" s="628">
        <v>40.299999999999997</v>
      </c>
      <c r="DA33" s="653"/>
      <c r="DB33" s="653"/>
      <c r="DC33" s="658"/>
      <c r="DD33" s="632">
        <v>5995766</v>
      </c>
      <c r="DE33" s="656"/>
      <c r="DF33" s="656"/>
      <c r="DG33" s="656"/>
      <c r="DH33" s="656"/>
      <c r="DI33" s="656"/>
      <c r="DJ33" s="656"/>
      <c r="DK33" s="657"/>
      <c r="DL33" s="632">
        <v>4197079</v>
      </c>
      <c r="DM33" s="656"/>
      <c r="DN33" s="656"/>
      <c r="DO33" s="656"/>
      <c r="DP33" s="656"/>
      <c r="DQ33" s="656"/>
      <c r="DR33" s="656"/>
      <c r="DS33" s="656"/>
      <c r="DT33" s="656"/>
      <c r="DU33" s="656"/>
      <c r="DV33" s="657"/>
      <c r="DW33" s="628">
        <v>39.5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347407</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3149841</v>
      </c>
      <c r="CS34" s="624"/>
      <c r="CT34" s="624"/>
      <c r="CU34" s="624"/>
      <c r="CV34" s="624"/>
      <c r="CW34" s="624"/>
      <c r="CX34" s="624"/>
      <c r="CY34" s="625"/>
      <c r="CZ34" s="628">
        <v>15.5</v>
      </c>
      <c r="DA34" s="653"/>
      <c r="DB34" s="653"/>
      <c r="DC34" s="658"/>
      <c r="DD34" s="632">
        <v>2018889</v>
      </c>
      <c r="DE34" s="624"/>
      <c r="DF34" s="624"/>
      <c r="DG34" s="624"/>
      <c r="DH34" s="624"/>
      <c r="DI34" s="624"/>
      <c r="DJ34" s="624"/>
      <c r="DK34" s="625"/>
      <c r="DL34" s="632">
        <v>1542484</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591858</v>
      </c>
      <c r="S35" s="624"/>
      <c r="T35" s="624"/>
      <c r="U35" s="624"/>
      <c r="V35" s="624"/>
      <c r="W35" s="624"/>
      <c r="X35" s="624"/>
      <c r="Y35" s="625"/>
      <c r="Z35" s="626">
        <v>2.9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114148</v>
      </c>
      <c r="CS35" s="656"/>
      <c r="CT35" s="656"/>
      <c r="CU35" s="656"/>
      <c r="CV35" s="656"/>
      <c r="CW35" s="656"/>
      <c r="CX35" s="656"/>
      <c r="CY35" s="657"/>
      <c r="CZ35" s="628">
        <v>0.6</v>
      </c>
      <c r="DA35" s="653"/>
      <c r="DB35" s="653"/>
      <c r="DC35" s="658"/>
      <c r="DD35" s="632">
        <v>99924</v>
      </c>
      <c r="DE35" s="656"/>
      <c r="DF35" s="656"/>
      <c r="DG35" s="656"/>
      <c r="DH35" s="656"/>
      <c r="DI35" s="656"/>
      <c r="DJ35" s="656"/>
      <c r="DK35" s="657"/>
      <c r="DL35" s="632">
        <v>93688</v>
      </c>
      <c r="DM35" s="656"/>
      <c r="DN35" s="656"/>
      <c r="DO35" s="656"/>
      <c r="DP35" s="656"/>
      <c r="DQ35" s="656"/>
      <c r="DR35" s="656"/>
      <c r="DS35" s="656"/>
      <c r="DT35" s="656"/>
      <c r="DU35" s="656"/>
      <c r="DV35" s="657"/>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72046</v>
      </c>
      <c r="S36" s="624"/>
      <c r="T36" s="624"/>
      <c r="U36" s="624"/>
      <c r="V36" s="624"/>
      <c r="W36" s="624"/>
      <c r="X36" s="624"/>
      <c r="Y36" s="625"/>
      <c r="Z36" s="626">
        <v>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3014040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1092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2013786</v>
      </c>
      <c r="CS36" s="624"/>
      <c r="CT36" s="624"/>
      <c r="CU36" s="624"/>
      <c r="CV36" s="624"/>
      <c r="CW36" s="624"/>
      <c r="CX36" s="624"/>
      <c r="CY36" s="625"/>
      <c r="CZ36" s="628">
        <v>9.9</v>
      </c>
      <c r="DA36" s="653"/>
      <c r="DB36" s="653"/>
      <c r="DC36" s="658"/>
      <c r="DD36" s="632">
        <v>1625131</v>
      </c>
      <c r="DE36" s="624"/>
      <c r="DF36" s="624"/>
      <c r="DG36" s="624"/>
      <c r="DH36" s="624"/>
      <c r="DI36" s="624"/>
      <c r="DJ36" s="624"/>
      <c r="DK36" s="625"/>
      <c r="DL36" s="632">
        <v>1154302</v>
      </c>
      <c r="DM36" s="624"/>
      <c r="DN36" s="624"/>
      <c r="DO36" s="624"/>
      <c r="DP36" s="624"/>
      <c r="DQ36" s="624"/>
      <c r="DR36" s="624"/>
      <c r="DS36" s="624"/>
      <c r="DT36" s="624"/>
      <c r="DU36" s="624"/>
      <c r="DV36" s="625"/>
      <c r="DW36" s="628">
        <v>10.9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212899</v>
      </c>
      <c r="S37" s="624"/>
      <c r="T37" s="624"/>
      <c r="U37" s="624"/>
      <c r="V37" s="624"/>
      <c r="W37" s="624"/>
      <c r="X37" s="624"/>
      <c r="Y37" s="625"/>
      <c r="Z37" s="626">
        <v>1</v>
      </c>
      <c r="AA37" s="626"/>
      <c r="AB37" s="626"/>
      <c r="AC37" s="626"/>
      <c r="AD37" s="627">
        <v>313</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965558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1092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33211</v>
      </c>
      <c r="CS37" s="656"/>
      <c r="CT37" s="656"/>
      <c r="CU37" s="656"/>
      <c r="CV37" s="656"/>
      <c r="CW37" s="656"/>
      <c r="CX37" s="656"/>
      <c r="CY37" s="657"/>
      <c r="CZ37" s="628">
        <v>0.2</v>
      </c>
      <c r="DA37" s="653"/>
      <c r="DB37" s="653"/>
      <c r="DC37" s="658"/>
      <c r="DD37" s="632">
        <v>33211</v>
      </c>
      <c r="DE37" s="656"/>
      <c r="DF37" s="656"/>
      <c r="DG37" s="656"/>
      <c r="DH37" s="656"/>
      <c r="DI37" s="656"/>
      <c r="DJ37" s="656"/>
      <c r="DK37" s="657"/>
      <c r="DL37" s="632">
        <v>32773</v>
      </c>
      <c r="DM37" s="656"/>
      <c r="DN37" s="656"/>
      <c r="DO37" s="656"/>
      <c r="DP37" s="656"/>
      <c r="DQ37" s="656"/>
      <c r="DR37" s="656"/>
      <c r="DS37" s="656"/>
      <c r="DT37" s="656"/>
      <c r="DU37" s="656"/>
      <c r="DV37" s="657"/>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1889100</v>
      </c>
      <c r="S38" s="624"/>
      <c r="T38" s="624"/>
      <c r="U38" s="624"/>
      <c r="V38" s="624"/>
      <c r="W38" s="624"/>
      <c r="X38" s="624"/>
      <c r="Y38" s="625"/>
      <c r="Z38" s="626">
        <v>9.3000000000000007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230899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4282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1633509</v>
      </c>
      <c r="CS38" s="624"/>
      <c r="CT38" s="624"/>
      <c r="CU38" s="624"/>
      <c r="CV38" s="624"/>
      <c r="CW38" s="624"/>
      <c r="CX38" s="624"/>
      <c r="CY38" s="625"/>
      <c r="CZ38" s="628">
        <v>8</v>
      </c>
      <c r="DA38" s="653"/>
      <c r="DB38" s="653"/>
      <c r="DC38" s="658"/>
      <c r="DD38" s="632">
        <v>1340167</v>
      </c>
      <c r="DE38" s="624"/>
      <c r="DF38" s="624"/>
      <c r="DG38" s="624"/>
      <c r="DH38" s="624"/>
      <c r="DI38" s="624"/>
      <c r="DJ38" s="624"/>
      <c r="DK38" s="625"/>
      <c r="DL38" s="632">
        <v>1278099</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184074</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6219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913881</v>
      </c>
      <c r="CS39" s="656"/>
      <c r="CT39" s="656"/>
      <c r="CU39" s="656"/>
      <c r="CV39" s="656"/>
      <c r="CW39" s="656"/>
      <c r="CX39" s="656"/>
      <c r="CY39" s="657"/>
      <c r="CZ39" s="628">
        <v>4.5</v>
      </c>
      <c r="DA39" s="653"/>
      <c r="DB39" s="653"/>
      <c r="DC39" s="658"/>
      <c r="DD39" s="632">
        <v>575485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69800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1214</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351790</v>
      </c>
      <c r="CS40" s="624"/>
      <c r="CT40" s="624"/>
      <c r="CU40" s="624"/>
      <c r="CV40" s="624"/>
      <c r="CW40" s="624"/>
      <c r="CX40" s="624"/>
      <c r="CY40" s="625"/>
      <c r="CZ40" s="628">
        <v>1.7</v>
      </c>
      <c r="DA40" s="653"/>
      <c r="DB40" s="653"/>
      <c r="DC40" s="658"/>
      <c r="DD40" s="632">
        <v>336170</v>
      </c>
      <c r="DE40" s="624"/>
      <c r="DF40" s="624"/>
      <c r="DG40" s="624"/>
      <c r="DH40" s="624"/>
      <c r="DI40" s="624"/>
      <c r="DJ40" s="624"/>
      <c r="DK40" s="625"/>
      <c r="DL40" s="632">
        <v>128506</v>
      </c>
      <c r="DM40" s="624"/>
      <c r="DN40" s="624"/>
      <c r="DO40" s="624"/>
      <c r="DP40" s="624"/>
      <c r="DQ40" s="624"/>
      <c r="DR40" s="624"/>
      <c r="DS40" s="624"/>
      <c r="DT40" s="624"/>
      <c r="DU40" s="624"/>
      <c r="DV40" s="625"/>
      <c r="DW40" s="628">
        <v>1.2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20380181</v>
      </c>
      <c r="S41" s="696"/>
      <c r="T41" s="696"/>
      <c r="U41" s="696"/>
      <c r="V41" s="696"/>
      <c r="W41" s="696"/>
      <c r="X41" s="696"/>
      <c r="Y41" s="700"/>
      <c r="Z41" s="701">
        <v>100</v>
      </c>
      <c r="AA41" s="701"/>
      <c r="AB41" s="701"/>
      <c r="AC41" s="701"/>
      <c r="AD41" s="702">
        <v>10562421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258536</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1373759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3357046</v>
      </c>
      <c r="CS42" s="656"/>
      <c r="CT42" s="656"/>
      <c r="CU42" s="656"/>
      <c r="CV42" s="656"/>
      <c r="CW42" s="656"/>
      <c r="CX42" s="656"/>
      <c r="CY42" s="657"/>
      <c r="CZ42" s="628">
        <v>16.5</v>
      </c>
      <c r="DA42" s="653"/>
      <c r="DB42" s="653"/>
      <c r="DC42" s="658"/>
      <c r="DD42" s="632">
        <v>377297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78691</v>
      </c>
      <c r="CS43" s="656"/>
      <c r="CT43" s="656"/>
      <c r="CU43" s="656"/>
      <c r="CV43" s="656"/>
      <c r="CW43" s="656"/>
      <c r="CX43" s="656"/>
      <c r="CY43" s="657"/>
      <c r="CZ43" s="628">
        <v>0.4</v>
      </c>
      <c r="DA43" s="653"/>
      <c r="DB43" s="653"/>
      <c r="DC43" s="658"/>
      <c r="DD43" s="632">
        <v>78691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3056161</v>
      </c>
      <c r="CS44" s="624"/>
      <c r="CT44" s="624"/>
      <c r="CU44" s="624"/>
      <c r="CV44" s="624"/>
      <c r="CW44" s="624"/>
      <c r="CX44" s="624"/>
      <c r="CY44" s="625"/>
      <c r="CZ44" s="628">
        <v>15.1</v>
      </c>
      <c r="DA44" s="629"/>
      <c r="DB44" s="629"/>
      <c r="DC44" s="635"/>
      <c r="DD44" s="632">
        <v>317352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1419118</v>
      </c>
      <c r="CS45" s="656"/>
      <c r="CT45" s="656"/>
      <c r="CU45" s="656"/>
      <c r="CV45" s="656"/>
      <c r="CW45" s="656"/>
      <c r="CX45" s="656"/>
      <c r="CY45" s="657"/>
      <c r="CZ45" s="628">
        <v>7</v>
      </c>
      <c r="DA45" s="653"/>
      <c r="DB45" s="653"/>
      <c r="DC45" s="658"/>
      <c r="DD45" s="632">
        <v>55081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1609259</v>
      </c>
      <c r="CS46" s="624"/>
      <c r="CT46" s="624"/>
      <c r="CU46" s="624"/>
      <c r="CV46" s="624"/>
      <c r="CW46" s="624"/>
      <c r="CX46" s="624"/>
      <c r="CY46" s="625"/>
      <c r="CZ46" s="628">
        <v>7.9</v>
      </c>
      <c r="DA46" s="629"/>
      <c r="DB46" s="629"/>
      <c r="DC46" s="635"/>
      <c r="DD46" s="632">
        <v>261860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300885</v>
      </c>
      <c r="CS47" s="656"/>
      <c r="CT47" s="656"/>
      <c r="CU47" s="656"/>
      <c r="CV47" s="656"/>
      <c r="CW47" s="656"/>
      <c r="CX47" s="656"/>
      <c r="CY47" s="657"/>
      <c r="CZ47" s="628">
        <v>1.5</v>
      </c>
      <c r="DA47" s="653"/>
      <c r="DB47" s="653"/>
      <c r="DC47" s="658"/>
      <c r="DD47" s="632">
        <v>59945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20303410</v>
      </c>
      <c r="CS49" s="682"/>
      <c r="CT49" s="682"/>
      <c r="CU49" s="682"/>
      <c r="CV49" s="682"/>
      <c r="CW49" s="682"/>
      <c r="CX49" s="682"/>
      <c r="CY49" s="711"/>
      <c r="CZ49" s="703">
        <v>100</v>
      </c>
      <c r="DA49" s="712"/>
      <c r="DB49" s="712"/>
      <c r="DC49" s="713"/>
      <c r="DD49" s="714">
        <v>12556298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LXorEUPffekvzbvEMU58maFefftyeK9hcSkwrpRDrPVxKNUAfqXTOJX+C0eVNbfR/WVcJksCuQvPGKhocwlcQ==" saltValue="zsXYIJsCCkO95DrVauOE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20354</v>
      </c>
      <c r="R7" s="753"/>
      <c r="S7" s="753"/>
      <c r="T7" s="753"/>
      <c r="U7" s="753"/>
      <c r="V7" s="753">
        <v>20279</v>
      </c>
      <c r="W7" s="753"/>
      <c r="X7" s="753"/>
      <c r="Y7" s="753"/>
      <c r="Z7" s="753"/>
      <c r="AA7" s="753">
        <v>75</v>
      </c>
      <c r="AB7" s="753"/>
      <c r="AC7" s="753"/>
      <c r="AD7" s="753"/>
      <c r="AE7" s="754"/>
      <c r="AF7" s="755">
        <v>67</v>
      </c>
      <c r="AG7" s="756"/>
      <c r="AH7" s="756"/>
      <c r="AI7" s="756"/>
      <c r="AJ7" s="757"/>
      <c r="AK7" s="758">
        <v>592</v>
      </c>
      <c r="AL7" s="759"/>
      <c r="AM7" s="759"/>
      <c r="AN7" s="759"/>
      <c r="AO7" s="759"/>
      <c r="AP7" s="759">
        <v>14842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0</v>
      </c>
      <c r="CI7" s="744"/>
      <c r="CJ7" s="744"/>
      <c r="CK7" s="744"/>
      <c r="CL7" s="745"/>
      <c r="CM7" s="743">
        <v>39</v>
      </c>
      <c r="CN7" s="744"/>
      <c r="CO7" s="744"/>
      <c r="CP7" s="744"/>
      <c r="CQ7" s="745"/>
      <c r="CR7" s="743">
        <v>20</v>
      </c>
      <c r="CS7" s="744"/>
      <c r="CT7" s="744"/>
      <c r="CU7" s="744"/>
      <c r="CV7" s="745"/>
      <c r="CW7" s="743">
        <v>1</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32</v>
      </c>
      <c r="R8" s="784"/>
      <c r="S8" s="784"/>
      <c r="T8" s="784"/>
      <c r="U8" s="784"/>
      <c r="V8" s="784">
        <v>32</v>
      </c>
      <c r="W8" s="784"/>
      <c r="X8" s="784"/>
      <c r="Y8" s="784"/>
      <c r="Z8" s="784"/>
      <c r="AA8" s="784" t="s">
        <v>550</v>
      </c>
      <c r="AB8" s="784"/>
      <c r="AC8" s="784"/>
      <c r="AD8" s="784"/>
      <c r="AE8" s="785"/>
      <c r="AF8" s="786" t="s">
        <v>122</v>
      </c>
      <c r="AG8" s="787"/>
      <c r="AH8" s="787"/>
      <c r="AI8" s="787"/>
      <c r="AJ8" s="788"/>
      <c r="AK8" s="769">
        <v>10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0</v>
      </c>
      <c r="CI8" s="777"/>
      <c r="CJ8" s="777"/>
      <c r="CK8" s="777"/>
      <c r="CL8" s="778"/>
      <c r="CM8" s="776">
        <v>113</v>
      </c>
      <c r="CN8" s="777"/>
      <c r="CO8" s="777"/>
      <c r="CP8" s="777"/>
      <c r="CQ8" s="778"/>
      <c r="CR8" s="776">
        <v>100</v>
      </c>
      <c r="CS8" s="777"/>
      <c r="CT8" s="777"/>
      <c r="CU8" s="777"/>
      <c r="CV8" s="778"/>
      <c r="CW8" s="776">
        <v>5976</v>
      </c>
      <c r="CX8" s="777"/>
      <c r="CY8" s="777"/>
      <c r="CZ8" s="777"/>
      <c r="DA8" s="778"/>
      <c r="DB8" s="776">
        <v>23</v>
      </c>
      <c r="DC8" s="777"/>
      <c r="DD8" s="777"/>
      <c r="DE8" s="777"/>
      <c r="DF8" s="778"/>
      <c r="DG8" s="776" t="s">
        <v>565</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3</v>
      </c>
      <c r="R9" s="784"/>
      <c r="S9" s="784"/>
      <c r="T9" s="784"/>
      <c r="U9" s="784"/>
      <c r="V9" s="784">
        <v>2</v>
      </c>
      <c r="W9" s="784"/>
      <c r="X9" s="784"/>
      <c r="Y9" s="784"/>
      <c r="Z9" s="784"/>
      <c r="AA9" s="784">
        <v>1</v>
      </c>
      <c r="AB9" s="784"/>
      <c r="AC9" s="784"/>
      <c r="AD9" s="784"/>
      <c r="AE9" s="785"/>
      <c r="AF9" s="786">
        <v>1</v>
      </c>
      <c r="AG9" s="787"/>
      <c r="AH9" s="787"/>
      <c r="AI9" s="787"/>
      <c r="AJ9" s="788"/>
      <c r="AK9" s="769" t="s">
        <v>565</v>
      </c>
      <c r="AL9" s="770"/>
      <c r="AM9" s="770"/>
      <c r="AN9" s="770"/>
      <c r="AO9" s="770"/>
      <c r="AP9" s="770" t="s">
        <v>550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2</v>
      </c>
      <c r="CI9" s="777"/>
      <c r="CJ9" s="777"/>
      <c r="CK9" s="777"/>
      <c r="CL9" s="778"/>
      <c r="CM9" s="776">
        <v>54</v>
      </c>
      <c r="CN9" s="777"/>
      <c r="CO9" s="777"/>
      <c r="CP9" s="777"/>
      <c r="CQ9" s="778"/>
      <c r="CR9" s="776">
        <v>25</v>
      </c>
      <c r="CS9" s="777"/>
      <c r="CT9" s="777"/>
      <c r="CU9" s="777"/>
      <c r="CV9" s="778"/>
      <c r="CW9" s="776" t="s">
        <v>565</v>
      </c>
      <c r="CX9" s="777"/>
      <c r="CY9" s="777"/>
      <c r="CZ9" s="777"/>
      <c r="DA9" s="778"/>
      <c r="DB9" s="776" t="s">
        <v>565</v>
      </c>
      <c r="DC9" s="777"/>
      <c r="DD9" s="777"/>
      <c r="DE9" s="777"/>
      <c r="DF9" s="778"/>
      <c r="DG9" s="776" t="s">
        <v>565</v>
      </c>
      <c r="DH9" s="777"/>
      <c r="DI9" s="777"/>
      <c r="DJ9" s="777"/>
      <c r="DK9" s="778"/>
      <c r="DL9" s="776" t="s">
        <v>565</v>
      </c>
      <c r="DM9" s="777"/>
      <c r="DN9" s="777"/>
      <c r="DO9" s="777"/>
      <c r="DP9" s="778"/>
      <c r="DQ9" s="776" t="s">
        <v>565</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-28</v>
      </c>
      <c r="CI10" s="777"/>
      <c r="CJ10" s="777"/>
      <c r="CK10" s="777"/>
      <c r="CL10" s="778"/>
      <c r="CM10" s="776">
        <v>-25</v>
      </c>
      <c r="CN10" s="777"/>
      <c r="CO10" s="777"/>
      <c r="CP10" s="777"/>
      <c r="CQ10" s="778"/>
      <c r="CR10" s="776">
        <v>35</v>
      </c>
      <c r="CS10" s="777"/>
      <c r="CT10" s="777"/>
      <c r="CU10" s="777"/>
      <c r="CV10" s="778"/>
      <c r="CW10" s="776" t="s">
        <v>565</v>
      </c>
      <c r="CX10" s="777"/>
      <c r="CY10" s="777"/>
      <c r="CZ10" s="777"/>
      <c r="DA10" s="778"/>
      <c r="DB10" s="776" t="s">
        <v>565</v>
      </c>
      <c r="DC10" s="777"/>
      <c r="DD10" s="777"/>
      <c r="DE10" s="777"/>
      <c r="DF10" s="778"/>
      <c r="DG10" s="776" t="s">
        <v>565</v>
      </c>
      <c r="DH10" s="777"/>
      <c r="DI10" s="777"/>
      <c r="DJ10" s="777"/>
      <c r="DK10" s="778"/>
      <c r="DL10" s="776" t="s">
        <v>565</v>
      </c>
      <c r="DM10" s="777"/>
      <c r="DN10" s="777"/>
      <c r="DO10" s="777"/>
      <c r="DP10" s="778"/>
      <c r="DQ10" s="776" t="s">
        <v>565</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7</v>
      </c>
      <c r="CI11" s="777"/>
      <c r="CJ11" s="777"/>
      <c r="CK11" s="777"/>
      <c r="CL11" s="778"/>
      <c r="CM11" s="776">
        <v>147</v>
      </c>
      <c r="CN11" s="777"/>
      <c r="CO11" s="777"/>
      <c r="CP11" s="777"/>
      <c r="CQ11" s="778"/>
      <c r="CR11" s="776">
        <v>50</v>
      </c>
      <c r="CS11" s="777"/>
      <c r="CT11" s="777"/>
      <c r="CU11" s="777"/>
      <c r="CV11" s="778"/>
      <c r="CW11" s="776">
        <v>1</v>
      </c>
      <c r="CX11" s="777"/>
      <c r="CY11" s="777"/>
      <c r="CZ11" s="777"/>
      <c r="DA11" s="778"/>
      <c r="DB11" s="776" t="s">
        <v>565</v>
      </c>
      <c r="DC11" s="777"/>
      <c r="DD11" s="777"/>
      <c r="DE11" s="777"/>
      <c r="DF11" s="778"/>
      <c r="DG11" s="776" t="s">
        <v>565</v>
      </c>
      <c r="DH11" s="777"/>
      <c r="DI11" s="777"/>
      <c r="DJ11" s="777"/>
      <c r="DK11" s="778"/>
      <c r="DL11" s="776" t="s">
        <v>565</v>
      </c>
      <c r="DM11" s="777"/>
      <c r="DN11" s="777"/>
      <c r="DO11" s="777"/>
      <c r="DP11" s="778"/>
      <c r="DQ11" s="776" t="s">
        <v>565</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563</v>
      </c>
      <c r="BT12" s="774"/>
      <c r="BU12" s="774"/>
      <c r="BV12" s="774"/>
      <c r="BW12" s="774"/>
      <c r="BX12" s="774"/>
      <c r="BY12" s="774"/>
      <c r="BZ12" s="774"/>
      <c r="CA12" s="774"/>
      <c r="CB12" s="774"/>
      <c r="CC12" s="774"/>
      <c r="CD12" s="774"/>
      <c r="CE12" s="774"/>
      <c r="CF12" s="774"/>
      <c r="CG12" s="775"/>
      <c r="CH12" s="776">
        <v>0</v>
      </c>
      <c r="CI12" s="777"/>
      <c r="CJ12" s="777"/>
      <c r="CK12" s="777"/>
      <c r="CL12" s="778"/>
      <c r="CM12" s="776">
        <v>72</v>
      </c>
      <c r="CN12" s="777"/>
      <c r="CO12" s="777"/>
      <c r="CP12" s="777"/>
      <c r="CQ12" s="778"/>
      <c r="CR12" s="776">
        <v>7</v>
      </c>
      <c r="CS12" s="777"/>
      <c r="CT12" s="777"/>
      <c r="CU12" s="777"/>
      <c r="CV12" s="778"/>
      <c r="CW12" s="776">
        <v>46</v>
      </c>
      <c r="CX12" s="777"/>
      <c r="CY12" s="777"/>
      <c r="CZ12" s="777"/>
      <c r="DA12" s="778"/>
      <c r="DB12" s="776" t="s">
        <v>565</v>
      </c>
      <c r="DC12" s="777"/>
      <c r="DD12" s="777"/>
      <c r="DE12" s="777"/>
      <c r="DF12" s="778"/>
      <c r="DG12" s="776" t="s">
        <v>565</v>
      </c>
      <c r="DH12" s="777"/>
      <c r="DI12" s="777"/>
      <c r="DJ12" s="777"/>
      <c r="DK12" s="778"/>
      <c r="DL12" s="776" t="s">
        <v>565</v>
      </c>
      <c r="DM12" s="777"/>
      <c r="DN12" s="777"/>
      <c r="DO12" s="777"/>
      <c r="DP12" s="778"/>
      <c r="DQ12" s="776" t="s">
        <v>565</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564</v>
      </c>
      <c r="BT13" s="774"/>
      <c r="BU13" s="774"/>
      <c r="BV13" s="774"/>
      <c r="BW13" s="774"/>
      <c r="BX13" s="774"/>
      <c r="BY13" s="774"/>
      <c r="BZ13" s="774"/>
      <c r="CA13" s="774"/>
      <c r="CB13" s="774"/>
      <c r="CC13" s="774"/>
      <c r="CD13" s="774"/>
      <c r="CE13" s="774"/>
      <c r="CF13" s="774"/>
      <c r="CG13" s="775"/>
      <c r="CH13" s="776">
        <v>1</v>
      </c>
      <c r="CI13" s="777"/>
      <c r="CJ13" s="777"/>
      <c r="CK13" s="777"/>
      <c r="CL13" s="778"/>
      <c r="CM13" s="776">
        <v>69</v>
      </c>
      <c r="CN13" s="777"/>
      <c r="CO13" s="777"/>
      <c r="CP13" s="777"/>
      <c r="CQ13" s="778"/>
      <c r="CR13" s="776">
        <v>7</v>
      </c>
      <c r="CS13" s="777"/>
      <c r="CT13" s="777"/>
      <c r="CU13" s="777"/>
      <c r="CV13" s="778"/>
      <c r="CW13" s="776">
        <v>1</v>
      </c>
      <c r="CX13" s="777"/>
      <c r="CY13" s="777"/>
      <c r="CZ13" s="777"/>
      <c r="DA13" s="778"/>
      <c r="DB13" s="776" t="s">
        <v>565</v>
      </c>
      <c r="DC13" s="777"/>
      <c r="DD13" s="777"/>
      <c r="DE13" s="777"/>
      <c r="DF13" s="778"/>
      <c r="DG13" s="776" t="s">
        <v>565</v>
      </c>
      <c r="DH13" s="777"/>
      <c r="DI13" s="777"/>
      <c r="DJ13" s="777"/>
      <c r="DK13" s="778"/>
      <c r="DL13" s="776" t="s">
        <v>565</v>
      </c>
      <c r="DM13" s="777"/>
      <c r="DN13" s="777"/>
      <c r="DO13" s="777"/>
      <c r="DP13" s="778"/>
      <c r="DQ13" s="776" t="s">
        <v>565</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20380</v>
      </c>
      <c r="R23" s="793"/>
      <c r="S23" s="793"/>
      <c r="T23" s="793"/>
      <c r="U23" s="793"/>
      <c r="V23" s="793">
        <v>20303</v>
      </c>
      <c r="W23" s="793"/>
      <c r="X23" s="793"/>
      <c r="Y23" s="793"/>
      <c r="Z23" s="793"/>
      <c r="AA23" s="793">
        <v>77</v>
      </c>
      <c r="AB23" s="793"/>
      <c r="AC23" s="793"/>
      <c r="AD23" s="793"/>
      <c r="AE23" s="794"/>
      <c r="AF23" s="795">
        <v>68</v>
      </c>
      <c r="AG23" s="793"/>
      <c r="AH23" s="793"/>
      <c r="AI23" s="793"/>
      <c r="AJ23" s="796"/>
      <c r="AK23" s="797"/>
      <c r="AL23" s="798"/>
      <c r="AM23" s="798"/>
      <c r="AN23" s="798"/>
      <c r="AO23" s="798"/>
      <c r="AP23" s="793">
        <v>14842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3386</v>
      </c>
      <c r="R28" s="823"/>
      <c r="S28" s="823"/>
      <c r="T28" s="823"/>
      <c r="U28" s="823"/>
      <c r="V28" s="823">
        <v>3385</v>
      </c>
      <c r="W28" s="823"/>
      <c r="X28" s="823"/>
      <c r="Y28" s="823"/>
      <c r="Z28" s="823"/>
      <c r="AA28" s="823">
        <v>1</v>
      </c>
      <c r="AB28" s="823"/>
      <c r="AC28" s="823"/>
      <c r="AD28" s="823"/>
      <c r="AE28" s="824"/>
      <c r="AF28" s="825">
        <v>1</v>
      </c>
      <c r="AG28" s="823"/>
      <c r="AH28" s="823"/>
      <c r="AI28" s="823"/>
      <c r="AJ28" s="826"/>
      <c r="AK28" s="827">
        <v>316</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5030</v>
      </c>
      <c r="R29" s="784"/>
      <c r="S29" s="784"/>
      <c r="T29" s="784"/>
      <c r="U29" s="784"/>
      <c r="V29" s="784">
        <v>4847</v>
      </c>
      <c r="W29" s="784"/>
      <c r="X29" s="784"/>
      <c r="Y29" s="784"/>
      <c r="Z29" s="784"/>
      <c r="AA29" s="784">
        <v>184</v>
      </c>
      <c r="AB29" s="784"/>
      <c r="AC29" s="784"/>
      <c r="AD29" s="784"/>
      <c r="AE29" s="785"/>
      <c r="AF29" s="786">
        <v>184</v>
      </c>
      <c r="AG29" s="787"/>
      <c r="AH29" s="787"/>
      <c r="AI29" s="787"/>
      <c r="AJ29" s="788"/>
      <c r="AK29" s="834">
        <v>876</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660</v>
      </c>
      <c r="R30" s="784"/>
      <c r="S30" s="784"/>
      <c r="T30" s="784"/>
      <c r="U30" s="784"/>
      <c r="V30" s="784">
        <v>648</v>
      </c>
      <c r="W30" s="784"/>
      <c r="X30" s="784"/>
      <c r="Y30" s="784"/>
      <c r="Z30" s="784"/>
      <c r="AA30" s="784">
        <v>12</v>
      </c>
      <c r="AB30" s="784"/>
      <c r="AC30" s="784"/>
      <c r="AD30" s="784"/>
      <c r="AE30" s="785"/>
      <c r="AF30" s="786">
        <v>12</v>
      </c>
      <c r="AG30" s="787"/>
      <c r="AH30" s="787"/>
      <c r="AI30" s="787"/>
      <c r="AJ30" s="788"/>
      <c r="AK30" s="834">
        <v>179</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14</v>
      </c>
      <c r="R31" s="784"/>
      <c r="S31" s="784"/>
      <c r="T31" s="784"/>
      <c r="U31" s="784"/>
      <c r="V31" s="784">
        <v>14</v>
      </c>
      <c r="W31" s="784"/>
      <c r="X31" s="784"/>
      <c r="Y31" s="784"/>
      <c r="Z31" s="784"/>
      <c r="AA31" s="784">
        <v>0</v>
      </c>
      <c r="AB31" s="784"/>
      <c r="AC31" s="784"/>
      <c r="AD31" s="784"/>
      <c r="AE31" s="785"/>
      <c r="AF31" s="786">
        <v>0</v>
      </c>
      <c r="AG31" s="787"/>
      <c r="AH31" s="787"/>
      <c r="AI31" s="787"/>
      <c r="AJ31" s="788"/>
      <c r="AK31" s="834" t="s">
        <v>565</v>
      </c>
      <c r="AL31" s="830"/>
      <c r="AM31" s="830"/>
      <c r="AN31" s="830"/>
      <c r="AO31" s="830"/>
      <c r="AP31" s="830" t="s">
        <v>550</v>
      </c>
      <c r="AQ31" s="830"/>
      <c r="AR31" s="830"/>
      <c r="AS31" s="830"/>
      <c r="AT31" s="830"/>
      <c r="AU31" s="830" t="s">
        <v>550</v>
      </c>
      <c r="AV31" s="830"/>
      <c r="AW31" s="830"/>
      <c r="AX31" s="830"/>
      <c r="AY31" s="830"/>
      <c r="AZ31" s="831" t="s">
        <v>550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996</v>
      </c>
      <c r="R32" s="784"/>
      <c r="S32" s="784"/>
      <c r="T32" s="784"/>
      <c r="U32" s="784"/>
      <c r="V32" s="784">
        <v>954</v>
      </c>
      <c r="W32" s="784"/>
      <c r="X32" s="784"/>
      <c r="Y32" s="784"/>
      <c r="Z32" s="784"/>
      <c r="AA32" s="784">
        <v>42</v>
      </c>
      <c r="AB32" s="784"/>
      <c r="AC32" s="784"/>
      <c r="AD32" s="784"/>
      <c r="AE32" s="785"/>
      <c r="AF32" s="786">
        <v>1198</v>
      </c>
      <c r="AG32" s="787"/>
      <c r="AH32" s="787"/>
      <c r="AI32" s="787"/>
      <c r="AJ32" s="788"/>
      <c r="AK32" s="834">
        <v>327</v>
      </c>
      <c r="AL32" s="830"/>
      <c r="AM32" s="830"/>
      <c r="AN32" s="830"/>
      <c r="AO32" s="830"/>
      <c r="AP32" s="830">
        <v>3832</v>
      </c>
      <c r="AQ32" s="830"/>
      <c r="AR32" s="830"/>
      <c r="AS32" s="830"/>
      <c r="AT32" s="830"/>
      <c r="AU32" s="830">
        <v>2115</v>
      </c>
      <c r="AV32" s="830"/>
      <c r="AW32" s="830"/>
      <c r="AX32" s="830"/>
      <c r="AY32" s="830"/>
      <c r="AZ32" s="831" t="s">
        <v>550</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1648</v>
      </c>
      <c r="R33" s="784"/>
      <c r="S33" s="784"/>
      <c r="T33" s="784"/>
      <c r="U33" s="784"/>
      <c r="V33" s="784">
        <v>1724</v>
      </c>
      <c r="W33" s="784"/>
      <c r="X33" s="784"/>
      <c r="Y33" s="784"/>
      <c r="Z33" s="784"/>
      <c r="AA33" s="784">
        <v>-75</v>
      </c>
      <c r="AB33" s="784"/>
      <c r="AC33" s="784"/>
      <c r="AD33" s="784"/>
      <c r="AE33" s="785"/>
      <c r="AF33" s="786">
        <v>36</v>
      </c>
      <c r="AG33" s="787"/>
      <c r="AH33" s="787"/>
      <c r="AI33" s="787"/>
      <c r="AJ33" s="788"/>
      <c r="AK33" s="834">
        <v>963</v>
      </c>
      <c r="AL33" s="830"/>
      <c r="AM33" s="830"/>
      <c r="AN33" s="830"/>
      <c r="AO33" s="830"/>
      <c r="AP33" s="830">
        <v>13807</v>
      </c>
      <c r="AQ33" s="830"/>
      <c r="AR33" s="830"/>
      <c r="AS33" s="830"/>
      <c r="AT33" s="830"/>
      <c r="AU33" s="830">
        <v>13623</v>
      </c>
      <c r="AV33" s="830"/>
      <c r="AW33" s="830"/>
      <c r="AX33" s="830"/>
      <c r="AY33" s="830"/>
      <c r="AZ33" s="831" t="s">
        <v>550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6263</v>
      </c>
      <c r="R34" s="784"/>
      <c r="S34" s="784"/>
      <c r="T34" s="784"/>
      <c r="U34" s="784"/>
      <c r="V34" s="784">
        <v>6570</v>
      </c>
      <c r="W34" s="784"/>
      <c r="X34" s="784"/>
      <c r="Y34" s="784"/>
      <c r="Z34" s="784"/>
      <c r="AA34" s="784">
        <v>-307</v>
      </c>
      <c r="AB34" s="784"/>
      <c r="AC34" s="784"/>
      <c r="AD34" s="784"/>
      <c r="AE34" s="785"/>
      <c r="AF34" s="786">
        <v>1839</v>
      </c>
      <c r="AG34" s="787"/>
      <c r="AH34" s="787"/>
      <c r="AI34" s="787"/>
      <c r="AJ34" s="788"/>
      <c r="AK34" s="834">
        <v>179</v>
      </c>
      <c r="AL34" s="830"/>
      <c r="AM34" s="830"/>
      <c r="AN34" s="830"/>
      <c r="AO34" s="830"/>
      <c r="AP34" s="830">
        <v>1907</v>
      </c>
      <c r="AQ34" s="830"/>
      <c r="AR34" s="830"/>
      <c r="AS34" s="830"/>
      <c r="AT34" s="830"/>
      <c r="AU34" s="830">
        <v>1160</v>
      </c>
      <c r="AV34" s="830"/>
      <c r="AW34" s="830"/>
      <c r="AX34" s="830"/>
      <c r="AY34" s="830"/>
      <c r="AZ34" s="831" t="s">
        <v>550</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12</v>
      </c>
      <c r="R35" s="784"/>
      <c r="S35" s="784"/>
      <c r="T35" s="784"/>
      <c r="U35" s="784"/>
      <c r="V35" s="784">
        <v>12</v>
      </c>
      <c r="W35" s="784"/>
      <c r="X35" s="784"/>
      <c r="Y35" s="784"/>
      <c r="Z35" s="784"/>
      <c r="AA35" s="784" t="s">
        <v>565</v>
      </c>
      <c r="AB35" s="784"/>
      <c r="AC35" s="784"/>
      <c r="AD35" s="784"/>
      <c r="AE35" s="785"/>
      <c r="AF35" s="786">
        <v>668</v>
      </c>
      <c r="AG35" s="787"/>
      <c r="AH35" s="787"/>
      <c r="AI35" s="787"/>
      <c r="AJ35" s="788"/>
      <c r="AK35" s="834">
        <v>1</v>
      </c>
      <c r="AL35" s="830"/>
      <c r="AM35" s="830"/>
      <c r="AN35" s="830"/>
      <c r="AO35" s="830"/>
      <c r="AP35" s="830" t="s">
        <v>550</v>
      </c>
      <c r="AQ35" s="830"/>
      <c r="AR35" s="830"/>
      <c r="AS35" s="830"/>
      <c r="AT35" s="830"/>
      <c r="AU35" s="830" t="s">
        <v>550</v>
      </c>
      <c r="AV35" s="830"/>
      <c r="AW35" s="830"/>
      <c r="AX35" s="830"/>
      <c r="AY35" s="830"/>
      <c r="AZ35" s="831" t="s">
        <v>550</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3938</v>
      </c>
      <c r="AG63" s="844"/>
      <c r="AH63" s="844"/>
      <c r="AI63" s="844"/>
      <c r="AJ63" s="845"/>
      <c r="AK63" s="846"/>
      <c r="AL63" s="841"/>
      <c r="AM63" s="841"/>
      <c r="AN63" s="841"/>
      <c r="AO63" s="841"/>
      <c r="AP63" s="844">
        <v>19546</v>
      </c>
      <c r="AQ63" s="844"/>
      <c r="AR63" s="844"/>
      <c r="AS63" s="844"/>
      <c r="AT63" s="844"/>
      <c r="AU63" s="844">
        <v>16898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3963</v>
      </c>
      <c r="R68" s="866"/>
      <c r="S68" s="866"/>
      <c r="T68" s="866"/>
      <c r="U68" s="866"/>
      <c r="V68" s="866">
        <v>3588</v>
      </c>
      <c r="W68" s="866"/>
      <c r="X68" s="866"/>
      <c r="Y68" s="866"/>
      <c r="Z68" s="866"/>
      <c r="AA68" s="866">
        <v>375</v>
      </c>
      <c r="AB68" s="866"/>
      <c r="AC68" s="866"/>
      <c r="AD68" s="866"/>
      <c r="AE68" s="866"/>
      <c r="AF68" s="866">
        <v>375</v>
      </c>
      <c r="AG68" s="866"/>
      <c r="AH68" s="866"/>
      <c r="AI68" s="866"/>
      <c r="AJ68" s="866"/>
      <c r="AK68" s="866">
        <v>22</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93</v>
      </c>
      <c r="R69" s="830"/>
      <c r="S69" s="830"/>
      <c r="T69" s="830"/>
      <c r="U69" s="830"/>
      <c r="V69" s="830">
        <v>91</v>
      </c>
      <c r="W69" s="830"/>
      <c r="X69" s="830"/>
      <c r="Y69" s="830"/>
      <c r="Z69" s="830"/>
      <c r="AA69" s="830">
        <v>2</v>
      </c>
      <c r="AB69" s="830"/>
      <c r="AC69" s="830"/>
      <c r="AD69" s="830"/>
      <c r="AE69" s="830"/>
      <c r="AF69" s="830">
        <v>2</v>
      </c>
      <c r="AG69" s="830"/>
      <c r="AH69" s="830"/>
      <c r="AI69" s="830"/>
      <c r="AJ69" s="830"/>
      <c r="AK69" s="830" t="s">
        <v>550</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2453</v>
      </c>
      <c r="R70" s="830"/>
      <c r="S70" s="830"/>
      <c r="T70" s="830"/>
      <c r="U70" s="830"/>
      <c r="V70" s="830">
        <v>2452</v>
      </c>
      <c r="W70" s="830"/>
      <c r="X70" s="830"/>
      <c r="Y70" s="830"/>
      <c r="Z70" s="830"/>
      <c r="AA70" s="830">
        <v>1</v>
      </c>
      <c r="AB70" s="830"/>
      <c r="AC70" s="830"/>
      <c r="AD70" s="830"/>
      <c r="AE70" s="830"/>
      <c r="AF70" s="830">
        <v>1</v>
      </c>
      <c r="AG70" s="830"/>
      <c r="AH70" s="830"/>
      <c r="AI70" s="830"/>
      <c r="AJ70" s="830"/>
      <c r="AK70" s="830" t="s">
        <v>550</v>
      </c>
      <c r="AL70" s="830"/>
      <c r="AM70" s="830"/>
      <c r="AN70" s="830"/>
      <c r="AO70" s="830"/>
      <c r="AP70" s="830" t="s">
        <v>550</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1111</v>
      </c>
      <c r="R71" s="830"/>
      <c r="S71" s="830"/>
      <c r="T71" s="830"/>
      <c r="U71" s="830"/>
      <c r="V71" s="830">
        <v>1018</v>
      </c>
      <c r="W71" s="830"/>
      <c r="X71" s="830"/>
      <c r="Y71" s="830"/>
      <c r="Z71" s="830"/>
      <c r="AA71" s="830">
        <v>93</v>
      </c>
      <c r="AB71" s="830"/>
      <c r="AC71" s="830"/>
      <c r="AD71" s="830"/>
      <c r="AE71" s="830"/>
      <c r="AF71" s="830">
        <v>93</v>
      </c>
      <c r="AG71" s="830"/>
      <c r="AH71" s="830"/>
      <c r="AI71" s="830"/>
      <c r="AJ71" s="830"/>
      <c r="AK71" s="830">
        <v>34</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416492</v>
      </c>
      <c r="R72" s="830"/>
      <c r="S72" s="830"/>
      <c r="T72" s="830"/>
      <c r="U72" s="830"/>
      <c r="V72" s="830">
        <v>405939</v>
      </c>
      <c r="W72" s="830"/>
      <c r="X72" s="830"/>
      <c r="Y72" s="830"/>
      <c r="Z72" s="830"/>
      <c r="AA72" s="830">
        <v>10552</v>
      </c>
      <c r="AB72" s="830"/>
      <c r="AC72" s="830"/>
      <c r="AD72" s="830"/>
      <c r="AE72" s="830"/>
      <c r="AF72" s="830">
        <v>10552</v>
      </c>
      <c r="AG72" s="830"/>
      <c r="AH72" s="830"/>
      <c r="AI72" s="830"/>
      <c r="AJ72" s="830"/>
      <c r="AK72" s="830">
        <v>2584</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52</v>
      </c>
      <c r="R73" s="830"/>
      <c r="S73" s="830"/>
      <c r="T73" s="830"/>
      <c r="U73" s="830"/>
      <c r="V73" s="830">
        <v>50</v>
      </c>
      <c r="W73" s="830"/>
      <c r="X73" s="830"/>
      <c r="Y73" s="830"/>
      <c r="Z73" s="830"/>
      <c r="AA73" s="830">
        <v>2</v>
      </c>
      <c r="AB73" s="830"/>
      <c r="AC73" s="830"/>
      <c r="AD73" s="830"/>
      <c r="AE73" s="830"/>
      <c r="AF73" s="830">
        <v>2</v>
      </c>
      <c r="AG73" s="830"/>
      <c r="AH73" s="830"/>
      <c r="AI73" s="830"/>
      <c r="AJ73" s="830"/>
      <c r="AK73" s="830">
        <v>46</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780</v>
      </c>
      <c r="R74" s="830"/>
      <c r="S74" s="830"/>
      <c r="T74" s="830"/>
      <c r="U74" s="830"/>
      <c r="V74" s="830">
        <v>124</v>
      </c>
      <c r="W74" s="830"/>
      <c r="X74" s="830"/>
      <c r="Y74" s="830"/>
      <c r="Z74" s="830"/>
      <c r="AA74" s="830">
        <v>656</v>
      </c>
      <c r="AB74" s="830"/>
      <c r="AC74" s="830"/>
      <c r="AD74" s="830"/>
      <c r="AE74" s="830"/>
      <c r="AF74" s="830">
        <v>656</v>
      </c>
      <c r="AG74" s="830"/>
      <c r="AH74" s="830"/>
      <c r="AI74" s="830"/>
      <c r="AJ74" s="830"/>
      <c r="AK74" s="830">
        <v>45</v>
      </c>
      <c r="AL74" s="830"/>
      <c r="AM74" s="830"/>
      <c r="AN74" s="830"/>
      <c r="AO74" s="830"/>
      <c r="AP74" s="830" t="s">
        <v>550</v>
      </c>
      <c r="AQ74" s="830"/>
      <c r="AR74" s="830"/>
      <c r="AS74" s="830"/>
      <c r="AT74" s="830"/>
      <c r="AU74" s="830" t="s">
        <v>550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11682</v>
      </c>
      <c r="AG88" s="844"/>
      <c r="AH88" s="844"/>
      <c r="AI88" s="844"/>
      <c r="AJ88" s="844"/>
      <c r="AK88" s="841"/>
      <c r="AL88" s="841"/>
      <c r="AM88" s="841"/>
      <c r="AN88" s="841"/>
      <c r="AO88" s="841"/>
      <c r="AP88" s="844" t="s">
        <v>550</v>
      </c>
      <c r="AQ88" s="844"/>
      <c r="AR88" s="844"/>
      <c r="AS88" s="844"/>
      <c r="AT88" s="844"/>
      <c r="AU88" s="844" t="s">
        <v>550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245</v>
      </c>
      <c r="CS102" s="852"/>
      <c r="CT102" s="852"/>
      <c r="CU102" s="852"/>
      <c r="CV102" s="891"/>
      <c r="CW102" s="890">
        <v>6026</v>
      </c>
      <c r="CX102" s="852"/>
      <c r="CY102" s="852"/>
      <c r="CZ102" s="852"/>
      <c r="DA102" s="891"/>
      <c r="DB102" s="890">
        <v>23</v>
      </c>
      <c r="DC102" s="852"/>
      <c r="DD102" s="852"/>
      <c r="DE102" s="852"/>
      <c r="DF102" s="891"/>
      <c r="DG102" s="890" t="s">
        <v>565</v>
      </c>
      <c r="DH102" s="852"/>
      <c r="DI102" s="852"/>
      <c r="DJ102" s="852"/>
      <c r="DK102" s="891"/>
      <c r="DL102" s="890" t="s">
        <v>565</v>
      </c>
      <c r="DM102" s="852"/>
      <c r="DN102" s="852"/>
      <c r="DO102" s="852"/>
      <c r="DP102" s="891"/>
      <c r="DQ102" s="890" t="s">
        <v>565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1313601</v>
      </c>
      <c r="AB110" s="900"/>
      <c r="AC110" s="900"/>
      <c r="AD110" s="900"/>
      <c r="AE110" s="901"/>
      <c r="AF110" s="902">
        <v>1355068</v>
      </c>
      <c r="AG110" s="900"/>
      <c r="AH110" s="900"/>
      <c r="AI110" s="900"/>
      <c r="AJ110" s="901"/>
      <c r="AK110" s="902">
        <v>1229048</v>
      </c>
      <c r="AL110" s="900"/>
      <c r="AM110" s="900"/>
      <c r="AN110" s="900"/>
      <c r="AO110" s="901"/>
      <c r="AP110" s="903">
        <v>13.8</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14104743</v>
      </c>
      <c r="BR110" s="931"/>
      <c r="BS110" s="931"/>
      <c r="BT110" s="931"/>
      <c r="BU110" s="931"/>
      <c r="BV110" s="931">
        <v>14130833</v>
      </c>
      <c r="BW110" s="931"/>
      <c r="BX110" s="931"/>
      <c r="BY110" s="931"/>
      <c r="BZ110" s="931"/>
      <c r="CA110" s="931">
        <v>14841922</v>
      </c>
      <c r="CB110" s="931"/>
      <c r="CC110" s="931"/>
      <c r="CD110" s="931"/>
      <c r="CE110" s="931"/>
      <c r="CF110" s="944">
        <v>167</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17197462</v>
      </c>
      <c r="BR112" s="926"/>
      <c r="BS112" s="926"/>
      <c r="BT112" s="926"/>
      <c r="BU112" s="926"/>
      <c r="BV112" s="926">
        <v>17407575</v>
      </c>
      <c r="BW112" s="926"/>
      <c r="BX112" s="926"/>
      <c r="BY112" s="926"/>
      <c r="BZ112" s="926"/>
      <c r="CA112" s="926">
        <v>16898137</v>
      </c>
      <c r="CB112" s="926"/>
      <c r="CC112" s="926"/>
      <c r="CD112" s="926"/>
      <c r="CE112" s="926"/>
      <c r="CF112" s="920">
        <v>190.2</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1051389</v>
      </c>
      <c r="AB113" s="938"/>
      <c r="AC113" s="938"/>
      <c r="AD113" s="938"/>
      <c r="AE113" s="939"/>
      <c r="AF113" s="940">
        <v>1033721</v>
      </c>
      <c r="AG113" s="938"/>
      <c r="AH113" s="938"/>
      <c r="AI113" s="938"/>
      <c r="AJ113" s="939"/>
      <c r="AK113" s="940">
        <v>1037367</v>
      </c>
      <c r="AL113" s="938"/>
      <c r="AM113" s="938"/>
      <c r="AN113" s="938"/>
      <c r="AO113" s="939"/>
      <c r="AP113" s="941">
        <v>11.7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2572647</v>
      </c>
      <c r="BR114" s="926"/>
      <c r="BS114" s="926"/>
      <c r="BT114" s="926"/>
      <c r="BU114" s="926"/>
      <c r="BV114" s="926">
        <v>2601537</v>
      </c>
      <c r="BW114" s="926"/>
      <c r="BX114" s="926"/>
      <c r="BY114" s="926"/>
      <c r="BZ114" s="926"/>
      <c r="CA114" s="926">
        <v>2674625</v>
      </c>
      <c r="CB114" s="926"/>
      <c r="CC114" s="926"/>
      <c r="CD114" s="926"/>
      <c r="CE114" s="926"/>
      <c r="CF114" s="920">
        <v>30.1</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1017</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103</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2364990</v>
      </c>
      <c r="AB117" s="979"/>
      <c r="AC117" s="979"/>
      <c r="AD117" s="979"/>
      <c r="AE117" s="980"/>
      <c r="AF117" s="981">
        <v>2388789</v>
      </c>
      <c r="AG117" s="979"/>
      <c r="AH117" s="979"/>
      <c r="AI117" s="979"/>
      <c r="AJ117" s="980"/>
      <c r="AK117" s="981">
        <v>2266518</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33875869</v>
      </c>
      <c r="BR119" s="1000"/>
      <c r="BS119" s="1000"/>
      <c r="BT119" s="1000"/>
      <c r="BU119" s="1000"/>
      <c r="BV119" s="1000">
        <v>34139945</v>
      </c>
      <c r="BW119" s="1000"/>
      <c r="BX119" s="1000"/>
      <c r="BY119" s="1000"/>
      <c r="BZ119" s="1000"/>
      <c r="CA119" s="1000">
        <v>34414684</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6256690</v>
      </c>
      <c r="BR120" s="931"/>
      <c r="BS120" s="931"/>
      <c r="BT120" s="931"/>
      <c r="BU120" s="931"/>
      <c r="BV120" s="931">
        <v>6885257</v>
      </c>
      <c r="BW120" s="931"/>
      <c r="BX120" s="931"/>
      <c r="BY120" s="931"/>
      <c r="BZ120" s="931"/>
      <c r="CA120" s="931">
        <v>7336894</v>
      </c>
      <c r="CB120" s="931"/>
      <c r="CC120" s="931"/>
      <c r="CD120" s="931"/>
      <c r="CE120" s="931"/>
      <c r="CF120" s="944">
        <v>82.6</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13879203</v>
      </c>
      <c r="DH120" s="931"/>
      <c r="DI120" s="931"/>
      <c r="DJ120" s="931"/>
      <c r="DK120" s="931"/>
      <c r="DL120" s="931">
        <v>14038149</v>
      </c>
      <c r="DM120" s="931"/>
      <c r="DN120" s="931"/>
      <c r="DO120" s="931"/>
      <c r="DP120" s="931"/>
      <c r="DQ120" s="931">
        <v>13623177</v>
      </c>
      <c r="DR120" s="931"/>
      <c r="DS120" s="931"/>
      <c r="DT120" s="931"/>
      <c r="DU120" s="931"/>
      <c r="DV120" s="932">
        <v>153.30000000000001</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1447149</v>
      </c>
      <c r="BR121" s="926"/>
      <c r="BS121" s="926"/>
      <c r="BT121" s="926"/>
      <c r="BU121" s="926"/>
      <c r="BV121" s="926">
        <v>1487773</v>
      </c>
      <c r="BW121" s="926"/>
      <c r="BX121" s="926"/>
      <c r="BY121" s="926"/>
      <c r="BZ121" s="926"/>
      <c r="CA121" s="926">
        <v>1179515</v>
      </c>
      <c r="CB121" s="926"/>
      <c r="CC121" s="926"/>
      <c r="CD121" s="926"/>
      <c r="CE121" s="926"/>
      <c r="CF121" s="920">
        <v>13.3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2113702</v>
      </c>
      <c r="DH121" s="926"/>
      <c r="DI121" s="926"/>
      <c r="DJ121" s="926"/>
      <c r="DK121" s="926"/>
      <c r="DL121" s="926">
        <v>2138455</v>
      </c>
      <c r="DM121" s="926"/>
      <c r="DN121" s="926"/>
      <c r="DO121" s="926"/>
      <c r="DP121" s="926"/>
      <c r="DQ121" s="926">
        <v>2115382</v>
      </c>
      <c r="DR121" s="926"/>
      <c r="DS121" s="926"/>
      <c r="DT121" s="926"/>
      <c r="DU121" s="926"/>
      <c r="DV121" s="927">
        <v>23.8</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17373900</v>
      </c>
      <c r="BR122" s="1000"/>
      <c r="BS122" s="1000"/>
      <c r="BT122" s="1000"/>
      <c r="BU122" s="1000"/>
      <c r="BV122" s="1000">
        <v>17241141</v>
      </c>
      <c r="BW122" s="1000"/>
      <c r="BX122" s="1000"/>
      <c r="BY122" s="1000"/>
      <c r="BZ122" s="1000"/>
      <c r="CA122" s="1000">
        <v>17393206</v>
      </c>
      <c r="CB122" s="1000"/>
      <c r="CC122" s="1000"/>
      <c r="CD122" s="1000"/>
      <c r="CE122" s="1000"/>
      <c r="CF122" s="1017">
        <v>195.8</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1204557</v>
      </c>
      <c r="DH122" s="926"/>
      <c r="DI122" s="926"/>
      <c r="DJ122" s="926"/>
      <c r="DK122" s="926"/>
      <c r="DL122" s="926">
        <v>1230971</v>
      </c>
      <c r="DM122" s="926"/>
      <c r="DN122" s="926"/>
      <c r="DO122" s="926"/>
      <c r="DP122" s="926"/>
      <c r="DQ122" s="926">
        <v>1159578</v>
      </c>
      <c r="DR122" s="926"/>
      <c r="DS122" s="926"/>
      <c r="DT122" s="926"/>
      <c r="DU122" s="926"/>
      <c r="DV122" s="927">
        <v>13.1</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25077739</v>
      </c>
      <c r="BR123" s="1064"/>
      <c r="BS123" s="1064"/>
      <c r="BT123" s="1064"/>
      <c r="BU123" s="1064"/>
      <c r="BV123" s="1064">
        <v>25614171</v>
      </c>
      <c r="BW123" s="1064"/>
      <c r="BX123" s="1064"/>
      <c r="BY123" s="1064"/>
      <c r="BZ123" s="1064"/>
      <c r="CA123" s="1064">
        <v>25909615</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98.4</v>
      </c>
      <c r="BR124" s="1027"/>
      <c r="BS124" s="1027"/>
      <c r="BT124" s="1027"/>
      <c r="BU124" s="1027"/>
      <c r="BV124" s="1027">
        <v>97.9</v>
      </c>
      <c r="BW124" s="1027"/>
      <c r="BX124" s="1027"/>
      <c r="BY124" s="1027"/>
      <c r="BZ124" s="1027"/>
      <c r="CA124" s="1027">
        <v>95.7</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65214</v>
      </c>
      <c r="AB128" s="1046"/>
      <c r="AC128" s="1046"/>
      <c r="AD128" s="1046"/>
      <c r="AE128" s="1047"/>
      <c r="AF128" s="1048">
        <v>61461</v>
      </c>
      <c r="AG128" s="1046"/>
      <c r="AH128" s="1046"/>
      <c r="AI128" s="1046"/>
      <c r="AJ128" s="1047"/>
      <c r="AK128" s="1048">
        <v>67738</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13.29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1017</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10292879</v>
      </c>
      <c r="AB129" s="959"/>
      <c r="AC129" s="959"/>
      <c r="AD129" s="959"/>
      <c r="AE129" s="960"/>
      <c r="AF129" s="961">
        <v>10066113</v>
      </c>
      <c r="AG129" s="959"/>
      <c r="AH129" s="959"/>
      <c r="AI129" s="959"/>
      <c r="AJ129" s="960"/>
      <c r="AK129" s="961">
        <v>10254069</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18.29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1352500</v>
      </c>
      <c r="AB130" s="959"/>
      <c r="AC130" s="959"/>
      <c r="AD130" s="959"/>
      <c r="AE130" s="960"/>
      <c r="AF130" s="961">
        <v>1359952</v>
      </c>
      <c r="AG130" s="959"/>
      <c r="AH130" s="959"/>
      <c r="AI130" s="959"/>
      <c r="AJ130" s="960"/>
      <c r="AK130" s="961">
        <v>1369064</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8940379</v>
      </c>
      <c r="AB131" s="986"/>
      <c r="AC131" s="986"/>
      <c r="AD131" s="986"/>
      <c r="AE131" s="987"/>
      <c r="AF131" s="985">
        <v>8706161</v>
      </c>
      <c r="AG131" s="986"/>
      <c r="AH131" s="986"/>
      <c r="AI131" s="986"/>
      <c r="AJ131" s="987"/>
      <c r="AK131" s="985">
        <v>8885005</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95.7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10.59547923</v>
      </c>
      <c r="AB132" s="1097"/>
      <c r="AC132" s="1097"/>
      <c r="AD132" s="1097"/>
      <c r="AE132" s="1098"/>
      <c r="AF132" s="1099">
        <v>11.11139571</v>
      </c>
      <c r="AG132" s="1097"/>
      <c r="AH132" s="1097"/>
      <c r="AI132" s="1097"/>
      <c r="AJ132" s="1098"/>
      <c r="AK132" s="1099">
        <v>9.3383852909999998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9.8000000000000007</v>
      </c>
      <c r="AB133" s="1080"/>
      <c r="AC133" s="1080"/>
      <c r="AD133" s="1080"/>
      <c r="AE133" s="1081"/>
      <c r="AF133" s="1079">
        <v>10.4</v>
      </c>
      <c r="AG133" s="1080"/>
      <c r="AH133" s="1080"/>
      <c r="AI133" s="1080"/>
      <c r="AJ133" s="1081"/>
      <c r="AK133" s="1079">
        <v>10.3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sinYO4z5iM0CPUWQJ8oGZ5I5uhIkWbQG1knBQvbQp7i2xn1UhNH44yuPn9O/yzkrM4Aza6hPLCPgTdUHC8LSQ==" saltValue="blK/R+LKFbDFaB8nZuLA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MR1xQXjm4qNcEjbpC3t9hNOkWaCkY7CyvGoVAY2t7c8r6nlLFUBYG0pu85+UwL0TvNWIrc05AZaDjStXQ/2Ww==" saltValue="DQ5uIa39FAal1ENoFamt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8vKQ3PB0gRu6UIp60IPzrqV/zyha0GuJ0iAtRNkS/h5cIn3jd/4qPMkUtVyUy+JQnhmWyq/w1SSoJYxakCiTw==" saltValue="9G+dE+e8QGhPl38FXIn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3726702</v>
      </c>
      <c r="AP9" s="281">
        <v>118210</v>
      </c>
      <c r="AQ9" s="282">
        <v>90328</v>
      </c>
      <c r="AR9" s="283">
        <v>30.9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1420</v>
      </c>
      <c r="AP10" s="284">
        <v>45</v>
      </c>
      <c r="AQ10" s="285">
        <v>7878</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2111</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26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112159</v>
      </c>
      <c r="AP13" s="284">
        <v>3558</v>
      </c>
      <c r="AQ13" s="285">
        <v>2999</v>
      </c>
      <c r="AR13" s="286">
        <v>18.600000000000001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78691</v>
      </c>
      <c r="AP14" s="284">
        <v>2496</v>
      </c>
      <c r="AQ14" s="285">
        <v>1839</v>
      </c>
      <c r="AR14" s="286">
        <v>35.700000000000003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-209092</v>
      </c>
      <c r="AP15" s="284">
        <v>-6632</v>
      </c>
      <c r="AQ15" s="285">
        <v>-5426</v>
      </c>
      <c r="AR15" s="286">
        <v>22.2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3709880</v>
      </c>
      <c r="AP16" s="284">
        <v>117677</v>
      </c>
      <c r="AQ16" s="285">
        <v>99756</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11.13</v>
      </c>
      <c r="AP21" s="298">
        <v>9.01</v>
      </c>
      <c r="AQ21" s="299">
        <v>2.12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97.8</v>
      </c>
      <c r="AP22" s="303">
        <v>97.5</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1229048</v>
      </c>
      <c r="AP32" s="312">
        <v>38985</v>
      </c>
      <c r="AQ32" s="313">
        <v>56025</v>
      </c>
      <c r="AR32" s="314">
        <v>-30.4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1037367</v>
      </c>
      <c r="AP35" s="312">
        <v>32905</v>
      </c>
      <c r="AQ35" s="313">
        <v>18604</v>
      </c>
      <c r="AR35" s="314">
        <v>76.900000000000006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491</v>
      </c>
      <c r="AP36" s="312" t="s">
        <v>491</v>
      </c>
      <c r="AQ36" s="313">
        <v>2667</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491</v>
      </c>
      <c r="AP37" s="312" t="s">
        <v>491</v>
      </c>
      <c r="AQ37" s="313">
        <v>441</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103</v>
      </c>
      <c r="AP38" s="315">
        <v>3</v>
      </c>
      <c r="AQ38" s="316">
        <v>6</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-67738</v>
      </c>
      <c r="AP39" s="312">
        <v>-2149</v>
      </c>
      <c r="AQ39" s="313">
        <v>-4261</v>
      </c>
      <c r="AR39" s="314">
        <v>-49.6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-1369064</v>
      </c>
      <c r="AP40" s="312">
        <v>-43427</v>
      </c>
      <c r="AQ40" s="313">
        <v>-49695</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829716</v>
      </c>
      <c r="AP41" s="312">
        <v>26318</v>
      </c>
      <c r="AQ41" s="313">
        <v>23786</v>
      </c>
      <c r="AR41" s="314">
        <v>10.6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1179922</v>
      </c>
      <c r="AN51" s="334">
        <v>35527</v>
      </c>
      <c r="AO51" s="335">
        <v>-22</v>
      </c>
      <c r="AP51" s="336">
        <v>94081</v>
      </c>
      <c r="AQ51" s="337">
        <v>10.5</v>
      </c>
      <c r="AR51" s="338">
        <v>-32.5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683305</v>
      </c>
      <c r="AN52" s="342">
        <v>20574</v>
      </c>
      <c r="AO52" s="343">
        <v>-30.6</v>
      </c>
      <c r="AP52" s="344">
        <v>48949</v>
      </c>
      <c r="AQ52" s="345">
        <v>11.5</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1606205</v>
      </c>
      <c r="AN53" s="334">
        <v>48894</v>
      </c>
      <c r="AO53" s="335">
        <v>37.6</v>
      </c>
      <c r="AP53" s="336">
        <v>92632</v>
      </c>
      <c r="AQ53" s="337">
        <v>-1.5</v>
      </c>
      <c r="AR53" s="338">
        <v>39.1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736970</v>
      </c>
      <c r="AN54" s="342">
        <v>22434</v>
      </c>
      <c r="AO54" s="343">
        <v>9</v>
      </c>
      <c r="AP54" s="344">
        <v>47978</v>
      </c>
      <c r="AQ54" s="345">
        <v>-2</v>
      </c>
      <c r="AR54" s="346">
        <v>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1392975</v>
      </c>
      <c r="AN55" s="334">
        <v>43014</v>
      </c>
      <c r="AO55" s="335">
        <v>-12</v>
      </c>
      <c r="AP55" s="336">
        <v>69604</v>
      </c>
      <c r="AQ55" s="337">
        <v>-24.9</v>
      </c>
      <c r="AR55" s="338">
        <v>12.9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884747</v>
      </c>
      <c r="AN56" s="342">
        <v>27320</v>
      </c>
      <c r="AO56" s="343">
        <v>21.8</v>
      </c>
      <c r="AP56" s="344">
        <v>36247</v>
      </c>
      <c r="AQ56" s="345">
        <v>-24.5</v>
      </c>
      <c r="AR56" s="346">
        <v>46.3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2338007</v>
      </c>
      <c r="AN57" s="334">
        <v>73156</v>
      </c>
      <c r="AO57" s="335">
        <v>70.099999999999994</v>
      </c>
      <c r="AP57" s="336">
        <v>68410</v>
      </c>
      <c r="AQ57" s="337">
        <v>-1.7</v>
      </c>
      <c r="AR57" s="338">
        <v>71.8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927523</v>
      </c>
      <c r="AN58" s="342">
        <v>29022</v>
      </c>
      <c r="AO58" s="343">
        <v>6.2</v>
      </c>
      <c r="AP58" s="344">
        <v>35086</v>
      </c>
      <c r="AQ58" s="345">
        <v>-3.2</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3056161</v>
      </c>
      <c r="AN59" s="334">
        <v>96941</v>
      </c>
      <c r="AO59" s="335">
        <v>32.5</v>
      </c>
      <c r="AP59" s="336">
        <v>73019</v>
      </c>
      <c r="AQ59" s="337">
        <v>6.7</v>
      </c>
      <c r="AR59" s="338">
        <v>25.8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1609259</v>
      </c>
      <c r="AN60" s="342">
        <v>51045</v>
      </c>
      <c r="AO60" s="343">
        <v>75.900000000000006</v>
      </c>
      <c r="AP60" s="344">
        <v>39427</v>
      </c>
      <c r="AQ60" s="345">
        <v>12.4</v>
      </c>
      <c r="AR60" s="346">
        <v>63.5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1914654</v>
      </c>
      <c r="AN61" s="349">
        <v>59506</v>
      </c>
      <c r="AO61" s="350">
        <v>21.2</v>
      </c>
      <c r="AP61" s="351">
        <v>79549</v>
      </c>
      <c r="AQ61" s="352">
        <v>-2.2000000000000002</v>
      </c>
      <c r="AR61" s="338">
        <v>23.4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968361</v>
      </c>
      <c r="AN62" s="342">
        <v>30079</v>
      </c>
      <c r="AO62" s="343">
        <v>16.5</v>
      </c>
      <c r="AP62" s="344">
        <v>41537</v>
      </c>
      <c r="AQ62" s="345">
        <v>-1.2</v>
      </c>
      <c r="AR62" s="346">
        <v>17.7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2wrEGrzMiXxBIgeVemsAC6mzloPNCGuaGIR9xA6X/ldBo1prOEfSj/E9IKzaqgZSL1GRp4p0Tb+WXviDgc1jw==" saltValue="9k/V3Tqaz6mV8lnNg9PT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K7Tx/zaEPTnxm04dv4Ugje4sPqZcZWnQsvmuNkyY3/tIkN8l0RFaZ3a1rHR4+TEEP1FQoyLf+y7U6pwoECVSMg==" saltValue="tSF7GAoZCCiNd/wekTGS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5XWUNI8xFpGHKbutiEt18zhyxiuK5kvlC4/PPFSEp2UyfCeZDzMsuztzbde9Xc6BHC460iE80ajibXb4HNJqUA==" saltValue="n8PxukpKILYlnuyzPUJg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17.66</v>
      </c>
      <c r="G47" s="12">
        <v>18.190000000000001</v>
      </c>
      <c r="H47" s="12">
        <v>18.05</v>
      </c>
      <c r="I47" s="12">
        <v>19.899999999999999</v>
      </c>
      <c r="J47" s="13">
        <v>22.03</v>
      </c>
    </row>
    <row r="48" spans="2:10" ht="57.75" customHeight="1" x14ac:dyDescent="0.15">
      <c r="B48" s="14"/>
      <c r="C48" s="1141" t="s">
        <v>4</v>
      </c>
      <c r="D48" s="1141"/>
      <c r="E48" s="1142"/>
      <c r="F48" s="15">
        <v>0.28000000000000003</v>
      </c>
      <c r="G48" s="16">
        <v>0.39</v>
      </c>
      <c r="H48" s="16">
        <v>0.45</v>
      </c>
      <c r="I48" s="16">
        <v>0.56000000000000005</v>
      </c>
      <c r="J48" s="17">
        <v>0.66</v>
      </c>
    </row>
    <row r="49" spans="2:10" ht="57.75" customHeight="1" thickBot="1" x14ac:dyDescent="0.2">
      <c r="B49" s="18"/>
      <c r="C49" s="1143" t="s">
        <v>5</v>
      </c>
      <c r="D49" s="1143"/>
      <c r="E49" s="1144"/>
      <c r="F49" s="19">
        <v>0.69</v>
      </c>
      <c r="G49" s="20">
        <v>1.0900000000000001</v>
      </c>
      <c r="H49" s="20">
        <v>0.74</v>
      </c>
      <c r="I49" s="20">
        <v>1.54</v>
      </c>
      <c r="J49" s="21">
        <v>2.61</v>
      </c>
    </row>
    <row r="50" spans="2:10" x14ac:dyDescent="0.15"/>
  </sheetData>
  <sheetProtection algorithmName="SHA-512" hashValue="c6QF7ScdvdFvpBAKJUewMt+4QujBHRQxo6tPeMULsQTXqUejEeI6k1yNDS//GhMtvEYu5S7iixed1gHvlTxD6g==" saltValue="Ng2y8qS+LBRcgZOe2eSl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535</v>
      </c>
      <c r="D34" s="1151"/>
      <c r="E34" s="1152"/>
      <c r="F34" s="32">
        <v>17.7</v>
      </c>
      <c r="G34" s="33">
        <v>19.260000000000002</v>
      </c>
      <c r="H34" s="33">
        <v>19.260000000000002</v>
      </c>
      <c r="I34" s="33">
        <v>19.7</v>
      </c>
      <c r="J34" s="34">
        <v>17.93</v>
      </c>
      <c r="K34" s="22"/>
      <c r="L34" s="22"/>
      <c r="M34" s="22"/>
      <c r="N34" s="22"/>
      <c r="O34" s="22"/>
      <c r="P34" s="22"/>
    </row>
    <row r="35" spans="1:16" ht="39" customHeight="1" x14ac:dyDescent="0.15">
      <c r="A35" s="22"/>
      <c r="B35" s="35"/>
      <c r="C35" s="1145" t="s">
        <v>536</v>
      </c>
      <c r="D35" s="1146"/>
      <c r="E35" s="1147"/>
      <c r="F35" s="36">
        <v>11.15</v>
      </c>
      <c r="G35" s="37">
        <v>13.31</v>
      </c>
      <c r="H35" s="37">
        <v>13.97</v>
      </c>
      <c r="I35" s="37">
        <v>13.14</v>
      </c>
      <c r="J35" s="38">
        <v>11.67</v>
      </c>
      <c r="K35" s="22"/>
      <c r="L35" s="22"/>
      <c r="M35" s="22"/>
      <c r="N35" s="22"/>
      <c r="O35" s="22"/>
      <c r="P35" s="22"/>
    </row>
    <row r="36" spans="1:16" ht="39" customHeight="1" x14ac:dyDescent="0.15">
      <c r="A36" s="22"/>
      <c r="B36" s="35"/>
      <c r="C36" s="1145" t="s">
        <v>537</v>
      </c>
      <c r="D36" s="1146"/>
      <c r="E36" s="1147"/>
      <c r="F36" s="36">
        <v>7.68</v>
      </c>
      <c r="G36" s="37">
        <v>6.64</v>
      </c>
      <c r="H36" s="37">
        <v>6.25</v>
      </c>
      <c r="I36" s="37">
        <v>6.35</v>
      </c>
      <c r="J36" s="38">
        <v>6.51</v>
      </c>
      <c r="K36" s="22"/>
      <c r="L36" s="22"/>
      <c r="M36" s="22"/>
      <c r="N36" s="22"/>
      <c r="O36" s="22"/>
      <c r="P36" s="22"/>
    </row>
    <row r="37" spans="1:16" ht="39" customHeight="1" x14ac:dyDescent="0.15">
      <c r="A37" s="22"/>
      <c r="B37" s="35"/>
      <c r="C37" s="1145" t="s">
        <v>538</v>
      </c>
      <c r="D37" s="1146"/>
      <c r="E37" s="1147"/>
      <c r="F37" s="36">
        <v>0.89</v>
      </c>
      <c r="G37" s="37">
        <v>0.46</v>
      </c>
      <c r="H37" s="37">
        <v>1.05</v>
      </c>
      <c r="I37" s="37">
        <v>2.11</v>
      </c>
      <c r="J37" s="38">
        <v>1.78</v>
      </c>
      <c r="K37" s="22"/>
      <c r="L37" s="22"/>
      <c r="M37" s="22"/>
      <c r="N37" s="22"/>
      <c r="O37" s="22"/>
      <c r="P37" s="22"/>
    </row>
    <row r="38" spans="1:16" ht="39" customHeight="1" x14ac:dyDescent="0.15">
      <c r="A38" s="22"/>
      <c r="B38" s="35"/>
      <c r="C38" s="1145" t="s">
        <v>539</v>
      </c>
      <c r="D38" s="1146"/>
      <c r="E38" s="1147"/>
      <c r="F38" s="36">
        <v>0.25</v>
      </c>
      <c r="G38" s="37">
        <v>0.39</v>
      </c>
      <c r="H38" s="37">
        <v>0.43</v>
      </c>
      <c r="I38" s="37">
        <v>0.54</v>
      </c>
      <c r="J38" s="38">
        <v>0.64</v>
      </c>
      <c r="K38" s="22"/>
      <c r="L38" s="22"/>
      <c r="M38" s="22"/>
      <c r="N38" s="22"/>
      <c r="O38" s="22"/>
      <c r="P38" s="22"/>
    </row>
    <row r="39" spans="1:16" ht="39" customHeight="1" x14ac:dyDescent="0.15">
      <c r="A39" s="22"/>
      <c r="B39" s="35"/>
      <c r="C39" s="1145" t="s">
        <v>540</v>
      </c>
      <c r="D39" s="1146"/>
      <c r="E39" s="1147"/>
      <c r="F39" s="36">
        <v>0.36</v>
      </c>
      <c r="G39" s="37">
        <v>0.53</v>
      </c>
      <c r="H39" s="37">
        <v>0.62</v>
      </c>
      <c r="I39" s="37">
        <v>0.53</v>
      </c>
      <c r="J39" s="38">
        <v>0.35</v>
      </c>
      <c r="K39" s="22"/>
      <c r="L39" s="22"/>
      <c r="M39" s="22"/>
      <c r="N39" s="22"/>
      <c r="O39" s="22"/>
      <c r="P39" s="22"/>
    </row>
    <row r="40" spans="1:16" ht="39" customHeight="1" x14ac:dyDescent="0.15">
      <c r="A40" s="22"/>
      <c r="B40" s="35"/>
      <c r="C40" s="1145" t="s">
        <v>541</v>
      </c>
      <c r="D40" s="1146"/>
      <c r="E40" s="1147"/>
      <c r="F40" s="36">
        <v>0.1</v>
      </c>
      <c r="G40" s="37">
        <v>0.11</v>
      </c>
      <c r="H40" s="37">
        <v>0.09</v>
      </c>
      <c r="I40" s="37">
        <v>0.13</v>
      </c>
      <c r="J40" s="38">
        <v>0.11</v>
      </c>
      <c r="K40" s="22"/>
      <c r="L40" s="22"/>
      <c r="M40" s="22"/>
      <c r="N40" s="22"/>
      <c r="O40" s="22"/>
      <c r="P40" s="22"/>
    </row>
    <row r="41" spans="1:16" ht="39" customHeight="1" x14ac:dyDescent="0.15">
      <c r="A41" s="22"/>
      <c r="B41" s="35"/>
      <c r="C41" s="1145" t="s">
        <v>542</v>
      </c>
      <c r="D41" s="1146"/>
      <c r="E41" s="1147"/>
      <c r="F41" s="36">
        <v>0.01</v>
      </c>
      <c r="G41" s="37">
        <v>0</v>
      </c>
      <c r="H41" s="37">
        <v>0.01</v>
      </c>
      <c r="I41" s="37">
        <v>0.01</v>
      </c>
      <c r="J41" s="38">
        <v>0.01</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0.23</v>
      </c>
      <c r="G43" s="42">
        <v>0</v>
      </c>
      <c r="H43" s="42">
        <v>0.23</v>
      </c>
      <c r="I43" s="42">
        <v>0</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shzg5uR9mprBK4HAkJyNdXii+WN8xCcisbweWDyKKDgLSIpZQFLcFIIOLG7TkgA/TTd9kDU3PBVlOzKR70ATg==" saltValue="9/cDgUynWBq34HWL565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1272</v>
      </c>
      <c r="L45" s="60">
        <v>1260</v>
      </c>
      <c r="M45" s="60">
        <v>1314</v>
      </c>
      <c r="N45" s="60">
        <v>1355</v>
      </c>
      <c r="O45" s="61">
        <v>1229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890</v>
      </c>
      <c r="L48" s="64">
        <v>967</v>
      </c>
      <c r="M48" s="64">
        <v>1051</v>
      </c>
      <c r="N48" s="64">
        <v>1034</v>
      </c>
      <c r="O48" s="65">
        <v>1037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491</v>
      </c>
      <c r="N51" s="64" t="s">
        <v>491</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1397</v>
      </c>
      <c r="L52" s="64">
        <v>1405</v>
      </c>
      <c r="M52" s="64">
        <v>1418</v>
      </c>
      <c r="N52" s="64">
        <v>1420</v>
      </c>
      <c r="O52" s="65">
        <v>1437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765</v>
      </c>
      <c r="L53" s="69">
        <v>822</v>
      </c>
      <c r="M53" s="69">
        <v>947</v>
      </c>
      <c r="N53" s="69">
        <v>969</v>
      </c>
      <c r="O53" s="70">
        <v>829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6+OUzutucNit0rZgH+5/IQKS4hMo2w8w07z7pSymVwuOCSZCiDF3wU69iWBqIHedIgAfp8Dnu8mBHwThEMMA==" saltValue="bu9Mqatvx23iej9PePMn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14435</v>
      </c>
      <c r="J41" s="356">
        <v>14352</v>
      </c>
      <c r="K41" s="356">
        <v>14105</v>
      </c>
      <c r="L41" s="356">
        <v>14131</v>
      </c>
      <c r="M41" s="357">
        <v>14842</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17495</v>
      </c>
      <c r="J43" s="359">
        <v>17024</v>
      </c>
      <c r="K43" s="359">
        <v>17197</v>
      </c>
      <c r="L43" s="359">
        <v>17408</v>
      </c>
      <c r="M43" s="360">
        <v>16898</v>
      </c>
    </row>
    <row r="44" spans="2:13" ht="27.75" customHeight="1" x14ac:dyDescent="0.15">
      <c r="B44" s="1186"/>
      <c r="C44" s="1187"/>
      <c r="D44" s="106"/>
      <c r="E44" s="1192" t="s">
        <v>34</v>
      </c>
      <c r="F44" s="1192"/>
      <c r="G44" s="1192"/>
      <c r="H44" s="1193"/>
      <c r="I44" s="358">
        <v>2</v>
      </c>
      <c r="J44" s="359">
        <v>0</v>
      </c>
      <c r="K44" s="359" t="s">
        <v>491</v>
      </c>
      <c r="L44" s="359" t="s">
        <v>491</v>
      </c>
      <c r="M44" s="360" t="s">
        <v>491</v>
      </c>
    </row>
    <row r="45" spans="2:13" ht="27.75" customHeight="1" x14ac:dyDescent="0.15">
      <c r="B45" s="1186"/>
      <c r="C45" s="1187"/>
      <c r="D45" s="106"/>
      <c r="E45" s="1192" t="s">
        <v>35</v>
      </c>
      <c r="F45" s="1192"/>
      <c r="G45" s="1192"/>
      <c r="H45" s="1193"/>
      <c r="I45" s="358">
        <v>2624</v>
      </c>
      <c r="J45" s="359">
        <v>2574</v>
      </c>
      <c r="K45" s="359">
        <v>2573</v>
      </c>
      <c r="L45" s="359">
        <v>2602</v>
      </c>
      <c r="M45" s="360">
        <v>2675</v>
      </c>
    </row>
    <row r="46" spans="2:13" ht="27.75" customHeight="1" x14ac:dyDescent="0.15">
      <c r="B46" s="1186"/>
      <c r="C46" s="1187"/>
      <c r="D46" s="107"/>
      <c r="E46" s="1192" t="s">
        <v>36</v>
      </c>
      <c r="F46" s="1192"/>
      <c r="G46" s="1192"/>
      <c r="H46" s="1193"/>
      <c r="I46" s="358">
        <v>6</v>
      </c>
      <c r="J46" s="359">
        <v>5</v>
      </c>
      <c r="K46" s="359">
        <v>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5074</v>
      </c>
      <c r="J50" s="359">
        <v>5355</v>
      </c>
      <c r="K50" s="359">
        <v>6257</v>
      </c>
      <c r="L50" s="359">
        <v>6885</v>
      </c>
      <c r="M50" s="360">
        <v>7337</v>
      </c>
    </row>
    <row r="51" spans="2:13" ht="27.75" customHeight="1" x14ac:dyDescent="0.15">
      <c r="B51" s="1186"/>
      <c r="C51" s="1187"/>
      <c r="D51" s="106"/>
      <c r="E51" s="1192" t="s">
        <v>42</v>
      </c>
      <c r="F51" s="1192"/>
      <c r="G51" s="1192"/>
      <c r="H51" s="1193"/>
      <c r="I51" s="358">
        <v>1072</v>
      </c>
      <c r="J51" s="359">
        <v>1203</v>
      </c>
      <c r="K51" s="359">
        <v>1447</v>
      </c>
      <c r="L51" s="359">
        <v>1488</v>
      </c>
      <c r="M51" s="360">
        <v>1180</v>
      </c>
    </row>
    <row r="52" spans="2:13" ht="27.75" customHeight="1" x14ac:dyDescent="0.15">
      <c r="B52" s="1188"/>
      <c r="C52" s="1189"/>
      <c r="D52" s="106"/>
      <c r="E52" s="1192" t="s">
        <v>43</v>
      </c>
      <c r="F52" s="1192"/>
      <c r="G52" s="1192"/>
      <c r="H52" s="1193"/>
      <c r="I52" s="358">
        <v>17705</v>
      </c>
      <c r="J52" s="359">
        <v>17715</v>
      </c>
      <c r="K52" s="359">
        <v>17374</v>
      </c>
      <c r="L52" s="359">
        <v>17241</v>
      </c>
      <c r="M52" s="360">
        <v>17393</v>
      </c>
    </row>
    <row r="53" spans="2:13" ht="27.75" customHeight="1" thickBot="1" x14ac:dyDescent="0.2">
      <c r="B53" s="1199" t="s">
        <v>19</v>
      </c>
      <c r="C53" s="1200"/>
      <c r="D53" s="110"/>
      <c r="E53" s="1201" t="s">
        <v>44</v>
      </c>
      <c r="F53" s="1201"/>
      <c r="G53" s="1201"/>
      <c r="H53" s="1202"/>
      <c r="I53" s="361">
        <v>10711</v>
      </c>
      <c r="J53" s="362">
        <v>9681</v>
      </c>
      <c r="K53" s="362">
        <v>8798</v>
      </c>
      <c r="L53" s="362">
        <v>8526</v>
      </c>
      <c r="M53" s="363">
        <v>8505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holJFo7mRZktpCuvxWowck9xWYZj98wG2Re7rwVEPWL2jKNdTP40d6ejDcgHFGmatJdLJjBBNJqAnxkbswTsg==" saltValue="SA88n8X3ZKj/SpXM2eqH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1858</v>
      </c>
      <c r="G55" s="122">
        <v>2003</v>
      </c>
      <c r="H55" s="123">
        <v>2259</v>
      </c>
    </row>
    <row r="56" spans="2:8" ht="52.5" customHeight="1" x14ac:dyDescent="0.15">
      <c r="B56" s="124"/>
      <c r="C56" s="1213" t="s">
        <v>47</v>
      </c>
      <c r="D56" s="1213"/>
      <c r="E56" s="1214"/>
      <c r="F56" s="125">
        <v>731</v>
      </c>
      <c r="G56" s="125">
        <v>733</v>
      </c>
      <c r="H56" s="126">
        <v>777</v>
      </c>
    </row>
    <row r="57" spans="2:8" ht="53.25" customHeight="1" x14ac:dyDescent="0.15">
      <c r="B57" s="124"/>
      <c r="C57" s="1215" t="s">
        <v>48</v>
      </c>
      <c r="D57" s="1215"/>
      <c r="E57" s="1216"/>
      <c r="F57" s="127">
        <v>3056</v>
      </c>
      <c r="G57" s="127">
        <v>3518</v>
      </c>
      <c r="H57" s="128">
        <v>3540</v>
      </c>
    </row>
    <row r="58" spans="2:8" ht="45.75" customHeight="1" x14ac:dyDescent="0.15">
      <c r="B58" s="129"/>
      <c r="C58" s="1203" t="s">
        <v>566</v>
      </c>
      <c r="D58" s="1204"/>
      <c r="E58" s="1205"/>
      <c r="F58" s="130">
        <v>1819</v>
      </c>
      <c r="G58" s="130">
        <v>2163</v>
      </c>
      <c r="H58" s="131">
        <v>2149</v>
      </c>
    </row>
    <row r="59" spans="2:8" ht="45.75" customHeight="1" x14ac:dyDescent="0.15">
      <c r="B59" s="129"/>
      <c r="C59" s="1203" t="s">
        <v>569</v>
      </c>
      <c r="D59" s="1204"/>
      <c r="E59" s="1205"/>
      <c r="F59" s="130">
        <v>392</v>
      </c>
      <c r="G59" s="130">
        <v>395</v>
      </c>
      <c r="H59" s="131">
        <v>402</v>
      </c>
    </row>
    <row r="60" spans="2:8" ht="45.75" customHeight="1" x14ac:dyDescent="0.15">
      <c r="B60" s="129"/>
      <c r="C60" s="1203" t="s">
        <v>570</v>
      </c>
      <c r="D60" s="1204"/>
      <c r="E60" s="1205"/>
      <c r="F60" s="130">
        <v>355</v>
      </c>
      <c r="G60" s="130">
        <v>397</v>
      </c>
      <c r="H60" s="131">
        <v>310</v>
      </c>
    </row>
    <row r="61" spans="2:8" ht="45.75" customHeight="1" x14ac:dyDescent="0.15">
      <c r="B61" s="129"/>
      <c r="C61" s="1203" t="s">
        <v>567</v>
      </c>
      <c r="D61" s="1204"/>
      <c r="E61" s="1205"/>
      <c r="F61" s="130">
        <v>140</v>
      </c>
      <c r="G61" s="130">
        <v>139</v>
      </c>
      <c r="H61" s="131">
        <v>264</v>
      </c>
    </row>
    <row r="62" spans="2:8" ht="45.75" customHeight="1" thickBot="1" x14ac:dyDescent="0.2">
      <c r="B62" s="132"/>
      <c r="C62" s="1206" t="s">
        <v>568</v>
      </c>
      <c r="D62" s="1207"/>
      <c r="E62" s="1208"/>
      <c r="F62" s="133">
        <v>56</v>
      </c>
      <c r="G62" s="133">
        <v>69</v>
      </c>
      <c r="H62" s="134">
        <v>70</v>
      </c>
    </row>
    <row r="63" spans="2:8" ht="52.5" customHeight="1" thickBot="1" x14ac:dyDescent="0.2">
      <c r="B63" s="135"/>
      <c r="C63" s="1209" t="s">
        <v>49</v>
      </c>
      <c r="D63" s="1209"/>
      <c r="E63" s="1210"/>
      <c r="F63" s="136">
        <v>5645</v>
      </c>
      <c r="G63" s="136">
        <v>6254</v>
      </c>
      <c r="H63" s="137">
        <v>6576</v>
      </c>
    </row>
    <row r="64" spans="2:8" x14ac:dyDescent="0.15"/>
  </sheetData>
  <sheetProtection algorithmName="SHA-512" hashValue="0qRqeFpBnn1g9wABhRgc9iU6E6fKQj9ipz43uWaEiUW9Ig+7vJYosdE4d91aphcQK0iW1dmNk4xM3czfquIBTg==" saltValue="DCrP9Mrd1ix0bSIr7/GC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35527</v>
      </c>
      <c r="E3" s="156"/>
      <c r="F3" s="157">
        <v>94081</v>
      </c>
      <c r="G3" s="158"/>
      <c r="H3" s="159"/>
    </row>
    <row r="4" spans="1:8" x14ac:dyDescent="0.15">
      <c r="A4" s="160"/>
      <c r="B4" s="161"/>
      <c r="C4" s="162"/>
      <c r="D4" s="163">
        <v>20574</v>
      </c>
      <c r="E4" s="164"/>
      <c r="F4" s="165">
        <v>48949</v>
      </c>
      <c r="G4" s="166"/>
      <c r="H4" s="167"/>
    </row>
    <row r="5" spans="1:8" x14ac:dyDescent="0.15">
      <c r="A5" s="148" t="s">
        <v>524</v>
      </c>
      <c r="B5" s="153"/>
      <c r="C5" s="154"/>
      <c r="D5" s="155">
        <v>48894</v>
      </c>
      <c r="E5" s="156"/>
      <c r="F5" s="157">
        <v>92632</v>
      </c>
      <c r="G5" s="158"/>
      <c r="H5" s="159"/>
    </row>
    <row r="6" spans="1:8" x14ac:dyDescent="0.15">
      <c r="A6" s="160"/>
      <c r="B6" s="161"/>
      <c r="C6" s="162"/>
      <c r="D6" s="163">
        <v>22434</v>
      </c>
      <c r="E6" s="164"/>
      <c r="F6" s="165">
        <v>47978</v>
      </c>
      <c r="G6" s="166"/>
      <c r="H6" s="167"/>
    </row>
    <row r="7" spans="1:8" x14ac:dyDescent="0.15">
      <c r="A7" s="148" t="s">
        <v>525</v>
      </c>
      <c r="B7" s="153"/>
      <c r="C7" s="154"/>
      <c r="D7" s="155">
        <v>43014</v>
      </c>
      <c r="E7" s="156"/>
      <c r="F7" s="157">
        <v>69604</v>
      </c>
      <c r="G7" s="158"/>
      <c r="H7" s="159"/>
    </row>
    <row r="8" spans="1:8" x14ac:dyDescent="0.15">
      <c r="A8" s="160"/>
      <c r="B8" s="161"/>
      <c r="C8" s="162"/>
      <c r="D8" s="163">
        <v>27320</v>
      </c>
      <c r="E8" s="164"/>
      <c r="F8" s="165">
        <v>36247</v>
      </c>
      <c r="G8" s="166"/>
      <c r="H8" s="167"/>
    </row>
    <row r="9" spans="1:8" x14ac:dyDescent="0.15">
      <c r="A9" s="148" t="s">
        <v>526</v>
      </c>
      <c r="B9" s="153"/>
      <c r="C9" s="154"/>
      <c r="D9" s="155">
        <v>73156</v>
      </c>
      <c r="E9" s="156"/>
      <c r="F9" s="157">
        <v>68410</v>
      </c>
      <c r="G9" s="158"/>
      <c r="H9" s="159"/>
    </row>
    <row r="10" spans="1:8" x14ac:dyDescent="0.15">
      <c r="A10" s="160"/>
      <c r="B10" s="161"/>
      <c r="C10" s="162"/>
      <c r="D10" s="163">
        <v>29022</v>
      </c>
      <c r="E10" s="164"/>
      <c r="F10" s="165">
        <v>35086</v>
      </c>
      <c r="G10" s="166"/>
      <c r="H10" s="167"/>
    </row>
    <row r="11" spans="1:8" x14ac:dyDescent="0.15">
      <c r="A11" s="148" t="s">
        <v>527</v>
      </c>
      <c r="B11" s="153"/>
      <c r="C11" s="154"/>
      <c r="D11" s="155">
        <v>96941</v>
      </c>
      <c r="E11" s="156"/>
      <c r="F11" s="157">
        <v>73019</v>
      </c>
      <c r="G11" s="158"/>
      <c r="H11" s="159"/>
    </row>
    <row r="12" spans="1:8" x14ac:dyDescent="0.15">
      <c r="A12" s="160"/>
      <c r="B12" s="161"/>
      <c r="C12" s="168"/>
      <c r="D12" s="163">
        <v>51045</v>
      </c>
      <c r="E12" s="164"/>
      <c r="F12" s="165">
        <v>39427</v>
      </c>
      <c r="G12" s="166"/>
      <c r="H12" s="167"/>
    </row>
    <row r="13" spans="1:8" x14ac:dyDescent="0.15">
      <c r="A13" s="148"/>
      <c r="B13" s="153"/>
      <c r="C13" s="169"/>
      <c r="D13" s="170">
        <v>59506</v>
      </c>
      <c r="E13" s="171"/>
      <c r="F13" s="172">
        <v>79549</v>
      </c>
      <c r="G13" s="173"/>
      <c r="H13" s="159"/>
    </row>
    <row r="14" spans="1:8" x14ac:dyDescent="0.15">
      <c r="A14" s="160"/>
      <c r="B14" s="161"/>
      <c r="C14" s="162"/>
      <c r="D14" s="163">
        <v>30079</v>
      </c>
      <c r="E14" s="164"/>
      <c r="F14" s="165">
        <v>41537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0.28000000000000003</v>
      </c>
      <c r="C19" s="174">
        <f>ROUND(VALUE(SUBSTITUTE(実質収支比率等に係る経年分析!G$48,"▲","-")),2)</f>
        <v>0.39</v>
      </c>
      <c r="D19" s="174">
        <f>ROUND(VALUE(SUBSTITUTE(実質収支比率等に係る経年分析!H$48,"▲","-")),2)</f>
        <v>0.45</v>
      </c>
      <c r="E19" s="174">
        <f>ROUND(VALUE(SUBSTITUTE(実質収支比率等に係る経年分析!I$48,"▲","-")),2)</f>
        <v>0.56000000000000005</v>
      </c>
      <c r="F19" s="174">
        <f>ROUND(VALUE(SUBSTITUTE(実質収支比率等に係る経年分析!J$48,"▲","-")),2)</f>
        <v>0.66</v>
      </c>
    </row>
    <row r="20" spans="1:11" x14ac:dyDescent="0.15">
      <c r="A20" s="174" t="s">
        <v>53</v>
      </c>
      <c r="B20" s="174">
        <f>ROUND(VALUE(SUBSTITUTE(実質収支比率等に係る経年分析!F$47,"▲","-")),2)</f>
        <v>17.66</v>
      </c>
      <c r="C20" s="174">
        <f>ROUND(VALUE(SUBSTITUTE(実質収支比率等に係る経年分析!G$47,"▲","-")),2)</f>
        <v>18.190000000000001</v>
      </c>
      <c r="D20" s="174">
        <f>ROUND(VALUE(SUBSTITUTE(実質収支比率等に係る経年分析!H$47,"▲","-")),2)</f>
        <v>18.05</v>
      </c>
      <c r="E20" s="174">
        <f>ROUND(VALUE(SUBSTITUTE(実質収支比率等に係る経年分析!I$47,"▲","-")),2)</f>
        <v>19.899999999999999</v>
      </c>
      <c r="F20" s="174">
        <f>ROUND(VALUE(SUBSTITUTE(実質収支比率等に係る経年分析!J$47,"▲","-")),2)</f>
        <v>22.03</v>
      </c>
    </row>
    <row r="21" spans="1:11" x14ac:dyDescent="0.15">
      <c r="A21" s="174" t="s">
        <v>54</v>
      </c>
      <c r="B21" s="174">
        <f>IF(ISNUMBER(VALUE(SUBSTITUTE(実質収支比率等に係る経年分析!F$49,"▲","-"))),ROUND(VALUE(SUBSTITUTE(実質収支比率等に係る経年分析!F$49,"▲","-")),2),NA())</f>
        <v>0.69</v>
      </c>
      <c r="C21" s="174">
        <f>IF(ISNUMBER(VALUE(SUBSTITUTE(実質収支比率等に係る経年分析!G$49,"▲","-"))),ROUND(VALUE(SUBSTITUTE(実質収支比率等に係る経年分析!G$49,"▲","-")),2),NA())</f>
        <v>1.0900000000000001</v>
      </c>
      <c r="D21" s="174">
        <f>IF(ISNUMBER(VALUE(SUBSTITUTE(実質収支比率等に係る経年分析!H$49,"▲","-"))),ROUND(VALUE(SUBSTITUTE(実質収支比率等に係る経年分析!H$49,"▲","-")),2),NA())</f>
        <v>0.74</v>
      </c>
      <c r="E21" s="174">
        <f>IF(ISNUMBER(VALUE(SUBSTITUTE(実質収支比率等に係る経年分析!I$49,"▲","-"))),ROUND(VALUE(SUBSTITUTE(実質収支比率等に係る経年分析!I$49,"▲","-")),2),NA())</f>
        <v>1.54</v>
      </c>
      <c r="F21" s="174">
        <f>IF(ISNUMBER(VALUE(SUBSTITUTE(実質収支比率等に係る経年分析!J$49,"▲","-"))),ROUND(VALUE(SUBSTITUTE(実質収支比率等に係る経年分析!J$49,"▲","-")),2),NA())</f>
        <v>2.61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農林業者労働災害共済特別会計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15">
      <c r="A34" s="175" t="str">
        <f>IF(連結実質赤字比率に係る赤字・黒字の構成分析!C$36="",NA(),連結実質赤字比率に係る赤字・黒字の構成分析!C$36)</f>
        <v>住宅・工業団地事業特別会計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6.51</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19.260000000000002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19.260000000000002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1397</v>
      </c>
      <c r="E42" s="176"/>
      <c r="F42" s="176"/>
      <c r="G42" s="176">
        <f>'実質公債費比率（分子）の構造'!L$52</f>
        <v>1405</v>
      </c>
      <c r="H42" s="176"/>
      <c r="I42" s="176"/>
      <c r="J42" s="176">
        <f>'実質公債費比率（分子）の構造'!M$52</f>
        <v>1418</v>
      </c>
      <c r="K42" s="176"/>
      <c r="L42" s="176"/>
      <c r="M42" s="176">
        <f>'実質公債費比率（分子）の構造'!N$52</f>
        <v>1420</v>
      </c>
      <c r="N42" s="176"/>
      <c r="O42" s="176"/>
      <c r="P42" s="176">
        <f>'実質公債費比率（分子）の構造'!O$52</f>
        <v>1437</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890</v>
      </c>
      <c r="C46" s="176"/>
      <c r="D46" s="176"/>
      <c r="E46" s="176">
        <f>'実質公債費比率（分子）の構造'!L$48</f>
        <v>967</v>
      </c>
      <c r="F46" s="176"/>
      <c r="G46" s="176"/>
      <c r="H46" s="176">
        <f>'実質公債費比率（分子）の構造'!M$48</f>
        <v>1051</v>
      </c>
      <c r="I46" s="176"/>
      <c r="J46" s="176"/>
      <c r="K46" s="176">
        <f>'実質公債費比率（分子）の構造'!N$48</f>
        <v>1034</v>
      </c>
      <c r="L46" s="176"/>
      <c r="M46" s="176"/>
      <c r="N46" s="176">
        <f>'実質公債費比率（分子）の構造'!O$48</f>
        <v>1037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1272</v>
      </c>
      <c r="C49" s="176"/>
      <c r="D49" s="176"/>
      <c r="E49" s="176">
        <f>'実質公債費比率（分子）の構造'!L$45</f>
        <v>1260</v>
      </c>
      <c r="F49" s="176"/>
      <c r="G49" s="176"/>
      <c r="H49" s="176">
        <f>'実質公債費比率（分子）の構造'!M$45</f>
        <v>1314</v>
      </c>
      <c r="I49" s="176"/>
      <c r="J49" s="176"/>
      <c r="K49" s="176">
        <f>'実質公債費比率（分子）の構造'!N$45</f>
        <v>1355</v>
      </c>
      <c r="L49" s="176"/>
      <c r="M49" s="176"/>
      <c r="N49" s="176">
        <f>'実質公債費比率（分子）の構造'!O$45</f>
        <v>1229</v>
      </c>
      <c r="O49" s="176"/>
      <c r="P49" s="176"/>
    </row>
    <row r="50" spans="1:16" x14ac:dyDescent="0.15">
      <c r="A50" s="176" t="s">
        <v>67</v>
      </c>
      <c r="B50" s="176" t="e">
        <f>NA()</f>
        <v>#N/A</v>
      </c>
      <c r="C50" s="176">
        <f>IF(ISNUMBER('実質公債費比率（分子）の構造'!K$53),'実質公債費比率（分子）の構造'!K$53,NA())</f>
        <v>765</v>
      </c>
      <c r="D50" s="176" t="e">
        <f>NA()</f>
        <v>#N/A</v>
      </c>
      <c r="E50" s="176" t="e">
        <f>NA()</f>
        <v>#N/A</v>
      </c>
      <c r="F50" s="176">
        <f>IF(ISNUMBER('実質公債費比率（分子）の構造'!L$53),'実質公債費比率（分子）の構造'!L$53,NA())</f>
        <v>822</v>
      </c>
      <c r="G50" s="176" t="e">
        <f>NA()</f>
        <v>#N/A</v>
      </c>
      <c r="H50" s="176" t="e">
        <f>NA()</f>
        <v>#N/A</v>
      </c>
      <c r="I50" s="176">
        <f>IF(ISNUMBER('実質公債費比率（分子）の構造'!M$53),'実質公債費比率（分子）の構造'!M$53,NA())</f>
        <v>947</v>
      </c>
      <c r="J50" s="176" t="e">
        <f>NA()</f>
        <v>#N/A</v>
      </c>
      <c r="K50" s="176" t="e">
        <f>NA()</f>
        <v>#N/A</v>
      </c>
      <c r="L50" s="176">
        <f>IF(ISNUMBER('実質公債費比率（分子）の構造'!N$53),'実質公債費比率（分子）の構造'!N$53,NA())</f>
        <v>969</v>
      </c>
      <c r="M50" s="176" t="e">
        <f>NA()</f>
        <v>#N/A</v>
      </c>
      <c r="N50" s="176" t="e">
        <f>NA()</f>
        <v>#N/A</v>
      </c>
      <c r="O50" s="176">
        <f>IF(ISNUMBER('実質公債費比率（分子）の構造'!O$53),'実質公債費比率（分子）の構造'!O$53,NA())</f>
        <v>829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17705</v>
      </c>
      <c r="E56" s="175"/>
      <c r="F56" s="175"/>
      <c r="G56" s="175">
        <f>'将来負担比率（分子）の構造'!J$52</f>
        <v>17715</v>
      </c>
      <c r="H56" s="175"/>
      <c r="I56" s="175"/>
      <c r="J56" s="175">
        <f>'将来負担比率（分子）の構造'!K$52</f>
        <v>17374</v>
      </c>
      <c r="K56" s="175"/>
      <c r="L56" s="175"/>
      <c r="M56" s="175">
        <f>'将来負担比率（分子）の構造'!L$52</f>
        <v>17241</v>
      </c>
      <c r="N56" s="175"/>
      <c r="O56" s="175"/>
      <c r="P56" s="175">
        <f>'将来負担比率（分子）の構造'!M$52</f>
        <v>17393</v>
      </c>
    </row>
    <row r="57" spans="1:16" x14ac:dyDescent="0.15">
      <c r="A57" s="175" t="s">
        <v>42</v>
      </c>
      <c r="B57" s="175"/>
      <c r="C57" s="175"/>
      <c r="D57" s="175">
        <f>'将来負担比率（分子）の構造'!I$51</f>
        <v>1072</v>
      </c>
      <c r="E57" s="175"/>
      <c r="F57" s="175"/>
      <c r="G57" s="175">
        <f>'将来負担比率（分子）の構造'!J$51</f>
        <v>1203</v>
      </c>
      <c r="H57" s="175"/>
      <c r="I57" s="175"/>
      <c r="J57" s="175">
        <f>'将来負担比率（分子）の構造'!K$51</f>
        <v>1447</v>
      </c>
      <c r="K57" s="175"/>
      <c r="L57" s="175"/>
      <c r="M57" s="175">
        <f>'将来負担比率（分子）の構造'!L$51</f>
        <v>1488</v>
      </c>
      <c r="N57" s="175"/>
      <c r="O57" s="175"/>
      <c r="P57" s="175">
        <f>'将来負担比率（分子）の構造'!M$51</f>
        <v>1180</v>
      </c>
    </row>
    <row r="58" spans="1:16" x14ac:dyDescent="0.15">
      <c r="A58" s="175" t="s">
        <v>41</v>
      </c>
      <c r="B58" s="175"/>
      <c r="C58" s="175"/>
      <c r="D58" s="175">
        <f>'将来負担比率（分子）の構造'!I$50</f>
        <v>5074</v>
      </c>
      <c r="E58" s="175"/>
      <c r="F58" s="175"/>
      <c r="G58" s="175">
        <f>'将来負担比率（分子）の構造'!J$50</f>
        <v>5355</v>
      </c>
      <c r="H58" s="175"/>
      <c r="I58" s="175"/>
      <c r="J58" s="175">
        <f>'将来負担比率（分子）の構造'!K$50</f>
        <v>6257</v>
      </c>
      <c r="K58" s="175"/>
      <c r="L58" s="175"/>
      <c r="M58" s="175">
        <f>'将来負担比率（分子）の構造'!L$50</f>
        <v>6885</v>
      </c>
      <c r="N58" s="175"/>
      <c r="O58" s="175"/>
      <c r="P58" s="175">
        <f>'将来負担比率（分子）の構造'!M$50</f>
        <v>7337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f>'将来負担比率（分子）の構造'!J$46</f>
        <v>5</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2624</v>
      </c>
      <c r="C62" s="175"/>
      <c r="D62" s="175"/>
      <c r="E62" s="175">
        <f>'将来負担比率（分子）の構造'!J$45</f>
        <v>2574</v>
      </c>
      <c r="F62" s="175"/>
      <c r="G62" s="175"/>
      <c r="H62" s="175">
        <f>'将来負担比率（分子）の構造'!K$45</f>
        <v>2573</v>
      </c>
      <c r="I62" s="175"/>
      <c r="J62" s="175"/>
      <c r="K62" s="175">
        <f>'将来負担比率（分子）の構造'!L$45</f>
        <v>2602</v>
      </c>
      <c r="L62" s="175"/>
      <c r="M62" s="175"/>
      <c r="N62" s="175">
        <f>'将来負担比率（分子）の構造'!M$45</f>
        <v>2675</v>
      </c>
      <c r="O62" s="175"/>
      <c r="P62" s="175"/>
    </row>
    <row r="63" spans="1:16" x14ac:dyDescent="0.15">
      <c r="A63" s="175" t="s">
        <v>34</v>
      </c>
      <c r="B63" s="175">
        <f>'将来負担比率（分子）の構造'!I$44</f>
        <v>2</v>
      </c>
      <c r="C63" s="175"/>
      <c r="D63" s="175"/>
      <c r="E63" s="175">
        <f>'将来負担比率（分子）の構造'!J$44</f>
        <v>0</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17495</v>
      </c>
      <c r="C64" s="175"/>
      <c r="D64" s="175"/>
      <c r="E64" s="175">
        <f>'将来負担比率（分子）の構造'!J$43</f>
        <v>17024</v>
      </c>
      <c r="F64" s="175"/>
      <c r="G64" s="175"/>
      <c r="H64" s="175">
        <f>'将来負担比率（分子）の構造'!K$43</f>
        <v>17197</v>
      </c>
      <c r="I64" s="175"/>
      <c r="J64" s="175"/>
      <c r="K64" s="175">
        <f>'将来負担比率（分子）の構造'!L$43</f>
        <v>17408</v>
      </c>
      <c r="L64" s="175"/>
      <c r="M64" s="175"/>
      <c r="N64" s="175">
        <f>'将来負担比率（分子）の構造'!M$43</f>
        <v>16898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14435</v>
      </c>
      <c r="C66" s="175"/>
      <c r="D66" s="175"/>
      <c r="E66" s="175">
        <f>'将来負担比率（分子）の構造'!J$41</f>
        <v>14352</v>
      </c>
      <c r="F66" s="175"/>
      <c r="G66" s="175"/>
      <c r="H66" s="175">
        <f>'将来負担比率（分子）の構造'!K$41</f>
        <v>14105</v>
      </c>
      <c r="I66" s="175"/>
      <c r="J66" s="175"/>
      <c r="K66" s="175">
        <f>'将来負担比率（分子）の構造'!L$41</f>
        <v>14131</v>
      </c>
      <c r="L66" s="175"/>
      <c r="M66" s="175"/>
      <c r="N66" s="175">
        <f>'将来負担比率（分子）の構造'!M$41</f>
        <v>14842</v>
      </c>
      <c r="O66" s="175"/>
      <c r="P66" s="175"/>
    </row>
    <row r="67" spans="1:16" x14ac:dyDescent="0.15">
      <c r="A67" s="175" t="s">
        <v>71</v>
      </c>
      <c r="B67" s="175" t="e">
        <f>NA()</f>
        <v>#N/A</v>
      </c>
      <c r="C67" s="175">
        <f>IF(ISNUMBER('将来負担比率（分子）の構造'!I$53), IF('将来負担比率（分子）の構造'!I$53 &lt; 0, 0, '将来負担比率（分子）の構造'!I$53), NA())</f>
        <v>10711</v>
      </c>
      <c r="D67" s="175" t="e">
        <f>NA()</f>
        <v>#N/A</v>
      </c>
      <c r="E67" s="175" t="e">
        <f>NA()</f>
        <v>#N/A</v>
      </c>
      <c r="F67" s="175">
        <f>IF(ISNUMBER('将来負担比率（分子）の構造'!J$53), IF('将来負担比率（分子）の構造'!J$53 &lt; 0, 0, '将来負担比率（分子）の構造'!J$53), NA())</f>
        <v>9681</v>
      </c>
      <c r="G67" s="175" t="e">
        <f>NA()</f>
        <v>#N/A</v>
      </c>
      <c r="H67" s="175" t="e">
        <f>NA()</f>
        <v>#N/A</v>
      </c>
      <c r="I67" s="175">
        <f>IF(ISNUMBER('将来負担比率（分子）の構造'!K$53), IF('将来負担比率（分子）の構造'!K$53 &lt; 0, 0, '将来負担比率（分子）の構造'!K$53), NA())</f>
        <v>8798</v>
      </c>
      <c r="J67" s="175" t="e">
        <f>NA()</f>
        <v>#N/A</v>
      </c>
      <c r="K67" s="175" t="e">
        <f>NA()</f>
        <v>#N/A</v>
      </c>
      <c r="L67" s="175">
        <f>IF(ISNUMBER('将来負担比率（分子）の構造'!L$53), IF('将来負担比率（分子）の構造'!L$53 &lt; 0, 0, '将来負担比率（分子）の構造'!L$53), NA())</f>
        <v>8526</v>
      </c>
      <c r="M67" s="175" t="e">
        <f>NA()</f>
        <v>#N/A</v>
      </c>
      <c r="N67" s="175" t="e">
        <f>NA()</f>
        <v>#N/A</v>
      </c>
      <c r="O67" s="175">
        <f>IF(ISNUMBER('将来負担比率（分子）の構造'!M$53), IF('将来負担比率（分子）の構造'!M$53 &lt; 0, 0, '将来負担比率（分子）の構造'!M$53), NA())</f>
        <v>8505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1858</v>
      </c>
      <c r="C72" s="179">
        <f>基金残高に係る経年分析!G55</f>
        <v>2003</v>
      </c>
      <c r="D72" s="179">
        <f>基金残高に係る経年分析!H55</f>
        <v>2259</v>
      </c>
    </row>
    <row r="73" spans="1:16" x14ac:dyDescent="0.15">
      <c r="A73" s="178" t="s">
        <v>74</v>
      </c>
      <c r="B73" s="179">
        <f>基金残高に係る経年分析!F56</f>
        <v>731</v>
      </c>
      <c r="C73" s="179">
        <f>基金残高に係る経年分析!G56</f>
        <v>733</v>
      </c>
      <c r="D73" s="179">
        <f>基金残高に係る経年分析!H56</f>
        <v>777</v>
      </c>
    </row>
    <row r="74" spans="1:16" x14ac:dyDescent="0.15">
      <c r="A74" s="178" t="s">
        <v>75</v>
      </c>
      <c r="B74" s="179">
        <f>基金残高に係る経年分析!F57</f>
        <v>3056</v>
      </c>
      <c r="C74" s="179">
        <f>基金残高に係る経年分析!G57</f>
        <v>3518</v>
      </c>
      <c r="D74" s="179">
        <f>基金残高に係る経年分析!H57</f>
        <v>3540</v>
      </c>
    </row>
  </sheetData>
  <sheetProtection algorithmName="SHA-512" hashValue="UT5h61wVhcMrFl1rHlMECgyl/YY4xGGXCjRudKZZHcV9h76JeUey9e+qYrKI5GXc5FaYXNlXJubB6YNNaTPKJA==" saltValue="bHuwaYO9jPPEdEzdvhLg2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2025-03-07T06:19:53Z</cp:lastPrinted>
  <dcterms:modified xsi:type="dcterms:W3CDTF">2025-03-26T03:17:02Z</dcterms:modified>
</cp:coreProperties>
</file>