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8D31740-1692-4256-9CF2-02317A18F142}"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c r="CW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CO34" i="10" l="1"/>
  <c r="CO35" i="10" s="1"/>
  <c r="CO36" i="10" s="1"/>
  <c r="CO37" i="10" s="1"/>
  <c r="CO38" i="10" s="1"/>
  <c r="CO39" i="10" s="1"/>
  <c r="CO40" i="10" s="1"/>
</calcChain>
</file>

<file path=xl/sharedStrings.xml><?xml version="1.0" encoding="utf-8"?>
<sst xmlns="http://schemas.openxmlformats.org/spreadsheetml/2006/main" count="1060" uniqueCount="567">
  <si>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</si>
  <si>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</si>
  <si>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</si>
  <si>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</si>
  <si>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</si>
  <si>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</si>
  <si>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</si>
  <si>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</si>
  <si>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</si>
  <si>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</si>
  <si>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</si>
  <si>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</si>
  <si>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</si>
  <si>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</si>
  <si>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</si>
  <si>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</si>
  <si>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</si>
  <si>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</si>
  <si>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</si>
  <si>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</si>
  <si>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</si>
  <si>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</si>
  <si>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</si>
  <si>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</si>
  <si>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</si>
  <si>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</si>
  <si>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</si>
  <si>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</si>
  <si>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</si>
  <si>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</si>
  <si>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</si>
  <si>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</si>
  <si>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</si>
  <si>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</si>
  <si>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</si>
  <si>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</si>
  <si>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</si>
  <si>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</si>
  <si>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</si>
  <si>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</si>
  <si>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</si>
  <si>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</si>
  <si>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</si>
  <si>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</si>
  <si>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</si>
  <si>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</si>
  <si>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</si>
  <si>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</si>
  <si>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</si>
  <si>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</si>
  <si>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</si>
  <si>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</si>
  <si>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</si>
  <si>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</si>
  <si>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</si>
  <si>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</si>
  <si>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</si>
  <si>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</si>
  <si>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</si>
  <si>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</si>
  <si>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</si>
  <si>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</si>
  <si>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</si>
  <si>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</si>
  <si>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</si>
  <si>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</si>
  <si>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</si>
  <si>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</si>
  <si>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</si>
  <si>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</si>
  <si>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</si>
  <si>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</si>
  <si>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</si>
  <si>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</si>
  <si>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</si>
  <si>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</si>
  <si>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</si>
  <si>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</si>
  <si>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</si>
  <si>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</si>
  <si>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</si>
  <si>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</si>
  <si>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</si>
  <si>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</si>
  <si>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</si>
  <si>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</si>
  <si>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</si>
  <si>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</si>
  <si>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</si>
  <si>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</si>
  <si>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</si>
  <si>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</si>
  <si>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</si>
  <si>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</si>
  <si>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</si>
  <si>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</si>
  <si>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</si>
  <si>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</si>
  <si>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</si>
  <si>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</si>
  <si>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</si>
  <si>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</si>
  <si>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</si>
  <si>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</si>
  <si>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</si>
  <si>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</si>
  <si>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</si>
  <si>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</si>
  <si>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</si>
  <si>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</si>
  <si>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</si>
  <si>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</si>
  <si>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</si>
  <si>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</si>
  <si>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</si>
  <si>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</si>
  <si>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</si>
  <si>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</si>
  <si>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</si>
  <si>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</si>
  <si>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</si>
  <si>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</si>
  <si>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</si>
  <si>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</si>
  <si>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</si>
  <si>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</si>
  <si>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</si>
  <si>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</si>
  <si>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</si>
  <si>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</si>
  <si>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</si>
  <si>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</si>
  <si>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</si>
  <si>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</si>
  <si>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</si>
  <si>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</si>
  <si>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</si>
  <si>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</si>
  <si>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</si>
  <si>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</si>
  <si>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</si>
  <si>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</si>
  <si>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</si>
  <si>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</si>
  <si>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</si>
  <si>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</si>
  <si>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</si>
  <si>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</si>
  <si>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</si>
  <si>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</si>
  <si>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</si>
  <si>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</si>
  <si>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</si>
  <si>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</si>
  <si>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</si>
  <si>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</si>
  <si>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</si>
  <si>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</si>
  <si>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</si>
  <si>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</si>
  <si>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</si>
  <si>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</si>
  <si>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</si>
  <si>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</si>
  <si>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</si>
  <si>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</si>
  <si>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</si>
  <si>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</si>
  <si>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</si>
  <si>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</si>
  <si>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</si>
  <si>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</si>
  <si>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</si>
  <si>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</si>
  <si>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</si>
  <si>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</si>
  <si>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</si>
  <si>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</si>
  <si>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</si>
  <si>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</si>
  <si>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</si>
  <si>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</si>
  <si>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</si>
  <si>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</si>
  <si>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</si>
  <si>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</si>
  <si>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</si>
  <si>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</si>
  <si>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</si>
  <si>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</si>
  <si>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</si>
  <si>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</si>
  <si>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</si>
  <si>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</si>
  <si>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</si>
  <si>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</si>
  <si>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</si>
  <si>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</si>
  <si>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</si>
  <si>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</si>
  <si>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</si>
  <si>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</si>
  <si>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</si>
  <si>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京都府宇治市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</si>
  <si>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</si>
  <si>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</si>
  <si>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</si>
  <si>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</si>
  <si>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</si>
  <si>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</si>
  <si>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</si>
  <si>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</si>
  <si>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</si>
  <si>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</si>
  <si>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</si>
  <si>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</si>
  <si>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</si>
  <si>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</si>
  <si>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</si>
  <si>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</si>
  <si>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</si>
  <si>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</si>
  <si>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</si>
  <si>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</si>
  <si>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</si>
  <si>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</si>
  <si>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</si>
  <si>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</si>
  <si>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</si>
  <si>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</si>
  <si>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</si>
  <si>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</si>
  <si>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</si>
  <si>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</si>
  <si>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</si>
  <si>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</si>
  <si>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</si>
  <si>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</si>
  <si>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</si>
  <si>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</si>
  <si>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</si>
  <si>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</si>
  <si>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</si>
  <si>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</si>
  <si>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</si>
  <si>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</si>
  <si>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</si>
  <si>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</si>
  <si>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</si>
  <si>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</si>
  <si>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</si>
  <si>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</si>
  <si>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</si>
  <si>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</si>
  <si>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</si>
  <si>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</si>
  <si>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</si>
  <si>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</si>
  <si>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</si>
  <si>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</si>
  <si>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</si>
  <si>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</si>
  <si>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</si>
  <si>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</si>
  <si>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</si>
  <si>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</si>
  <si>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</si>
  <si>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</si>
  <si>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</si>
  <si>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</si>
  <si>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</si>
  <si>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</si>
  <si>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</si>
  <si>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</si>
  <si>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</si>
  <si>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</si>
  <si>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</si>
  <si>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</si>
  <si>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</si>
  <si>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</si>
  <si>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</si>
  <si>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</si>
  <si>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</si>
  <si>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</si>
  <si>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</si>
  <si>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</si>
  <si>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</si>
  <si>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</si>
  <si>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</si>
  <si>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</si>
  <si>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</si>
  <si>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</si>
  <si>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</si>
  <si>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</si>
  <si>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</si>
  <si>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</si>
  <si>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</si>
  <si>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</si>
  <si>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</si>
  <si>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</si>
  <si>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</si>
  <si>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</si>
  <si>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</si>
  <si>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</si>
  <si>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</si>
  <si>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</si>
  <si>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</si>
  <si>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</si>
  <si>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</si>
  <si>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</si>
  <si>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</si>
  <si>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</si>
  <si>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</si>
  <si>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</si>
  <si>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</si>
  <si>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</si>
  <si>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</si>
  <si>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</si>
  <si>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</si>
  <si>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</si>
  <si>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</si>
  <si>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</si>
  <si>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</si>
  <si>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</si>
  <si>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</si>
  <si>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</si>
  <si>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</si>
  <si>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</si>
  <si>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</si>
  <si>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</si>
  <si>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</si>
  <si>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</si>
  <si>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</si>
  <si>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</si>
  <si>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</si>
  <si>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</si>
  <si>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</si>
  <si>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</si>
  <si>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</si>
  <si>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</si>
  <si>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</si>
  <si>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</si>
  <si>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</si>
  <si>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</si>
  <si>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</si>
  <si>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</si>
  <si>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</si>
  <si>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</si>
  <si>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</si>
  <si>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</si>
  <si>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</si>
  <si>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</si>
  <si>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</si>
  <si>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</si>
  <si>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京都府宇治市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</si>
  <si>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</si>
  <si>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</si>
  <si>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</si>
  <si>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</si>
  <si>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</si>
  <si>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</si>
  <si>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</si>
  <si>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</si>
  <si>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</si>
  <si>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</si>
  <si>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</si>
  <si>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</si>
  <si>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</si>
  <si>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</si>
  <si>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</si>
  <si>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</si>
  <si>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</si>
  <si>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</si>
  <si>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</si>
  <si>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</si>
  <si>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</si>
  <si>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</si>
  <si>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</si>
  <si>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</si>
  <si>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</si>
  <si>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</si>
  <si>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</si>
  <si>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</si>
  <si>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</si>
  <si>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</si>
  <si>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</si>
  <si>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</si>
  <si>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</si>
  <si>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</si>
  <si>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</si>
  <si>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</si>
  <si>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</si>
  <si>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</si>
  <si>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</si>
  <si>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</si>
  <si>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</si>
  <si>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</si>
  <si>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</si>
  <si>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</si>
  <si>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</si>
  <si>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</si>
  <si>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</si>
  <si>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</si>
  <si>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</si>
  <si>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</si>
  <si>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</si>
  <si>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</si>
  <si>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</si>
  <si>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</si>
  <si>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</si>
  <si>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</si>
  <si>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</si>
  <si>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</si>
  <si>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</si>
  <si>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</si>
  <si>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</si>
  <si>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</si>
  <si>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</si>
  <si>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</si>
  <si>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</si>
  <si>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</si>
  <si>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</si>
  <si>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</si>
  <si>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</si>
  <si>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</si>
  <si>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</si>
  <si>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</si>
  <si>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</si>
  <si>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</si>
  <si>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</si>
  <si>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</si>
  <si>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</si>
  <si>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</si>
  <si>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</si>
  <si>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</si>
  <si>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</si>
  <si>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</si>
  <si>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</si>
  <si>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</si>
  <si>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</si>
  <si>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</si>
  <si>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</si>
  <si>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</si>
  <si>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</si>
  <si>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</si>
  <si>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</si>
  <si>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</si>
  <si>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</si>
  <si>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</si>
  <si>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</si>
  <si>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</si>
  <si>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</si>
  <si>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</si>
  <si>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</si>
  <si>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</si>
  <si>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</si>
  <si>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</si>
  <si>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</si>
  <si>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</si>
  <si>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</si>
  <si>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</si>
  <si>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</si>
  <si>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</si>
  <si>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</si>
  <si>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</si>
  <si>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</si>
  <si>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</si>
  <si>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</si>
  <si>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</si>
  <si>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</si>
  <si>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</si>
  <si>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</si>
  <si>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</si>
  <si>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</si>
  <si>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</si>
  <si>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</si>
  <si>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</si>
  <si>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</si>
  <si>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</si>
  <si>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</si>
  <si>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</si>
  <si>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</si>
  <si>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</si>
  <si>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</si>
  <si>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</si>
  <si>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</si>
  <si>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</si>
  <si>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</si>
  <si>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</si>
  <si>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</si>
  <si>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</si>
  <si>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</si>
  <si>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</si>
  <si>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</si>
  <si>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</si>
  <si>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</si>
  <si>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</si>
  <si>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</si>
  <si>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</si>
  <si>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</si>
  <si>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</si>
  <si>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</si>
  <si>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</si>
  <si>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</si>
  <si>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</si>
  <si>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</si>
  <si>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</si>
  <si>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</si>
  <si>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</si>
  <si>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</si>
  <si>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</si>
  <si>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</si>
  <si>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</si>
  <si>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</si>
  <si>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</si>
  <si>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</si>
  <si>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</si>
  <si>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</si>
  <si>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</si>
  <si>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</si>
  <si>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</si>
  <si>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</si>
  <si>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</si>
  <si>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</si>
  <si>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</si>
  <si>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</si>
  <si>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</si>
  <si>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</si>
  <si>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</si>
  <si>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</si>
  <si>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0.34</t>
  </si>
  <si>
    <t>水道事業会計</t>
  </si>
  <si>
    <t>一般会計</t>
  </si>
  <si>
    <t>介護保険事業特別会計</t>
  </si>
  <si>
    <t>公共下水道事業会計</t>
  </si>
  <si>
    <t>後期高齢者医療事業特別会計</t>
  </si>
  <si>
    <t>国民健康保険事業特別会計</t>
  </si>
  <si>
    <t>墓地公園事業特別会計</t>
  </si>
  <si>
    <t>その他会計（赤字）</t>
  </si>
  <si>
    <t>その他会計（黒字）</t>
  </si>
  <si>
    <t>R01</t>
    <phoneticPr fontId="5"/>
  </si>
  <si>
    <t>R02</t>
    <phoneticPr fontId="5"/>
  </si>
  <si>
    <t>R03</t>
    <phoneticPr fontId="5"/>
  </si>
  <si>
    <t>R04</t>
    <phoneticPr fontId="5"/>
  </si>
  <si>
    <t>R05</t>
    <phoneticPr fontId="5"/>
  </si>
  <si>
    <t>-</t>
    <phoneticPr fontId="2"/>
  </si>
  <si>
    <t>城南衛生管理組合</t>
  </si>
  <si>
    <t>淀川・木津川水防事務組合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</si>
  <si>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</si>
  <si>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</si>
  <si>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</si>
  <si>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</si>
  <si>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</si>
  <si>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京都地方税機構</t>
  </si>
  <si>
    <t>宇治市スポーツ協会</t>
  </si>
  <si>
    <t>宇治廃棄物処理公社</t>
  </si>
  <si>
    <t>宇治市公園公社</t>
  </si>
  <si>
    <t>宇治市福祉サービス公社</t>
  </si>
  <si>
    <t>宇治市野外活動センター</t>
  </si>
  <si>
    <t>宇治市土地開発公社</t>
  </si>
  <si>
    <t>宇治市文化財愛護協会</t>
  </si>
  <si>
    <t>-</t>
    <phoneticPr fontId="2"/>
  </si>
  <si>
    <t>ふるさと応援基金(R05年度末現在)</t>
    <rPh sb="4" eb="6">
      <t>オウエン</t>
    </rPh>
    <rPh sb="6" eb="8">
      <t>キキン</t>
    </rPh>
    <phoneticPr fontId="5"/>
  </si>
  <si>
    <t>地域福祉振興基金(R05年度末現在)</t>
    <rPh sb="0" eb="2">
      <t>チイキ</t>
    </rPh>
    <rPh sb="2" eb="4">
      <t>フクシ</t>
    </rPh>
    <rPh sb="4" eb="6">
      <t>シンコウ</t>
    </rPh>
    <rPh sb="6" eb="8">
      <t>キキン</t>
    </rPh>
    <phoneticPr fontId="2"/>
  </si>
  <si>
    <t>高齢者活動基金(R05年度末現在)</t>
    <rPh sb="0" eb="3">
      <t>コウレイシャ</t>
    </rPh>
    <rPh sb="3" eb="5">
      <t>カツドウ</t>
    </rPh>
    <rPh sb="5" eb="7">
      <t>キキン</t>
    </rPh>
    <phoneticPr fontId="2"/>
  </si>
  <si>
    <t>社会福祉事業基金(R05年度末現在)</t>
    <rPh sb="0" eb="2">
      <t>シャカイ</t>
    </rPh>
    <rPh sb="2" eb="4">
      <t>フクシ</t>
    </rPh>
    <rPh sb="4" eb="6">
      <t>ジギョウ</t>
    </rPh>
    <rPh sb="6" eb="8">
      <t>キキン</t>
    </rPh>
    <phoneticPr fontId="2"/>
  </si>
  <si>
    <t>公共施設等整備(R05年度末現在)</t>
    <rPh sb="0" eb="2">
      <t>コウキョウ</t>
    </rPh>
    <rPh sb="2" eb="4">
      <t>シセツ</t>
    </rPh>
    <rPh sb="4" eb="5">
      <t>トウ</t>
    </rPh>
    <rPh sb="5" eb="7">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</si>
</sst>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0"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3"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3"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8" xfId="15" applyNumberFormat="1" applyFont="1" applyFill="1" applyBorder="1" applyAlignment="1" applyProtection="1">
      <alignment horizontal="right" vertical="center" shrinkToFit="1"/>
      <protection locked="0"/>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823E-4092-A1BC-D072D1511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22382</c:v>
                </c:pt>
                <c:pt idx="1">
                  <c:v>34983</c:v>
                </c:pt>
                <c:pt idx="2">
                  <c:v>17913</c:v>
                </c:pt>
                <c:pt idx="3">
                  <c:v>25308</c:v>
                </c:pt>
                <c:pt idx="4">
                  <c:v>32077</c:v>
                </c:pt>
              </c:numCache>
            </c:numRef>
          </c:val>
          <c:smooth val="0"/>
          <c:extLst>
            <c:ext xmlns:c16="http://schemas.microsoft.com/office/drawing/2014/chart" uri="{C3380CC4-5D6E-409C-BE32-E72D297353CC}">
              <c16:uniqueId val="{00000001-823E-4092-A1BC-D072D15111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1.45</c:v>
                </c:pt>
                <c:pt idx="1">
                  <c:v>1.85</c:v>
                </c:pt>
                <c:pt idx="2">
                  <c:v>2.19</c:v>
                </c:pt>
                <c:pt idx="3">
                  <c:v>2.2999999999999998</c:v>
                </c:pt>
                <c:pt idx="4">
                  <c:v>2.2999999999999998</c:v>
                </c:pt>
              </c:numCache>
            </c:numRef>
          </c:val>
          <c:extLst>
            <c:ext xmlns:c16="http://schemas.microsoft.com/office/drawing/2014/chart" uri="{C3380CC4-5D6E-409C-BE32-E72D297353CC}">
              <c16:uniqueId val="{00000000-431F-4903-9344-6AC3A4CDC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6.88</c:v>
                </c:pt>
                <c:pt idx="1">
                  <c:v>7.83</c:v>
                </c:pt>
                <c:pt idx="2">
                  <c:v>8.6999999999999993</c:v>
                </c:pt>
                <c:pt idx="3">
                  <c:v>9.65</c:v>
                </c:pt>
                <c:pt idx="4">
                  <c:v>9.07</c:v>
                </c:pt>
              </c:numCache>
            </c:numRef>
          </c:val>
          <c:extLst>
            <c:ext xmlns:c16="http://schemas.microsoft.com/office/drawing/2014/chart" uri="{C3380CC4-5D6E-409C-BE32-E72D297353CC}">
              <c16:uniqueId val="{00000001-431F-4903-9344-6AC3A4CDC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1.07</c:v>
                </c:pt>
                <c:pt idx="1">
                  <c:v>1.48</c:v>
                </c:pt>
                <c:pt idx="2">
                  <c:v>3.05</c:v>
                </c:pt>
                <c:pt idx="3">
                  <c:v>0.88</c:v>
                </c:pt>
                <c:pt idx="4">
                  <c:v>-0.34</c:v>
                </c:pt>
              </c:numCache>
            </c:numRef>
          </c:val>
          <c:smooth val="0"/>
          <c:extLst>
            <c:ext xmlns:c16="http://schemas.microsoft.com/office/drawing/2014/chart" uri="{C3380CC4-5D6E-409C-BE32-E72D297353CC}">
              <c16:uniqueId val="{00000002-431F-4903-9344-6AC3A4CDC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62-4527-AAEA-6EC15C1B29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62-4527-AAEA-6EC15C1B29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62-4527-AAEA-6EC15C1B2989}"/>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62-4527-AAEA-6EC15C1B298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0.1</c:v>
                </c:pt>
                <c:pt idx="6">
                  <c:v>#N/A</c:v>
                </c:pt>
                <c:pt idx="7">
                  <c:v>0.05</c:v>
                </c:pt>
                <c:pt idx="8">
                  <c:v>#N/A</c:v>
                </c:pt>
                <c:pt idx="9">
                  <c:v>0</c:v>
                </c:pt>
              </c:numCache>
            </c:numRef>
          </c:val>
          <c:extLst>
            <c:ext xmlns:c16="http://schemas.microsoft.com/office/drawing/2014/chart" uri="{C3380CC4-5D6E-409C-BE32-E72D297353CC}">
              <c16:uniqueId val="{00000004-7562-4527-AAEA-6EC15C1B2989}"/>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0.01</c:v>
                </c:pt>
                <c:pt idx="8">
                  <c:v>#N/A</c:v>
                </c:pt>
                <c:pt idx="9">
                  <c:v>0.28999999999999998</c:v>
                </c:pt>
              </c:numCache>
            </c:numRef>
          </c:val>
          <c:extLst>
            <c:ext xmlns:c16="http://schemas.microsoft.com/office/drawing/2014/chart" uri="{C3380CC4-5D6E-409C-BE32-E72D297353CC}">
              <c16:uniqueId val="{00000005-7562-4527-AAEA-6EC15C1B298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0.54</c:v>
                </c:pt>
                <c:pt idx="4">
                  <c:v>#N/A</c:v>
                </c:pt>
                <c:pt idx="5">
                  <c:v>0.39</c:v>
                </c:pt>
                <c:pt idx="6">
                  <c:v>#N/A</c:v>
                </c:pt>
                <c:pt idx="7">
                  <c:v>0.3</c:v>
                </c:pt>
                <c:pt idx="8">
                  <c:v>#N/A</c:v>
                </c:pt>
                <c:pt idx="9">
                  <c:v>0.49</c:v>
                </c:pt>
              </c:numCache>
            </c:numRef>
          </c:val>
          <c:extLst>
            <c:ext xmlns:c16="http://schemas.microsoft.com/office/drawing/2014/chart" uri="{C3380CC4-5D6E-409C-BE32-E72D297353CC}">
              <c16:uniqueId val="{00000006-7562-4527-AAEA-6EC15C1B298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1.69</c:v>
                </c:pt>
                <c:pt idx="4">
                  <c:v>#N/A</c:v>
                </c:pt>
                <c:pt idx="5">
                  <c:v>1.1200000000000001</c:v>
                </c:pt>
                <c:pt idx="6">
                  <c:v>#N/A</c:v>
                </c:pt>
                <c:pt idx="7">
                  <c:v>1.48</c:v>
                </c:pt>
                <c:pt idx="8">
                  <c:v>#N/A</c:v>
                </c:pt>
                <c:pt idx="9">
                  <c:v>1.93</c:v>
                </c:pt>
              </c:numCache>
            </c:numRef>
          </c:val>
          <c:extLst>
            <c:ext xmlns:c16="http://schemas.microsoft.com/office/drawing/2014/chart" uri="{C3380CC4-5D6E-409C-BE32-E72D297353CC}">
              <c16:uniqueId val="{00000007-7562-4527-AAEA-6EC15C1B29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c:v>
                </c:pt>
                <c:pt idx="2">
                  <c:v>#N/A</c:v>
                </c:pt>
                <c:pt idx="3">
                  <c:v>1.85</c:v>
                </c:pt>
                <c:pt idx="4">
                  <c:v>#N/A</c:v>
                </c:pt>
                <c:pt idx="5">
                  <c:v>2.19</c:v>
                </c:pt>
                <c:pt idx="6">
                  <c:v>#N/A</c:v>
                </c:pt>
                <c:pt idx="7">
                  <c:v>2.29</c:v>
                </c:pt>
                <c:pt idx="8">
                  <c:v>#N/A</c:v>
                </c:pt>
                <c:pt idx="9">
                  <c:v>2.2999999999999998</c:v>
                </c:pt>
              </c:numCache>
            </c:numRef>
          </c:val>
          <c:extLst>
            <c:ext xmlns:c16="http://schemas.microsoft.com/office/drawing/2014/chart" uri="{C3380CC4-5D6E-409C-BE32-E72D297353CC}">
              <c16:uniqueId val="{00000008-7562-4527-AAEA-6EC15C1B29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5.68</c:v>
                </c:pt>
                <c:pt idx="2">
                  <c:v>#N/A</c:v>
                </c:pt>
                <c:pt idx="3">
                  <c:v>5.12</c:v>
                </c:pt>
                <c:pt idx="4">
                  <c:v>#N/A</c:v>
                </c:pt>
                <c:pt idx="5">
                  <c:v>4.45</c:v>
                </c:pt>
                <c:pt idx="6">
                  <c:v>#N/A</c:v>
                </c:pt>
                <c:pt idx="7">
                  <c:v>3.63</c:v>
                </c:pt>
                <c:pt idx="8">
                  <c:v>#N/A</c:v>
                </c:pt>
                <c:pt idx="9">
                  <c:v>3.55</c:v>
                </c:pt>
              </c:numCache>
            </c:numRef>
          </c:val>
          <c:extLst>
            <c:ext xmlns:c16="http://schemas.microsoft.com/office/drawing/2014/chart" uri="{C3380CC4-5D6E-409C-BE32-E72D297353CC}">
              <c16:uniqueId val="{00000009-7562-4527-AAEA-6EC15C1B29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6388</c:v>
                </c:pt>
                <c:pt idx="5">
                  <c:v>6359</c:v>
                </c:pt>
                <c:pt idx="8">
                  <c:v>6479</c:v>
                </c:pt>
                <c:pt idx="11">
                  <c:v>6445</c:v>
                </c:pt>
                <c:pt idx="14">
                  <c:v>6376</c:v>
                </c:pt>
              </c:numCache>
            </c:numRef>
          </c:val>
          <c:extLst>
            <c:ext xmlns:c16="http://schemas.microsoft.com/office/drawing/2014/chart" uri="{C3380CC4-5D6E-409C-BE32-E72D297353CC}">
              <c16:uniqueId val="{00000000-D60A-44E7-A41E-A7A86D27337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0A-44E7-A41E-A7A86D27337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20</c:v>
                </c:pt>
                <c:pt idx="6">
                  <c:v>15</c:v>
                </c:pt>
                <c:pt idx="9">
                  <c:v>15</c:v>
                </c:pt>
                <c:pt idx="12">
                  <c:v>13</c:v>
                </c:pt>
              </c:numCache>
            </c:numRef>
          </c:val>
          <c:extLst>
            <c:ext xmlns:c16="http://schemas.microsoft.com/office/drawing/2014/chart" uri="{C3380CC4-5D6E-409C-BE32-E72D297353CC}">
              <c16:uniqueId val="{00000002-D60A-44E7-A41E-A7A86D27337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240</c:v>
                </c:pt>
                <c:pt idx="3">
                  <c:v>356</c:v>
                </c:pt>
                <c:pt idx="6">
                  <c:v>282</c:v>
                </c:pt>
                <c:pt idx="9">
                  <c:v>283</c:v>
                </c:pt>
                <c:pt idx="12">
                  <c:v>293</c:v>
                </c:pt>
              </c:numCache>
            </c:numRef>
          </c:val>
          <c:extLst>
            <c:ext xmlns:c16="http://schemas.microsoft.com/office/drawing/2014/chart" uri="{C3380CC4-5D6E-409C-BE32-E72D297353CC}">
              <c16:uniqueId val="{00000003-D60A-44E7-A41E-A7A86D27337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953</c:v>
                </c:pt>
                <c:pt idx="3">
                  <c:v>1048</c:v>
                </c:pt>
                <c:pt idx="6">
                  <c:v>1115</c:v>
                </c:pt>
                <c:pt idx="9">
                  <c:v>1175</c:v>
                </c:pt>
                <c:pt idx="12">
                  <c:v>1230</c:v>
                </c:pt>
              </c:numCache>
            </c:numRef>
          </c:val>
          <c:extLst>
            <c:ext xmlns:c16="http://schemas.microsoft.com/office/drawing/2014/chart" uri="{C3380CC4-5D6E-409C-BE32-E72D297353CC}">
              <c16:uniqueId val="{00000004-D60A-44E7-A41E-A7A86D27337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0A-44E7-A41E-A7A86D27337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0A-44E7-A41E-A7A86D27337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5377</c:v>
                </c:pt>
                <c:pt idx="3">
                  <c:v>5064</c:v>
                </c:pt>
                <c:pt idx="6">
                  <c:v>4807</c:v>
                </c:pt>
                <c:pt idx="9">
                  <c:v>4626</c:v>
                </c:pt>
                <c:pt idx="12">
                  <c:v>4462</c:v>
                </c:pt>
              </c:numCache>
            </c:numRef>
          </c:val>
          <c:extLst>
            <c:ext xmlns:c16="http://schemas.microsoft.com/office/drawing/2014/chart" uri="{C3380CC4-5D6E-409C-BE32-E72D297353CC}">
              <c16:uniqueId val="{00000007-D60A-44E7-A41E-A7A86D2733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200</c:v>
                </c:pt>
                <c:pt idx="2">
                  <c:v>#N/A</c:v>
                </c:pt>
                <c:pt idx="3">
                  <c:v>#N/A</c:v>
                </c:pt>
                <c:pt idx="4">
                  <c:v>129</c:v>
                </c:pt>
                <c:pt idx="5">
                  <c:v>#N/A</c:v>
                </c:pt>
                <c:pt idx="6">
                  <c:v>#N/A</c:v>
                </c:pt>
                <c:pt idx="7">
                  <c:v>-260</c:v>
                </c:pt>
                <c:pt idx="8">
                  <c:v>#N/A</c:v>
                </c:pt>
                <c:pt idx="9">
                  <c:v>#N/A</c:v>
                </c:pt>
                <c:pt idx="10">
                  <c:v>-346</c:v>
                </c:pt>
                <c:pt idx="11">
                  <c:v>#N/A</c:v>
                </c:pt>
                <c:pt idx="12">
                  <c:v>#N/A</c:v>
                </c:pt>
                <c:pt idx="13">
                  <c:v>-378</c:v>
                </c:pt>
                <c:pt idx="14">
                  <c:v>#N/A</c:v>
                </c:pt>
              </c:numCache>
            </c:numRef>
          </c:val>
          <c:smooth val="0"/>
          <c:extLst>
            <c:ext xmlns:c16="http://schemas.microsoft.com/office/drawing/2014/chart" uri="{C3380CC4-5D6E-409C-BE32-E72D297353CC}">
              <c16:uniqueId val="{00000008-D60A-44E7-A41E-A7A86D2733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66074</c:v>
                </c:pt>
                <c:pt idx="5">
                  <c:v>65640</c:v>
                </c:pt>
                <c:pt idx="8">
                  <c:v>64924</c:v>
                </c:pt>
                <c:pt idx="11">
                  <c:v>64742</c:v>
                </c:pt>
                <c:pt idx="14">
                  <c:v>63591</c:v>
                </c:pt>
              </c:numCache>
            </c:numRef>
          </c:val>
          <c:extLst>
            <c:ext xmlns:c16="http://schemas.microsoft.com/office/drawing/2014/chart" uri="{C3380CC4-5D6E-409C-BE32-E72D297353CC}">
              <c16:uniqueId val="{00000000-3AF7-45D6-800A-F0DAA1F767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14702</c:v>
                </c:pt>
                <c:pt idx="5">
                  <c:v>15011</c:v>
                </c:pt>
                <c:pt idx="8">
                  <c:v>16315</c:v>
                </c:pt>
                <c:pt idx="11">
                  <c:v>15696</c:v>
                </c:pt>
                <c:pt idx="14">
                  <c:v>15182</c:v>
                </c:pt>
              </c:numCache>
            </c:numRef>
          </c:val>
          <c:extLst>
            <c:ext xmlns:c16="http://schemas.microsoft.com/office/drawing/2014/chart" uri="{C3380CC4-5D6E-409C-BE32-E72D297353CC}">
              <c16:uniqueId val="{00000001-3AF7-45D6-800A-F0DAA1F767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10342</c:v>
                </c:pt>
                <c:pt idx="5">
                  <c:v>10560</c:v>
                </c:pt>
                <c:pt idx="8">
                  <c:v>12401</c:v>
                </c:pt>
                <c:pt idx="11">
                  <c:v>12856</c:v>
                </c:pt>
                <c:pt idx="14">
                  <c:v>12858</c:v>
                </c:pt>
              </c:numCache>
            </c:numRef>
          </c:val>
          <c:extLst>
            <c:ext xmlns:c16="http://schemas.microsoft.com/office/drawing/2014/chart" uri="{C3380CC4-5D6E-409C-BE32-E72D297353CC}">
              <c16:uniqueId val="{00000002-3AF7-45D6-800A-F0DAA1F767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F7-45D6-800A-F0DAA1F767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F7-45D6-800A-F0DAA1F767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538</c:v>
                </c:pt>
                <c:pt idx="3">
                  <c:v>590</c:v>
                </c:pt>
                <c:pt idx="6">
                  <c:v>256</c:v>
                </c:pt>
                <c:pt idx="9">
                  <c:v>269</c:v>
                </c:pt>
                <c:pt idx="12">
                  <c:v>269</c:v>
                </c:pt>
              </c:numCache>
            </c:numRef>
          </c:val>
          <c:extLst>
            <c:ext xmlns:c16="http://schemas.microsoft.com/office/drawing/2014/chart" uri="{C3380CC4-5D6E-409C-BE32-E72D297353CC}">
              <c16:uniqueId val="{00000005-3AF7-45D6-800A-F0DAA1F767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9110</c:v>
                </c:pt>
                <c:pt idx="3">
                  <c:v>8850</c:v>
                </c:pt>
                <c:pt idx="6">
                  <c:v>9317</c:v>
                </c:pt>
                <c:pt idx="9">
                  <c:v>9958</c:v>
                </c:pt>
                <c:pt idx="12">
                  <c:v>10528</c:v>
                </c:pt>
              </c:numCache>
            </c:numRef>
          </c:val>
          <c:extLst>
            <c:ext xmlns:c16="http://schemas.microsoft.com/office/drawing/2014/chart" uri="{C3380CC4-5D6E-409C-BE32-E72D297353CC}">
              <c16:uniqueId val="{00000006-3AF7-45D6-800A-F0DAA1F767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3348</c:v>
                </c:pt>
                <c:pt idx="3">
                  <c:v>3000</c:v>
                </c:pt>
                <c:pt idx="6">
                  <c:v>2825</c:v>
                </c:pt>
                <c:pt idx="9">
                  <c:v>2795</c:v>
                </c:pt>
                <c:pt idx="12">
                  <c:v>2903</c:v>
                </c:pt>
              </c:numCache>
            </c:numRef>
          </c:val>
          <c:extLst>
            <c:ext xmlns:c16="http://schemas.microsoft.com/office/drawing/2014/chart" uri="{C3380CC4-5D6E-409C-BE32-E72D297353CC}">
              <c16:uniqueId val="{00000007-3AF7-45D6-800A-F0DAA1F767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14467</c:v>
                </c:pt>
                <c:pt idx="3">
                  <c:v>15013</c:v>
                </c:pt>
                <c:pt idx="6">
                  <c:v>15172</c:v>
                </c:pt>
                <c:pt idx="9">
                  <c:v>16036</c:v>
                </c:pt>
                <c:pt idx="12">
                  <c:v>16670</c:v>
                </c:pt>
              </c:numCache>
            </c:numRef>
          </c:val>
          <c:extLst>
            <c:ext xmlns:c16="http://schemas.microsoft.com/office/drawing/2014/chart" uri="{C3380CC4-5D6E-409C-BE32-E72D297353CC}">
              <c16:uniqueId val="{00000008-3AF7-45D6-800A-F0DAA1F767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1917</c:v>
                </c:pt>
                <c:pt idx="3">
                  <c:v>609</c:v>
                </c:pt>
                <c:pt idx="6">
                  <c:v>1033</c:v>
                </c:pt>
                <c:pt idx="9">
                  <c:v>833</c:v>
                </c:pt>
                <c:pt idx="12">
                  <c:v>800</c:v>
                </c:pt>
              </c:numCache>
            </c:numRef>
          </c:val>
          <c:extLst>
            <c:ext xmlns:c16="http://schemas.microsoft.com/office/drawing/2014/chart" uri="{C3380CC4-5D6E-409C-BE32-E72D297353CC}">
              <c16:uniqueId val="{00000009-3AF7-45D6-800A-F0DAA1F767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43453</c:v>
                </c:pt>
                <c:pt idx="3">
                  <c:v>44174</c:v>
                </c:pt>
                <c:pt idx="6">
                  <c:v>41353</c:v>
                </c:pt>
                <c:pt idx="9">
                  <c:v>39007</c:v>
                </c:pt>
                <c:pt idx="12">
                  <c:v>38039</c:v>
                </c:pt>
              </c:numCache>
            </c:numRef>
          </c:val>
          <c:extLst>
            <c:ext xmlns:c16="http://schemas.microsoft.com/office/drawing/2014/chart" uri="{C3380CC4-5D6E-409C-BE32-E72D297353CC}">
              <c16:uniqueId val="{0000000A-3AF7-45D6-800A-F0DAA1F767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F7-45D6-800A-F0DAA1F767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3303</c:v>
                </c:pt>
                <c:pt idx="1">
                  <c:v>3605</c:v>
                </c:pt>
                <c:pt idx="2">
                  <c:v>3458</c:v>
                </c:pt>
              </c:numCache>
            </c:numRef>
          </c:val>
          <c:extLst>
            <c:ext xmlns:c16="http://schemas.microsoft.com/office/drawing/2014/chart" uri="{C3380CC4-5D6E-409C-BE32-E72D297353CC}">
              <c16:uniqueId val="{00000000-DEFE-4AF7-8228-20DF63DF11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2883</c:v>
                </c:pt>
                <c:pt idx="1">
                  <c:v>3034</c:v>
                </c:pt>
                <c:pt idx="2">
                  <c:v>3486</c:v>
                </c:pt>
              </c:numCache>
            </c:numRef>
          </c:val>
          <c:extLst>
            <c:ext xmlns:c16="http://schemas.microsoft.com/office/drawing/2014/chart" uri="{C3380CC4-5D6E-409C-BE32-E72D297353CC}">
              <c16:uniqueId val="{00000001-DEFE-4AF7-8228-20DF63DF11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3460</c:v>
                </c:pt>
                <c:pt idx="1">
                  <c:v>3445</c:v>
                </c:pt>
                <c:pt idx="2">
                  <c:v>3510</c:v>
                </c:pt>
              </c:numCache>
            </c:numRef>
          </c:val>
          <c:extLst>
            <c:ext xmlns:c16="http://schemas.microsoft.com/office/drawing/2014/chart" uri="{C3380CC4-5D6E-409C-BE32-E72D297353CC}">
              <c16:uniqueId val="{00000002-DEFE-4AF7-8228-20DF63DF11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全国及び京都府平均は上回っているものの、類似団体内順位は低い状態です。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社会保障関係経費の増加などにより基準財政需要額は増加していることから、財政力指数は</a:t>
          </a:r>
          <a:r>
            <a:rPr kumimoji="1" lang="en-US" altLang="ja-JP" sz="1100" b="0" i="0" baseline="0">
              <a:solidFill>
                <a:schemeClr val="dk1"/>
              </a:solidFill>
              <a:effectLst/>
              <a:latin typeface="+mn-lt"/>
              <a:ea typeface="+mn-ea"/>
              <a:cs typeface="+mn-cs"/>
            </a:rPr>
            <a:t>0.02</a:t>
          </a:r>
          <a:r>
            <a:rPr kumimoji="1" lang="ja-JP" altLang="ja-JP" sz="1100" b="0" i="0" baseline="0">
              <a:solidFill>
                <a:schemeClr val="dk1"/>
              </a:solidFill>
              <a:effectLst/>
              <a:latin typeface="+mn-lt"/>
              <a:ea typeface="+mn-ea"/>
              <a:cs typeface="+mn-cs"/>
            </a:rPr>
            <a:t>ポイント減少となっています。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使用料・手数料の見直しなどによる自主財源の確保や行財政改革による行政経費の精査に努めるとともに、市債発行額の抑制、基金残高の確保を図るなど、健全かつ持続可能な財政運営に努め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歳出において経常的な扶助費や繰出金などが増加したものの、歳入において地方交付税等が増加した影響により、前年度から</a:t>
          </a:r>
          <a:r>
            <a:rPr kumimoji="1" lang="en-US" altLang="ja-JP" sz="1100" b="0" i="0" baseline="0">
              <a:solidFill>
                <a:schemeClr val="dk1"/>
              </a:solidFill>
              <a:effectLst/>
              <a:latin typeface="+mn-lt"/>
              <a:ea typeface="+mn-ea"/>
              <a:cs typeface="+mn-cs"/>
            </a:rPr>
            <a:t>0.6</a:t>
          </a:r>
          <a:r>
            <a:rPr kumimoji="1" lang="ja-JP" altLang="en-US"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93.0</a:t>
          </a:r>
          <a:r>
            <a:rPr kumimoji="1" lang="ja-JP" altLang="en-US" sz="1100" b="0" i="0" baseline="0">
              <a:solidFill>
                <a:schemeClr val="dk1"/>
              </a:solidFill>
              <a:effectLst/>
              <a:latin typeface="+mn-lt"/>
              <a:ea typeface="+mn-ea"/>
              <a:cs typeface="+mn-cs"/>
            </a:rPr>
            <a:t>％となりました。　</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今後も事業見直しや、定数管理計画等による人件費の削減など、行財政改革の取組みを通じて義務的経費の削減を図り、経常収支比率の適正化に努めていきます。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39370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75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1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65</xdr:row>
      <xdr:rowOff>18732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15650"/>
          <a:ext cx="889000" cy="2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18732</xdr:rowOff>
    </xdr:from>
    <xdr:to>
      <xdr:col>11</xdr:col>
      <xdr:colOff>31750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629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139382</xdr:rowOff>
    </xdr:from>
    <xdr:to>
      <xdr:col>11</xdr:col>
      <xdr:colOff>82550</xdr:colOff>
      <xdr:row>65</xdr:row>
      <xdr:rowOff>69532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54309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行政改革等</a:t>
          </a:r>
          <a:r>
            <a:rPr kumimoji="1" lang="ja-JP" altLang="ja-JP" sz="1100" b="0" i="0" baseline="0">
              <a:solidFill>
                <a:schemeClr val="dk1"/>
              </a:solidFill>
              <a:effectLst/>
              <a:latin typeface="+mn-lt"/>
              <a:ea typeface="+mn-ea"/>
              <a:cs typeface="+mn-cs"/>
            </a:rPr>
            <a:t>の取組効果により、類似団体、全国及び京都府平均より低い数値となっています。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人件費は、職員定数の削減や全職員の昇給抑制などに取り組んでいるものの、</a:t>
          </a:r>
          <a:r>
            <a:rPr kumimoji="1" lang="ja-JP" altLang="en-US" sz="1100" b="0" i="0" baseline="0">
              <a:solidFill>
                <a:schemeClr val="dk1"/>
              </a:solidFill>
              <a:effectLst/>
              <a:latin typeface="+mn-lt"/>
              <a:ea typeface="+mn-ea"/>
              <a:cs typeface="+mn-cs"/>
            </a:rPr>
            <a:t>分母となる住民基本台帳に登録されている人口の減少等</a:t>
          </a:r>
          <a:r>
            <a:rPr kumimoji="1" lang="ja-JP" altLang="ja-JP" sz="1100" b="0" i="0" baseline="0">
              <a:solidFill>
                <a:schemeClr val="dk1"/>
              </a:solidFill>
              <a:effectLst/>
              <a:latin typeface="+mn-lt"/>
              <a:ea typeface="+mn-ea"/>
              <a:cs typeface="+mn-cs"/>
            </a:rPr>
            <a:t>より前年度より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％増加し、物件費は、</a:t>
          </a:r>
          <a:r>
            <a:rPr kumimoji="1" lang="ja-JP" altLang="en-US" sz="1100" b="0" i="0" baseline="0">
              <a:solidFill>
                <a:schemeClr val="dk1"/>
              </a:solidFill>
              <a:effectLst/>
              <a:latin typeface="+mn-lt"/>
              <a:ea typeface="+mn-ea"/>
              <a:cs typeface="+mn-cs"/>
            </a:rPr>
            <a:t>新型コロナウイルスワクチン接種関連事業費の減少</a:t>
          </a:r>
          <a:r>
            <a:rPr kumimoji="1" lang="ja-JP" altLang="ja-JP" sz="1100" b="0" i="0" baseline="0">
              <a:solidFill>
                <a:schemeClr val="dk1"/>
              </a:solidFill>
              <a:effectLst/>
              <a:latin typeface="+mn-lt"/>
              <a:ea typeface="+mn-ea"/>
              <a:cs typeface="+mn-cs"/>
            </a:rPr>
            <a:t>などにより、</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しました。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50591</xdr:rowOff>
    </xdr:from>
    <xdr:to>
      <xdr:col>23</xdr:col>
      <xdr:colOff>133350</xdr:colOff>
      <xdr:row>82</xdr:row>
      <xdr:rowOff>74733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09491"/>
          <a:ext cx="8382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3697</xdr:rowOff>
    </xdr:from>
    <xdr:to>
      <xdr:col>19</xdr:col>
      <xdr:colOff>133350</xdr:colOff>
      <xdr:row>82</xdr:row>
      <xdr:rowOff>74733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2597"/>
          <a:ext cx="889000" cy="7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113308</xdr:rowOff>
    </xdr:from>
    <xdr:to>
      <xdr:col>15</xdr:col>
      <xdr:colOff>82550</xdr:colOff>
      <xdr:row>82</xdr:row>
      <xdr:rowOff>3697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0758"/>
          <a:ext cx="889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6586</xdr:rowOff>
    </xdr:from>
    <xdr:to>
      <xdr:col>11</xdr:col>
      <xdr:colOff>31750</xdr:colOff>
      <xdr:row>81</xdr:row>
      <xdr:rowOff>113308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4036"/>
          <a:ext cx="889000" cy="10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171241</xdr:rowOff>
    </xdr:from>
    <xdr:to>
      <xdr:col>23</xdr:col>
      <xdr:colOff>184150</xdr:colOff>
      <xdr:row>82</xdr:row>
      <xdr:rowOff>101391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16318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23933</xdr:rowOff>
    </xdr:from>
    <xdr:to>
      <xdr:col>19</xdr:col>
      <xdr:colOff>184150</xdr:colOff>
      <xdr:row>82</xdr:row>
      <xdr:rowOff>125533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135710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51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124347</xdr:rowOff>
    </xdr:from>
    <xdr:to>
      <xdr:col>15</xdr:col>
      <xdr:colOff>133350</xdr:colOff>
      <xdr:row>82</xdr:row>
      <xdr:rowOff>54497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64674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62508</xdr:rowOff>
    </xdr:from>
    <xdr:to>
      <xdr:col>11</xdr:col>
      <xdr:colOff>82550</xdr:colOff>
      <xdr:row>81</xdr:row>
      <xdr:rowOff>164108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127236</xdr:rowOff>
    </xdr:from>
    <xdr:to>
      <xdr:col>7</xdr:col>
      <xdr:colOff>31750</xdr:colOff>
      <xdr:row>81</xdr:row>
      <xdr:rowOff>57386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人勧の影響等</a:t>
          </a:r>
          <a:r>
            <a:rPr kumimoji="1" lang="ja-JP" altLang="en-US" sz="1100" b="0" i="0" baseline="0">
              <a:solidFill>
                <a:schemeClr val="dk1"/>
              </a:solidFill>
              <a:effectLst/>
              <a:latin typeface="+mn-lt"/>
              <a:ea typeface="+mn-ea"/>
              <a:cs typeface="+mn-cs"/>
            </a:rPr>
            <a:t>あるものの</a:t>
          </a:r>
          <a:r>
            <a:rPr kumimoji="1" lang="ja-JP" altLang="ja-JP" sz="1100" b="0" i="0" baseline="0">
              <a:solidFill>
                <a:schemeClr val="dk1"/>
              </a:solidFill>
              <a:effectLst/>
              <a:latin typeface="+mn-lt"/>
              <a:ea typeface="+mn-ea"/>
              <a:cs typeface="+mn-cs"/>
            </a:rPr>
            <a:t>近年実施している昇給抑制など</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取り組</a:t>
          </a:r>
          <a:r>
            <a:rPr kumimoji="1" lang="ja-JP" altLang="en-US" sz="1100" b="0" i="0" baseline="0">
              <a:solidFill>
                <a:schemeClr val="dk1"/>
              </a:solidFill>
              <a:effectLst/>
              <a:latin typeface="+mn-lt"/>
              <a:ea typeface="+mn-ea"/>
              <a:cs typeface="+mn-cs"/>
            </a:rPr>
            <a:t>みにより</a:t>
          </a:r>
          <a:r>
            <a:rPr kumimoji="1" lang="ja-JP" altLang="ja-JP" sz="1100" b="0" i="0" baseline="0">
              <a:solidFill>
                <a:schemeClr val="dk1"/>
              </a:solidFill>
              <a:effectLst/>
              <a:latin typeface="+mn-lt"/>
              <a:ea typeface="+mn-ea"/>
              <a:cs typeface="+mn-cs"/>
            </a:rPr>
            <a:t>ラスパイレス指数は前年度から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引き続き、全国、類団及び京都府内平均よりも高い水準となっており、他団体の状況等を考慮しながら、今後も給与の適正管理に努めていきます。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87</xdr:row>
      <xdr:rowOff>30691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45759"/>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111125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267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類似団体平均を上回っていますが、定数管理計画の推進などにより、全国及び京都府平均より低い水準となっています。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a:t>
          </a:r>
          <a:r>
            <a:rPr lang="ja-JP" altLang="ja-JP" sz="1100">
              <a:solidFill>
                <a:schemeClr val="dk1"/>
              </a:solidFill>
              <a:effectLst/>
              <a:latin typeface="+mn-lt"/>
              <a:ea typeface="+mn-ea"/>
              <a:cs typeface="+mn-cs"/>
            </a:rPr>
            <a:t>分母の住基人口減少</a:t>
          </a:r>
          <a:r>
            <a:rPr kumimoji="1" lang="ja-JP" altLang="ja-JP" sz="1100" b="0" i="0" baseline="0">
              <a:solidFill>
                <a:schemeClr val="dk1"/>
              </a:solidFill>
              <a:effectLst/>
              <a:latin typeface="+mn-lt"/>
              <a:ea typeface="+mn-ea"/>
              <a:cs typeface="+mn-cs"/>
            </a:rPr>
            <a:t>の影響により、昨年度から</a:t>
          </a:r>
          <a:r>
            <a:rPr kumimoji="1" lang="en-US" altLang="ja-JP" sz="1100" b="0" i="0" baseline="0">
              <a:solidFill>
                <a:schemeClr val="dk1"/>
              </a:solidFill>
              <a:effectLst/>
              <a:latin typeface="+mn-lt"/>
              <a:ea typeface="+mn-ea"/>
              <a:cs typeface="+mn-cs"/>
            </a:rPr>
            <a:t>0.03</a:t>
          </a:r>
          <a:r>
            <a:rPr kumimoji="1" lang="ja-JP" altLang="ja-JP" sz="1100" b="0" i="0" baseline="0">
              <a:solidFill>
                <a:schemeClr val="dk1"/>
              </a:solidFill>
              <a:effectLst/>
              <a:latin typeface="+mn-lt"/>
              <a:ea typeface="+mn-ea"/>
              <a:cs typeface="+mn-cs"/>
            </a:rPr>
            <a:t>人増加しており、今後も引き続き業務の委託化等により、職員定数の適正な管理に努めていきます。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141877</xdr:rowOff>
    </xdr:from>
    <xdr:to>
      <xdr:col>81</xdr:col>
      <xdr:colOff>44450</xdr:colOff>
      <xdr:row>63</xdr:row>
      <xdr:rowOff>152219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4322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160944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7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114300</xdr:rowOff>
    </xdr:from>
    <xdr:to>
      <xdr:col>77</xdr:col>
      <xdr:colOff>44450</xdr:colOff>
      <xdr:row>63</xdr:row>
      <xdr:rowOff>141877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156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93617</xdr:rowOff>
    </xdr:from>
    <xdr:to>
      <xdr:col>72</xdr:col>
      <xdr:colOff>203200</xdr:colOff>
      <xdr:row>63</xdr:row>
      <xdr:rowOff>114300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949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63</xdr:row>
      <xdr:rowOff>93617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91077</xdr:rowOff>
    </xdr:from>
    <xdr:to>
      <xdr:col>77</xdr:col>
      <xdr:colOff>95250</xdr:colOff>
      <xdr:row>64</xdr:row>
      <xdr:rowOff>21227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63500</xdr:rowOff>
    </xdr:from>
    <xdr:to>
      <xdr:col>73</xdr:col>
      <xdr:colOff>44450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35923</xdr:rowOff>
    </xdr:from>
    <xdr:to>
      <xdr:col>64</xdr:col>
      <xdr:colOff>152400</xdr:colOff>
      <xdr:row>63</xdr:row>
      <xdr:rowOff>137523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122300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実質公債費比率については、将来的な負担となる地方債のについては発行抑制等を図っており、元利償還金の減少等により昨年度から</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ポイントの減となっています。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類似団体、全国及び京都府平均より低い値となっており、引き続き適正な市債発行等に努めていきます。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5302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124278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21772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79224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68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51301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当可能財源額等が将来負担額を上回っており将来負担比率は算出されませんでした。引き続き、適正な市債の発行に努めるなど、将来世代へ過大な負担を残さないよう、持続可能な財政運営への取組を進めていき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人件費は、職員定数の削減や全職員の昇給抑制などに取り組んだことにより、前年度より</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ポイント減少しましたが、類似団体及び全国平均値を上回っています。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今後も引き続き業務の委託化等により、一層の効率化に努めていきます。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39</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153670</xdr:rowOff>
    </xdr:from>
    <xdr:to>
      <xdr:col>24</xdr:col>
      <xdr:colOff>114300</xdr:colOff>
      <xdr:row>39</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17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7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40</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102870</xdr:rowOff>
    </xdr:from>
    <xdr:to>
      <xdr:col>11</xdr:col>
      <xdr:colOff>60325</xdr:colOff>
      <xdr:row>38</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45720</xdr:rowOff>
    </xdr:from>
    <xdr:to>
      <xdr:col>11</xdr:col>
      <xdr:colOff>60325</xdr:colOff>
      <xdr:row>40</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物件費は、施設管理経費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増加したものの、新型コロナウイルスワクチン接種関連事業費の減少などにより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減少となり</a:t>
          </a:r>
          <a:r>
            <a:rPr kumimoji="1" lang="ja-JP" altLang="ja-JP" sz="1100" b="0" i="0" baseline="0">
              <a:solidFill>
                <a:schemeClr val="dk1"/>
              </a:solidFill>
              <a:effectLst/>
              <a:latin typeface="+mn-lt"/>
              <a:ea typeface="+mn-ea"/>
              <a:cs typeface="+mn-cs"/>
            </a:rPr>
            <a:t>類似団体及び全国平均値より低い数値となっています。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5872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587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18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116205</xdr:rowOff>
    </xdr:from>
    <xdr:to>
      <xdr:col>78</xdr:col>
      <xdr:colOff>120650</xdr:colOff>
      <xdr:row>17</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4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18415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072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xdr:rowOff>
    </xdr:from>
    <xdr:to>
      <xdr:col>69</xdr:col>
      <xdr:colOff>92075</xdr:colOff>
      <xdr:row>14</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07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156862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xdr:rowOff>
    </xdr:from>
    <xdr:to>
      <xdr:col>82</xdr:col>
      <xdr:colOff>158750</xdr:colOff>
      <xdr:row>14</xdr:row>
      <xdr:rowOff>109220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87647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127635</xdr:rowOff>
    </xdr:from>
    <xdr:to>
      <xdr:col>69</xdr:col>
      <xdr:colOff>142875</xdr:colOff>
      <xdr:row>14</xdr:row>
      <xdr:rowOff>57785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67962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70485</xdr:rowOff>
    </xdr:from>
    <xdr:to>
      <xdr:col>65</xdr:col>
      <xdr:colOff>53975</xdr:colOff>
      <xdr:row>15</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10812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物価高騰対策給付金事業や障害福祉関連経費</a:t>
          </a:r>
          <a:r>
            <a:rPr kumimoji="1" lang="ja-JP" altLang="ja-JP" sz="1100" b="0" i="0" baseline="0">
              <a:solidFill>
                <a:schemeClr val="dk1"/>
              </a:solidFill>
              <a:effectLst/>
              <a:latin typeface="+mn-lt"/>
              <a:ea typeface="+mn-ea"/>
              <a:cs typeface="+mn-cs"/>
            </a:rPr>
            <a:t>の増加などの影響により、前年度から</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ポイント増加し、類似団体、全国、京都府平均と比較しても高い水準となっており、財政硬直化の要因の一つとなっています。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今後も引き続き歳出の適正化に努めていきます。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水道事業会計出資金の増加などにより、前年度から</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今後も各会計における財政運営の健全化を図る中で、一般会計からの繰出等に安易に頼らない財政運営を構築していきます。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26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160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60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子育て世帯物価高騰対策臨時給付金事業費</a:t>
          </a:r>
          <a:r>
            <a:rPr kumimoji="1" lang="ja-JP" altLang="ja-JP" sz="1100" b="0" i="0" baseline="0">
              <a:solidFill>
                <a:schemeClr val="dk1"/>
              </a:solidFill>
              <a:effectLst/>
              <a:latin typeface="+mn-lt"/>
              <a:ea typeface="+mn-ea"/>
              <a:cs typeface="+mn-cs"/>
            </a:rPr>
            <a:t>など</a:t>
          </a:r>
          <a:r>
            <a:rPr kumimoji="1" lang="ja-JP" altLang="en-US" sz="1100" b="0" i="0" baseline="0">
              <a:solidFill>
                <a:schemeClr val="dk1"/>
              </a:solidFill>
              <a:effectLst/>
              <a:latin typeface="+mn-lt"/>
              <a:ea typeface="+mn-ea"/>
              <a:cs typeface="+mn-cs"/>
            </a:rPr>
            <a:t>の影響</a:t>
          </a:r>
          <a:r>
            <a:rPr kumimoji="1" lang="ja-JP" altLang="ja-JP" sz="1100" b="0" i="0" baseline="0">
              <a:solidFill>
                <a:schemeClr val="dk1"/>
              </a:solidFill>
              <a:effectLst/>
              <a:latin typeface="+mn-lt"/>
              <a:ea typeface="+mn-ea"/>
              <a:cs typeface="+mn-cs"/>
            </a:rPr>
            <a:t>により昨年度より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、類似団体より高い水準となっているため、今後も補助金等の見直しに取組んでいきます。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154214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15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26307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4536</xdr:rowOff>
    </xdr:from>
    <xdr:to>
      <xdr:col>69</xdr:col>
      <xdr:colOff>92075</xdr:colOff>
      <xdr:row>37</xdr:row>
      <xdr:rowOff>26307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34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146957</xdr:rowOff>
    </xdr:from>
    <xdr:to>
      <xdr:col>69</xdr:col>
      <xdr:colOff>142875</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61884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125186</xdr:rowOff>
    </xdr:from>
    <xdr:to>
      <xdr:col>65</xdr:col>
      <xdr:colOff>53975</xdr:colOff>
      <xdr:row>37</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40113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持続可能な財政運営に資するため、可能な限り市債の発行抑制を行っていることなどにより、全国及び京都府平均値より低い水準となっています。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市債現在高も前年度から減少しているものの、臨時財政対策債の発行額、償還額が依然として大きいことから、引き続き適正な市債の発行に努めていきます。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17599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735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17599</xdr:rowOff>
    </xdr:from>
    <xdr:to>
      <xdr:col>19</xdr:col>
      <xdr:colOff>187325</xdr:colOff>
      <xdr:row>77</xdr:row>
      <xdr:rowOff>43724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19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43724</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53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167821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72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138249</xdr:rowOff>
    </xdr:from>
    <xdr:to>
      <xdr:col>20</xdr:col>
      <xdr:colOff>38100</xdr:colOff>
      <xdr:row>77</xdr:row>
      <xdr:rowOff>68399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78576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164374</xdr:rowOff>
    </xdr:from>
    <xdr:to>
      <xdr:col>15</xdr:col>
      <xdr:colOff>149225</xdr:colOff>
      <xdr:row>77</xdr:row>
      <xdr:rowOff>94524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79301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水道事業会計出資金の増加などにより、前年度から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ポイント増加し、類似団体、全国及び京都府平均値より高い数値となっています。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引き続き歳出の抑制に努めるとともに、財政健全化に向けて取組みを進めていきます。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78</xdr:row>
      <xdr:rowOff>170543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3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113393</xdr:rowOff>
    </xdr:from>
    <xdr:to>
      <xdr:col>78</xdr:col>
      <xdr:colOff>69850</xdr:colOff>
      <xdr:row>78</xdr:row>
      <xdr:rowOff>159657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150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79</xdr:row>
      <xdr:rowOff>97064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15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42636</xdr:rowOff>
    </xdr:from>
    <xdr:to>
      <xdr:col>69</xdr:col>
      <xdr:colOff>92075</xdr:colOff>
      <xdr:row>79</xdr:row>
      <xdr:rowOff>97064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58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119743</xdr:rowOff>
    </xdr:from>
    <xdr:to>
      <xdr:col>82</xdr:col>
      <xdr:colOff>158750</xdr:colOff>
      <xdr:row>79</xdr:row>
      <xdr:rowOff>49893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91820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148970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103454</xdr:rowOff>
    </xdr:from>
    <xdr:to>
      <xdr:col>29</xdr:col>
      <xdr:colOff>127000</xdr:colOff>
      <xdr:row>14</xdr:row>
      <xdr:rowOff>165557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379"/>
          <a:ext cx="6477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121886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165557</xdr:rowOff>
    </xdr:from>
    <xdr:to>
      <xdr:col>26</xdr:col>
      <xdr:colOff>50800</xdr:colOff>
      <xdr:row>15</xdr:row>
      <xdr:rowOff>60096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3482"/>
          <a:ext cx="6985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107599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60096</xdr:rowOff>
    </xdr:from>
    <xdr:to>
      <xdr:col>22</xdr:col>
      <xdr:colOff>114300</xdr:colOff>
      <xdr:row>15</xdr:row>
      <xdr:rowOff>77775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9471"/>
          <a:ext cx="698500" cy="17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124553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8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77775</xdr:rowOff>
    </xdr:from>
    <xdr:to>
      <xdr:col>18</xdr:col>
      <xdr:colOff>177800</xdr:colOff>
      <xdr:row>16</xdr:row>
      <xdr:rowOff>11709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7150"/>
          <a:ext cx="698500" cy="105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134192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52654</xdr:rowOff>
    </xdr:from>
    <xdr:to>
      <xdr:col>29</xdr:col>
      <xdr:colOff>177800</xdr:colOff>
      <xdr:row>14</xdr:row>
      <xdr:rowOff>154254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69181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5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114757</xdr:rowOff>
    </xdr:from>
    <xdr:to>
      <xdr:col>26</xdr:col>
      <xdr:colOff>101600</xdr:colOff>
      <xdr:row>15</xdr:row>
      <xdr:rowOff>44907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55084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9296</xdr:rowOff>
    </xdr:from>
    <xdr:to>
      <xdr:col>22</xdr:col>
      <xdr:colOff>165100</xdr:colOff>
      <xdr:row>15</xdr:row>
      <xdr:rowOff>110896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121073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26975</xdr:rowOff>
    </xdr:from>
    <xdr:to>
      <xdr:col>19</xdr:col>
      <xdr:colOff>38100</xdr:colOff>
      <xdr:row>15</xdr:row>
      <xdr:rowOff>128575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6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138752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132359</xdr:rowOff>
    </xdr:from>
    <xdr:to>
      <xdr:col>15</xdr:col>
      <xdr:colOff>101600</xdr:colOff>
      <xdr:row>16</xdr:row>
      <xdr:rowOff>62509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123113</xdr:rowOff>
    </xdr:from>
    <xdr:to>
      <xdr:col>29</xdr:col>
      <xdr:colOff>127000</xdr:colOff>
      <xdr:row>37</xdr:row>
      <xdr:rowOff>130315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47813"/>
          <a:ext cx="647700" cy="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104597</xdr:rowOff>
    </xdr:from>
    <xdr:to>
      <xdr:col>26</xdr:col>
      <xdr:colOff>50800</xdr:colOff>
      <xdr:row>37</xdr:row>
      <xdr:rowOff>123113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29297"/>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24130</xdr:rowOff>
    </xdr:from>
    <xdr:to>
      <xdr:col>22</xdr:col>
      <xdr:colOff>114300</xdr:colOff>
      <xdr:row>37</xdr:row>
      <xdr:rowOff>104597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48830"/>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9766</xdr:rowOff>
    </xdr:from>
    <xdr:to>
      <xdr:col>18</xdr:col>
      <xdr:colOff>177800</xdr:colOff>
      <xdr:row>37</xdr:row>
      <xdr:rowOff>24130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34466"/>
          <a:ext cx="6985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79515</xdr:rowOff>
    </xdr:from>
    <xdr:to>
      <xdr:col>29</xdr:col>
      <xdr:colOff>177800</xdr:colOff>
      <xdr:row>37</xdr:row>
      <xdr:rowOff>181115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0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159542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72313</xdr:rowOff>
    </xdr:from>
    <xdr:to>
      <xdr:col>26</xdr:col>
      <xdr:colOff>101600</xdr:colOff>
      <xdr:row>37</xdr:row>
      <xdr:rowOff>173913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9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158690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8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53797</xdr:rowOff>
    </xdr:from>
    <xdr:to>
      <xdr:col>22</xdr:col>
      <xdr:colOff>165100</xdr:colOff>
      <xdr:row>37</xdr:row>
      <xdr:rowOff>155397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140174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6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144780</xdr:rowOff>
    </xdr:from>
    <xdr:to>
      <xdr:col>19</xdr:col>
      <xdr:colOff>38100</xdr:colOff>
      <xdr:row>37</xdr:row>
      <xdr:rowOff>74930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9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59707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130416</xdr:rowOff>
    </xdr:from>
    <xdr:to>
      <xdr:col>15</xdr:col>
      <xdr:colOff>101600</xdr:colOff>
      <xdr:row>37</xdr:row>
      <xdr:rowOff>60566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8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45343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7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145834</xdr:rowOff>
    </xdr:from>
    <xdr:to>
      <xdr:col>24</xdr:col>
      <xdr:colOff>63500</xdr:colOff>
      <xdr:row>34</xdr:row>
      <xdr:rowOff>23800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03684"/>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47782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23800</xdr:rowOff>
    </xdr:from>
    <xdr:to>
      <xdr:col>19</xdr:col>
      <xdr:colOff>177800</xdr:colOff>
      <xdr:row>34</xdr:row>
      <xdr:rowOff>63386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3100"/>
          <a:ext cx="8890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154081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63386</xdr:rowOff>
    </xdr:from>
    <xdr:to>
      <xdr:col>15</xdr:col>
      <xdr:colOff>50800</xdr:colOff>
      <xdr:row>34</xdr:row>
      <xdr:rowOff>80112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2686"/>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4691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80112</xdr:rowOff>
    </xdr:from>
    <xdr:to>
      <xdr:col>10</xdr:col>
      <xdr:colOff>114300</xdr:colOff>
      <xdr:row>36</xdr:row>
      <xdr:rowOff>38545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9412"/>
          <a:ext cx="889000" cy="3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21645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95034</xdr:rowOff>
    </xdr:from>
    <xdr:to>
      <xdr:col>24</xdr:col>
      <xdr:colOff>114300</xdr:colOff>
      <xdr:row>34</xdr:row>
      <xdr:rowOff>25184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117911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144450</xdr:rowOff>
    </xdr:from>
    <xdr:to>
      <xdr:col>20</xdr:col>
      <xdr:colOff>38100</xdr:colOff>
      <xdr:row>34</xdr:row>
      <xdr:rowOff>74600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91127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12586</xdr:rowOff>
    </xdr:from>
    <xdr:to>
      <xdr:col>15</xdr:col>
      <xdr:colOff>101600</xdr:colOff>
      <xdr:row>34</xdr:row>
      <xdr:rowOff>114186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130713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29312</xdr:rowOff>
    </xdr:from>
    <xdr:to>
      <xdr:col>10</xdr:col>
      <xdr:colOff>165100</xdr:colOff>
      <xdr:row>34</xdr:row>
      <xdr:rowOff>130912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147439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159195</xdr:rowOff>
    </xdr:from>
    <xdr:to>
      <xdr:col>6</xdr:col>
      <xdr:colOff>38100</xdr:colOff>
      <xdr:row>36</xdr:row>
      <xdr:rowOff>89345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52440</xdr:rowOff>
    </xdr:from>
    <xdr:to>
      <xdr:col>24</xdr:col>
      <xdr:colOff>62865</xdr:colOff>
      <xdr:row>57</xdr:row>
      <xdr:rowOff>167181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4940"/>
          <a:ext cx="1270" cy="131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171008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167181</xdr:rowOff>
    </xdr:from>
    <xdr:to>
      <xdr:col>24</xdr:col>
      <xdr:colOff>152400</xdr:colOff>
      <xdr:row>57</xdr:row>
      <xdr:rowOff>167181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3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170567</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52440</xdr:rowOff>
    </xdr:from>
    <xdr:to>
      <xdr:col>24</xdr:col>
      <xdr:colOff>152400</xdr:colOff>
      <xdr:row>50</xdr:row>
      <xdr:rowOff>52440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104446</xdr:rowOff>
    </xdr:from>
    <xdr:to>
      <xdr:col>24</xdr:col>
      <xdr:colOff>63500</xdr:colOff>
      <xdr:row>57</xdr:row>
      <xdr:rowOff>167181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7096"/>
          <a:ext cx="8382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167277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54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144400</xdr:rowOff>
    </xdr:from>
    <xdr:to>
      <xdr:col>24</xdr:col>
      <xdr:colOff>114300</xdr:colOff>
      <xdr:row>55</xdr:row>
      <xdr:rowOff>74550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0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104446</xdr:rowOff>
    </xdr:from>
    <xdr:to>
      <xdr:col>19</xdr:col>
      <xdr:colOff>177800</xdr:colOff>
      <xdr:row>57</xdr:row>
      <xdr:rowOff>166528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7096"/>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96493</xdr:rowOff>
    </xdr:from>
    <xdr:to>
      <xdr:col>20</xdr:col>
      <xdr:colOff>38100</xdr:colOff>
      <xdr:row>55</xdr:row>
      <xdr:rowOff>26643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43170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166528</xdr:rowOff>
    </xdr:from>
    <xdr:to>
      <xdr:col>15</xdr:col>
      <xdr:colOff>50800</xdr:colOff>
      <xdr:row>58</xdr:row>
      <xdr:rowOff>67805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9178"/>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155243</xdr:rowOff>
    </xdr:from>
    <xdr:to>
      <xdr:col>15</xdr:col>
      <xdr:colOff>101600</xdr:colOff>
      <xdr:row>55</xdr:row>
      <xdr:rowOff>85393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101920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61225</xdr:rowOff>
    </xdr:from>
    <xdr:to>
      <xdr:col>10</xdr:col>
      <xdr:colOff>114300</xdr:colOff>
      <xdr:row>58</xdr:row>
      <xdr:rowOff>67805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5325"/>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131697</xdr:rowOff>
    </xdr:from>
    <xdr:to>
      <xdr:col>10</xdr:col>
      <xdr:colOff>165100</xdr:colOff>
      <xdr:row>56</xdr:row>
      <xdr:rowOff>61847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78374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22475</xdr:rowOff>
    </xdr:from>
    <xdr:to>
      <xdr:col>6</xdr:col>
      <xdr:colOff>38100</xdr:colOff>
      <xdr:row>56</xdr:row>
      <xdr:rowOff>124075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116381</xdr:rowOff>
    </xdr:from>
    <xdr:to>
      <xdr:col>24</xdr:col>
      <xdr:colOff>114300</xdr:colOff>
      <xdr:row>58</xdr:row>
      <xdr:rowOff>46531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53646</xdr:rowOff>
    </xdr:from>
    <xdr:to>
      <xdr:col>20</xdr:col>
      <xdr:colOff>38100</xdr:colOff>
      <xdr:row>57</xdr:row>
      <xdr:rowOff>155246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115728</xdr:rowOff>
    </xdr:from>
    <xdr:to>
      <xdr:col>15</xdr:col>
      <xdr:colOff>101600</xdr:colOff>
      <xdr:row>58</xdr:row>
      <xdr:rowOff>45878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17005</xdr:rowOff>
    </xdr:from>
    <xdr:to>
      <xdr:col>10</xdr:col>
      <xdr:colOff>165100</xdr:colOff>
      <xdr:row>58</xdr:row>
      <xdr:rowOff>118605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109732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10425</xdr:rowOff>
    </xdr:from>
    <xdr:to>
      <xdr:col>6</xdr:col>
      <xdr:colOff>38100</xdr:colOff>
      <xdr:row>58</xdr:row>
      <xdr:rowOff>112025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129794</xdr:rowOff>
    </xdr:from>
    <xdr:to>
      <xdr:col>24</xdr:col>
      <xdr:colOff>63500</xdr:colOff>
      <xdr:row>77</xdr:row>
      <xdr:rowOff>140615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31444"/>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140615</xdr:rowOff>
    </xdr:from>
    <xdr:to>
      <xdr:col>19</xdr:col>
      <xdr:colOff>177800</xdr:colOff>
      <xdr:row>77</xdr:row>
      <xdr:rowOff>143053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226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121489</xdr:rowOff>
    </xdr:from>
    <xdr:to>
      <xdr:col>15</xdr:col>
      <xdr:colOff>50800</xdr:colOff>
      <xdr:row>77</xdr:row>
      <xdr:rowOff>143053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23139"/>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120650</xdr:rowOff>
    </xdr:from>
    <xdr:to>
      <xdr:col>10</xdr:col>
      <xdr:colOff>114300</xdr:colOff>
      <xdr:row>77</xdr:row>
      <xdr:rowOff>121489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22300"/>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78994</xdr:rowOff>
    </xdr:from>
    <xdr:to>
      <xdr:col>24</xdr:col>
      <xdr:colOff>114300</xdr:colOff>
      <xdr:row>78</xdr:row>
      <xdr:rowOff>9144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101871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89815</xdr:rowOff>
    </xdr:from>
    <xdr:to>
      <xdr:col>20</xdr:col>
      <xdr:colOff>38100</xdr:colOff>
      <xdr:row>78</xdr:row>
      <xdr:rowOff>19965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36492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92253</xdr:rowOff>
    </xdr:from>
    <xdr:to>
      <xdr:col>15</xdr:col>
      <xdr:colOff>101600</xdr:colOff>
      <xdr:row>78</xdr:row>
      <xdr:rowOff>22403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6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70689</xdr:rowOff>
    </xdr:from>
    <xdr:to>
      <xdr:col>10</xdr:col>
      <xdr:colOff>165100</xdr:colOff>
      <xdr:row>78</xdr:row>
      <xdr:rowOff>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17366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69850</xdr:rowOff>
    </xdr:from>
    <xdr:to>
      <xdr:col>6</xdr:col>
      <xdr:colOff>38100</xdr:colOff>
      <xdr:row>78</xdr:row>
      <xdr:rowOff>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45262</xdr:rowOff>
    </xdr:from>
    <xdr:to>
      <xdr:col>24</xdr:col>
      <xdr:colOff>63500</xdr:colOff>
      <xdr:row>96</xdr:row>
      <xdr:rowOff>159080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04462"/>
          <a:ext cx="838200" cy="1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13119</xdr:rowOff>
    </xdr:from>
    <xdr:to>
      <xdr:col>19</xdr:col>
      <xdr:colOff>177800</xdr:colOff>
      <xdr:row>96</xdr:row>
      <xdr:rowOff>159080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2319"/>
          <a:ext cx="8890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13119</xdr:rowOff>
    </xdr:from>
    <xdr:to>
      <xdr:col>15</xdr:col>
      <xdr:colOff>50800</xdr:colOff>
      <xdr:row>98</xdr:row>
      <xdr:rowOff>1360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2319"/>
          <a:ext cx="889000" cy="33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1360</xdr:rowOff>
    </xdr:from>
    <xdr:to>
      <xdr:col>10</xdr:col>
      <xdr:colOff>114300</xdr:colOff>
      <xdr:row>98</xdr:row>
      <xdr:rowOff>44298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3460"/>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165912</xdr:rowOff>
    </xdr:from>
    <xdr:to>
      <xdr:col>24</xdr:col>
      <xdr:colOff>114300</xdr:colOff>
      <xdr:row>96</xdr:row>
      <xdr:rowOff>96062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17339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0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108280</xdr:rowOff>
    </xdr:from>
    <xdr:to>
      <xdr:col>20</xdr:col>
      <xdr:colOff>38100</xdr:colOff>
      <xdr:row>97</xdr:row>
      <xdr:rowOff>38430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54957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4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133769</xdr:rowOff>
    </xdr:from>
    <xdr:to>
      <xdr:col>15</xdr:col>
      <xdr:colOff>101600</xdr:colOff>
      <xdr:row>96</xdr:row>
      <xdr:rowOff>63919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80446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19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122010</xdr:rowOff>
    </xdr:from>
    <xdr:to>
      <xdr:col>10</xdr:col>
      <xdr:colOff>165100</xdr:colOff>
      <xdr:row>98</xdr:row>
      <xdr:rowOff>52160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43287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84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164948</xdr:rowOff>
    </xdr:from>
    <xdr:to>
      <xdr:col>6</xdr:col>
      <xdr:colOff>38100</xdr:colOff>
      <xdr:row>98</xdr:row>
      <xdr:rowOff>95098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111625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7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35665</xdr:rowOff>
    </xdr:from>
    <xdr:to>
      <xdr:col>55</xdr:col>
      <xdr:colOff>0</xdr:colOff>
      <xdr:row>37</xdr:row>
      <xdr:rowOff>63021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79315"/>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0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35665</xdr:rowOff>
    </xdr:from>
    <xdr:to>
      <xdr:col>50</xdr:col>
      <xdr:colOff>114300</xdr:colOff>
      <xdr:row>37</xdr:row>
      <xdr:rowOff>56947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79315"/>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68485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162930</xdr:rowOff>
    </xdr:from>
    <xdr:to>
      <xdr:col>45</xdr:col>
      <xdr:colOff>177800</xdr:colOff>
      <xdr:row>37</xdr:row>
      <xdr:rowOff>56947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06430"/>
          <a:ext cx="889000" cy="10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110101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162930</xdr:rowOff>
    </xdr:from>
    <xdr:to>
      <xdr:col>41</xdr:col>
      <xdr:colOff>50800</xdr:colOff>
      <xdr:row>37</xdr:row>
      <xdr:rowOff>135074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06430"/>
          <a:ext cx="889000" cy="117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35969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19542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12221</xdr:rowOff>
    </xdr:from>
    <xdr:to>
      <xdr:col>55</xdr:col>
      <xdr:colOff>50800</xdr:colOff>
      <xdr:row>37</xdr:row>
      <xdr:rowOff>113821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162098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156315</xdr:rowOff>
    </xdr:from>
    <xdr:to>
      <xdr:col>50</xdr:col>
      <xdr:colOff>165100</xdr:colOff>
      <xdr:row>37</xdr:row>
      <xdr:rowOff>86465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77592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6147</xdr:rowOff>
    </xdr:from>
    <xdr:to>
      <xdr:col>46</xdr:col>
      <xdr:colOff>38100</xdr:colOff>
      <xdr:row>37</xdr:row>
      <xdr:rowOff>107747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98874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112130</xdr:rowOff>
    </xdr:from>
    <xdr:to>
      <xdr:col>41</xdr:col>
      <xdr:colOff>101600</xdr:colOff>
      <xdr:row>31</xdr:row>
      <xdr:rowOff>42280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33407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3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84274</xdr:rowOff>
    </xdr:from>
    <xdr:to>
      <xdr:col>36</xdr:col>
      <xdr:colOff>165100</xdr:colOff>
      <xdr:row>38</xdr:row>
      <xdr:rowOff>14424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157283</xdr:rowOff>
    </xdr:from>
    <xdr:to>
      <xdr:col>55</xdr:col>
      <xdr:colOff>0</xdr:colOff>
      <xdr:row>58</xdr:row>
      <xdr:rowOff>114783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929933"/>
          <a:ext cx="838200" cy="1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114783</xdr:rowOff>
    </xdr:from>
    <xdr:to>
      <xdr:col>50</xdr:col>
      <xdr:colOff>114300</xdr:colOff>
      <xdr:row>59</xdr:row>
      <xdr:rowOff>84207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58883"/>
          <a:ext cx="889000" cy="1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101924</xdr:rowOff>
    </xdr:from>
    <xdr:to>
      <xdr:col>45</xdr:col>
      <xdr:colOff>177800</xdr:colOff>
      <xdr:row>59</xdr:row>
      <xdr:rowOff>84207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74574"/>
          <a:ext cx="889000" cy="3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101924</xdr:rowOff>
    </xdr:from>
    <xdr:to>
      <xdr:col>41</xdr:col>
      <xdr:colOff>50800</xdr:colOff>
      <xdr:row>58</xdr:row>
      <xdr:rowOff>170523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74574"/>
          <a:ext cx="889000" cy="2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106483</xdr:rowOff>
    </xdr:from>
    <xdr:to>
      <xdr:col>55</xdr:col>
      <xdr:colOff>50800</xdr:colOff>
      <xdr:row>58</xdr:row>
      <xdr:rowOff>36633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84910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63983</xdr:rowOff>
    </xdr:from>
    <xdr:to>
      <xdr:col>50</xdr:col>
      <xdr:colOff>165100</xdr:colOff>
      <xdr:row>58</xdr:row>
      <xdr:rowOff>165583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33407</xdr:rowOff>
    </xdr:from>
    <xdr:to>
      <xdr:col>46</xdr:col>
      <xdr:colOff>38100</xdr:colOff>
      <xdr:row>59</xdr:row>
      <xdr:rowOff>135007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1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126134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51124</xdr:rowOff>
    </xdr:from>
    <xdr:to>
      <xdr:col>41</xdr:col>
      <xdr:colOff>101600</xdr:colOff>
      <xdr:row>57</xdr:row>
      <xdr:rowOff>152724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143851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119723</xdr:rowOff>
    </xdr:from>
    <xdr:to>
      <xdr:col>36</xdr:col>
      <xdr:colOff>165100</xdr:colOff>
      <xdr:row>59</xdr:row>
      <xdr:rowOff>49873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41000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5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101448</xdr:rowOff>
    </xdr:from>
    <xdr:to>
      <xdr:col>55</xdr:col>
      <xdr:colOff>0</xdr:colOff>
      <xdr:row>78</xdr:row>
      <xdr:rowOff>149949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74548"/>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101448</xdr:rowOff>
    </xdr:from>
    <xdr:to>
      <xdr:col>50</xdr:col>
      <xdr:colOff>114300</xdr:colOff>
      <xdr:row>79</xdr:row>
      <xdr:rowOff>6655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74548"/>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145148</xdr:rowOff>
    </xdr:from>
    <xdr:to>
      <xdr:col>45</xdr:col>
      <xdr:colOff>177800</xdr:colOff>
      <xdr:row>79</xdr:row>
      <xdr:rowOff>6655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75348"/>
          <a:ext cx="889000" cy="3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145148</xdr:rowOff>
    </xdr:from>
    <xdr:to>
      <xdr:col>41</xdr:col>
      <xdr:colOff>50800</xdr:colOff>
      <xdr:row>78</xdr:row>
      <xdr:rowOff>45707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75348"/>
          <a:ext cx="889000" cy="2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99149</xdr:rowOff>
    </xdr:from>
    <xdr:to>
      <xdr:col>55</xdr:col>
      <xdr:colOff>50800</xdr:colOff>
      <xdr:row>79</xdr:row>
      <xdr:rowOff>29299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14076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50648</xdr:rowOff>
    </xdr:from>
    <xdr:to>
      <xdr:col>50</xdr:col>
      <xdr:colOff>165100</xdr:colOff>
      <xdr:row>78</xdr:row>
      <xdr:rowOff>152248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143375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127305</xdr:rowOff>
    </xdr:from>
    <xdr:to>
      <xdr:col>46</xdr:col>
      <xdr:colOff>38100</xdr:colOff>
      <xdr:row>79</xdr:row>
      <xdr:rowOff>57455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48582</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593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94348</xdr:rowOff>
    </xdr:from>
    <xdr:to>
      <xdr:col>41</xdr:col>
      <xdr:colOff>101600</xdr:colOff>
      <xdr:row>77</xdr:row>
      <xdr:rowOff>24498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41026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166357</xdr:rowOff>
    </xdr:from>
    <xdr:to>
      <xdr:col>36</xdr:col>
      <xdr:colOff>165100</xdr:colOff>
      <xdr:row>78</xdr:row>
      <xdr:rowOff>96507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87634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35230</xdr:rowOff>
    </xdr:from>
    <xdr:to>
      <xdr:col>55</xdr:col>
      <xdr:colOff>0</xdr:colOff>
      <xdr:row>96</xdr:row>
      <xdr:rowOff>130373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22980"/>
          <a:ext cx="838200" cy="2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3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130373</xdr:rowOff>
    </xdr:from>
    <xdr:to>
      <xdr:col>50</xdr:col>
      <xdr:colOff>114300</xdr:colOff>
      <xdr:row>97</xdr:row>
      <xdr:rowOff>65839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89573"/>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87190</xdr:rowOff>
    </xdr:from>
    <xdr:to>
      <xdr:col>45</xdr:col>
      <xdr:colOff>177800</xdr:colOff>
      <xdr:row>97</xdr:row>
      <xdr:rowOff>65839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46390"/>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87190</xdr:rowOff>
    </xdr:from>
    <xdr:to>
      <xdr:col>41</xdr:col>
      <xdr:colOff>50800</xdr:colOff>
      <xdr:row>97</xdr:row>
      <xdr:rowOff>23868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46390"/>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155880</xdr:rowOff>
    </xdr:from>
    <xdr:to>
      <xdr:col>55</xdr:col>
      <xdr:colOff>50800</xdr:colOff>
      <xdr:row>95</xdr:row>
      <xdr:rowOff>86030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7307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1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79573</xdr:rowOff>
    </xdr:from>
    <xdr:to>
      <xdr:col>50</xdr:col>
      <xdr:colOff>165100</xdr:colOff>
      <xdr:row>97</xdr:row>
      <xdr:rowOff>9723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15039</xdr:rowOff>
    </xdr:from>
    <xdr:to>
      <xdr:col>46</xdr:col>
      <xdr:colOff>38100</xdr:colOff>
      <xdr:row>97</xdr:row>
      <xdr:rowOff>116639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107766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36390</xdr:rowOff>
    </xdr:from>
    <xdr:to>
      <xdr:col>41</xdr:col>
      <xdr:colOff>101600</xdr:colOff>
      <xdr:row>96</xdr:row>
      <xdr:rowOff>137990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129117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144518</xdr:rowOff>
    </xdr:from>
    <xdr:to>
      <xdr:col>36</xdr:col>
      <xdr:colOff>165100</xdr:colOff>
      <xdr:row>97</xdr:row>
      <xdr:rowOff>74668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65795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125526</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125526</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6406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107696</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74726</xdr:rowOff>
    </xdr:from>
    <xdr:to>
      <xdr:col>76</xdr:col>
      <xdr:colOff>165100</xdr:colOff>
      <xdr:row>39</xdr:row>
      <xdr:rowOff>4876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167453</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56896</xdr:rowOff>
    </xdr:from>
    <xdr:to>
      <xdr:col>67</xdr:col>
      <xdr:colOff>101600</xdr:colOff>
      <xdr:row>38</xdr:row>
      <xdr:rowOff>158496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149623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74854</xdr:rowOff>
    </xdr:from>
    <xdr:to>
      <xdr:col>85</xdr:col>
      <xdr:colOff>127000</xdr:colOff>
      <xdr:row>76</xdr:row>
      <xdr:rowOff>88836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05054"/>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4787</xdr:rowOff>
    </xdr:from>
    <xdr:to>
      <xdr:col>81</xdr:col>
      <xdr:colOff>50800</xdr:colOff>
      <xdr:row>76</xdr:row>
      <xdr:rowOff>74854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03498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4787</xdr:rowOff>
    </xdr:from>
    <xdr:to>
      <xdr:col>76</xdr:col>
      <xdr:colOff>114300</xdr:colOff>
      <xdr:row>76</xdr:row>
      <xdr:rowOff>34240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34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6217</xdr:rowOff>
    </xdr:from>
    <xdr:to>
      <xdr:col>71</xdr:col>
      <xdr:colOff>177800</xdr:colOff>
      <xdr:row>76</xdr:row>
      <xdr:rowOff>34240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36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38036</xdr:rowOff>
    </xdr:from>
    <xdr:to>
      <xdr:col>85</xdr:col>
      <xdr:colOff>177800</xdr:colOff>
      <xdr:row>76</xdr:row>
      <xdr:rowOff>139636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16463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24054</xdr:rowOff>
    </xdr:from>
    <xdr:to>
      <xdr:col>81</xdr:col>
      <xdr:colOff>101600</xdr:colOff>
      <xdr:row>76</xdr:row>
      <xdr:rowOff>125654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116781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125438</xdr:rowOff>
    </xdr:from>
    <xdr:to>
      <xdr:col>76</xdr:col>
      <xdr:colOff>165100</xdr:colOff>
      <xdr:row>76</xdr:row>
      <xdr:rowOff>55587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984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72115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7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154890</xdr:rowOff>
    </xdr:from>
    <xdr:to>
      <xdr:col>72</xdr:col>
      <xdr:colOff>38100</xdr:colOff>
      <xdr:row>76</xdr:row>
      <xdr:rowOff>85040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101566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7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126867</xdr:rowOff>
    </xdr:from>
    <xdr:to>
      <xdr:col>67</xdr:col>
      <xdr:colOff>101600</xdr:colOff>
      <xdr:row>76</xdr:row>
      <xdr:rowOff>57017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73544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142084</xdr:rowOff>
    </xdr:from>
    <xdr:to>
      <xdr:col>85</xdr:col>
      <xdr:colOff>127000</xdr:colOff>
      <xdr:row>98</xdr:row>
      <xdr:rowOff>146296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44184"/>
          <a:ext cx="8382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117232</xdr:rowOff>
    </xdr:from>
    <xdr:to>
      <xdr:col>81</xdr:col>
      <xdr:colOff>50800</xdr:colOff>
      <xdr:row>98</xdr:row>
      <xdr:rowOff>146296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747882"/>
          <a:ext cx="889000" cy="20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117232</xdr:rowOff>
    </xdr:from>
    <xdr:to>
      <xdr:col>76</xdr:col>
      <xdr:colOff>114300</xdr:colOff>
      <xdr:row>98</xdr:row>
      <xdr:rowOff>167360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47882"/>
          <a:ext cx="889000" cy="2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167360</xdr:rowOff>
    </xdr:from>
    <xdr:to>
      <xdr:col>71</xdr:col>
      <xdr:colOff>177800</xdr:colOff>
      <xdr:row>99</xdr:row>
      <xdr:rowOff>37385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69460"/>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91284</xdr:rowOff>
    </xdr:from>
    <xdr:to>
      <xdr:col>85</xdr:col>
      <xdr:colOff>177800</xdr:colOff>
      <xdr:row>99</xdr:row>
      <xdr:rowOff>21434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6211</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95496</xdr:rowOff>
    </xdr:from>
    <xdr:to>
      <xdr:col>81</xdr:col>
      <xdr:colOff>101600</xdr:colOff>
      <xdr:row>99</xdr:row>
      <xdr:rowOff>25646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16773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9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66432</xdr:rowOff>
    </xdr:from>
    <xdr:to>
      <xdr:col>76</xdr:col>
      <xdr:colOff>165100</xdr:colOff>
      <xdr:row>97</xdr:row>
      <xdr:rowOff>168032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6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159159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78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116560</xdr:rowOff>
    </xdr:from>
    <xdr:to>
      <xdr:col>72</xdr:col>
      <xdr:colOff>38100</xdr:colOff>
      <xdr:row>99</xdr:row>
      <xdr:rowOff>46710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37837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158035</xdr:rowOff>
    </xdr:from>
    <xdr:to>
      <xdr:col>67</xdr:col>
      <xdr:colOff>101600</xdr:colOff>
      <xdr:row>99</xdr:row>
      <xdr:rowOff>88185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79312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43878</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873178"/>
          <a:ext cx="1269" cy="857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162005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64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43878</xdr:rowOff>
    </xdr:from>
    <xdr:to>
      <xdr:col>116</xdr:col>
      <xdr:colOff>152400</xdr:colOff>
      <xdr:row>34</xdr:row>
      <xdr:rowOff>43878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87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43878</xdr:rowOff>
    </xdr:from>
    <xdr:to>
      <xdr:col>116</xdr:col>
      <xdr:colOff>63500</xdr:colOff>
      <xdr:row>34</xdr:row>
      <xdr:rowOff>124651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873178"/>
          <a:ext cx="8382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6558</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16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28131</xdr:rowOff>
    </xdr:from>
    <xdr:to>
      <xdr:col>116</xdr:col>
      <xdr:colOff>114300</xdr:colOff>
      <xdr:row>38</xdr:row>
      <xdr:rowOff>129731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124651</xdr:rowOff>
    </xdr:from>
    <xdr:to>
      <xdr:col>111</xdr:col>
      <xdr:colOff>177800</xdr:colOff>
      <xdr:row>34</xdr:row>
      <xdr:rowOff>149987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595395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xdr:rowOff>
    </xdr:from>
    <xdr:to>
      <xdr:col>112</xdr:col>
      <xdr:colOff>38100</xdr:colOff>
      <xdr:row>38</xdr:row>
      <xdr:rowOff>107061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98188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126365</xdr:rowOff>
    </xdr:from>
    <xdr:to>
      <xdr:col>107</xdr:col>
      <xdr:colOff>50800</xdr:colOff>
      <xdr:row>34</xdr:row>
      <xdr:rowOff>149987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5784215"/>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165481</xdr:rowOff>
    </xdr:from>
    <xdr:to>
      <xdr:col>107</xdr:col>
      <xdr:colOff>101600</xdr:colOff>
      <xdr:row>38</xdr:row>
      <xdr:rowOff>95631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86758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92266</xdr:rowOff>
    </xdr:from>
    <xdr:to>
      <xdr:col>102</xdr:col>
      <xdr:colOff>114300</xdr:colOff>
      <xdr:row>33</xdr:row>
      <xdr:rowOff>126365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5407216"/>
          <a:ext cx="889000" cy="37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127191</xdr:rowOff>
    </xdr:from>
    <xdr:to>
      <xdr:col>102</xdr:col>
      <xdr:colOff>165100</xdr:colOff>
      <xdr:row>38</xdr:row>
      <xdr:rowOff>57341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48468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135191</xdr:rowOff>
    </xdr:from>
    <xdr:to>
      <xdr:col>98</xdr:col>
      <xdr:colOff>38100</xdr:colOff>
      <xdr:row>38</xdr:row>
      <xdr:rowOff>65342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56469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164528</xdr:rowOff>
    </xdr:from>
    <xdr:to>
      <xdr:col>116</xdr:col>
      <xdr:colOff>114300</xdr:colOff>
      <xdr:row>34</xdr:row>
      <xdr:rowOff>94678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117555</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7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73851</xdr:rowOff>
    </xdr:from>
    <xdr:to>
      <xdr:col>112</xdr:col>
      <xdr:colOff>38100</xdr:colOff>
      <xdr:row>35</xdr:row>
      <xdr:rowOff>4001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9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20528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7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99187</xdr:rowOff>
    </xdr:from>
    <xdr:to>
      <xdr:col>107</xdr:col>
      <xdr:colOff>101600</xdr:colOff>
      <xdr:row>35</xdr:row>
      <xdr:rowOff>29337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45864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75565</xdr:rowOff>
    </xdr:from>
    <xdr:to>
      <xdr:col>102</xdr:col>
      <xdr:colOff>165100</xdr:colOff>
      <xdr:row>34</xdr:row>
      <xdr:rowOff>5715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22242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5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41466</xdr:rowOff>
    </xdr:from>
    <xdr:to>
      <xdr:col>98</xdr:col>
      <xdr:colOff>38100</xdr:colOff>
      <xdr:row>31</xdr:row>
      <xdr:rowOff>143066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53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159593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13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123262</xdr:rowOff>
    </xdr:from>
    <xdr:to>
      <xdr:col>116</xdr:col>
      <xdr:colOff>63500</xdr:colOff>
      <xdr:row>53</xdr:row>
      <xdr:rowOff>12011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038662"/>
          <a:ext cx="8382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118364</xdr:rowOff>
    </xdr:from>
    <xdr:to>
      <xdr:col>111</xdr:col>
      <xdr:colOff>177800</xdr:colOff>
      <xdr:row>52</xdr:row>
      <xdr:rowOff>123262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886231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110091</xdr:rowOff>
    </xdr:from>
    <xdr:to>
      <xdr:col>107</xdr:col>
      <xdr:colOff>50800</xdr:colOff>
      <xdr:row>51</xdr:row>
      <xdr:rowOff>118364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885404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47389</xdr:rowOff>
    </xdr:from>
    <xdr:to>
      <xdr:col>102</xdr:col>
      <xdr:colOff>114300</xdr:colOff>
      <xdr:row>51</xdr:row>
      <xdr:rowOff>110091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791339"/>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46535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37174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132661</xdr:rowOff>
    </xdr:from>
    <xdr:to>
      <xdr:col>116</xdr:col>
      <xdr:colOff>114300</xdr:colOff>
      <xdr:row>53</xdr:row>
      <xdr:rowOff>62811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0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155538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8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72462</xdr:rowOff>
    </xdr:from>
    <xdr:to>
      <xdr:col>112</xdr:col>
      <xdr:colOff>38100</xdr:colOff>
      <xdr:row>53</xdr:row>
      <xdr:rowOff>2612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89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19139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7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67564</xdr:rowOff>
    </xdr:from>
    <xdr:to>
      <xdr:col>107</xdr:col>
      <xdr:colOff>101600</xdr:colOff>
      <xdr:row>51</xdr:row>
      <xdr:rowOff>169164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8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14241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5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59291</xdr:rowOff>
    </xdr:from>
    <xdr:to>
      <xdr:col>102</xdr:col>
      <xdr:colOff>165100</xdr:colOff>
      <xdr:row>51</xdr:row>
      <xdr:rowOff>160891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88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5968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5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168039</xdr:rowOff>
    </xdr:from>
    <xdr:to>
      <xdr:col>98</xdr:col>
      <xdr:colOff>38100</xdr:colOff>
      <xdr:row>51</xdr:row>
      <xdr:rowOff>98189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114716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150810</xdr:rowOff>
    </xdr:from>
    <xdr:to>
      <xdr:col>116</xdr:col>
      <xdr:colOff>63500</xdr:colOff>
      <xdr:row>74</xdr:row>
      <xdr:rowOff>46477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66660"/>
          <a:ext cx="8382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46477</xdr:rowOff>
    </xdr:from>
    <xdr:to>
      <xdr:col>111</xdr:col>
      <xdr:colOff>177800</xdr:colOff>
      <xdr:row>74</xdr:row>
      <xdr:rowOff>143723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33777"/>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143723</xdr:rowOff>
    </xdr:from>
    <xdr:to>
      <xdr:col>107</xdr:col>
      <xdr:colOff>50800</xdr:colOff>
      <xdr:row>75</xdr:row>
      <xdr:rowOff>17262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31023"/>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17262</xdr:rowOff>
    </xdr:from>
    <xdr:to>
      <xdr:col>102</xdr:col>
      <xdr:colOff>114300</xdr:colOff>
      <xdr:row>75</xdr:row>
      <xdr:rowOff>77109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876012"/>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100010</xdr:rowOff>
    </xdr:from>
    <xdr:to>
      <xdr:col>116</xdr:col>
      <xdr:colOff>114300</xdr:colOff>
      <xdr:row>74</xdr:row>
      <xdr:rowOff>30160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122887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167127</xdr:rowOff>
    </xdr:from>
    <xdr:to>
      <xdr:col>112</xdr:col>
      <xdr:colOff>38100</xdr:colOff>
      <xdr:row>74</xdr:row>
      <xdr:rowOff>97277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113804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92923</xdr:rowOff>
    </xdr:from>
    <xdr:to>
      <xdr:col>107</xdr:col>
      <xdr:colOff>101600</xdr:colOff>
      <xdr:row>75</xdr:row>
      <xdr:rowOff>23073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39600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137912</xdr:rowOff>
    </xdr:from>
    <xdr:to>
      <xdr:col>102</xdr:col>
      <xdr:colOff>165100</xdr:colOff>
      <xdr:row>75</xdr:row>
      <xdr:rowOff>68062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84589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26309</xdr:rowOff>
    </xdr:from>
    <xdr:to>
      <xdr:col>98</xdr:col>
      <xdr:colOff>38100</xdr:colOff>
      <xdr:row>75</xdr:row>
      <xdr:rowOff>127909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119037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住民一人当たりの性質別決算では、人件費が類似団体等と比較して高いほか、公共下水道事業会計出資金などの影響により、投資及び出資金などが類似団体等と比較して高い傾向にあります。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一方で、事務経費、市単独事業の精査やアセット計画に基づく計画的な修繕・工事などにより、物件費、普通建設事業費は低い傾向にあります。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アセットマネジメントを推進していく中で、今後さらに増加が予測される維持補修費等に留意しながら、普通建設事業を適正な規模で進めていく一方で、新たな財政需要等に対応する財源を確保するため、人件費をはじめとする義務的経費の抑制、適正な市債の発行等に努め、持続可能な財政運営に引き続き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180,943
177,501
67.54
72,613,463
71,236,632
877,958
38,107,164
38,039,303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95352</xdr:rowOff>
    </xdr:from>
    <xdr:to>
      <xdr:col>24</xdr:col>
      <xdr:colOff>63500</xdr:colOff>
      <xdr:row>34</xdr:row>
      <xdr:rowOff>61976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53202"/>
          <a:ext cx="838200" cy="1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95352</xdr:rowOff>
    </xdr:from>
    <xdr:to>
      <xdr:col>19</xdr:col>
      <xdr:colOff>177800</xdr:colOff>
      <xdr:row>34</xdr:row>
      <xdr:rowOff>92151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53202"/>
          <a:ext cx="889000" cy="1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68377</xdr:rowOff>
    </xdr:from>
    <xdr:to>
      <xdr:col>15</xdr:col>
      <xdr:colOff>50800</xdr:colOff>
      <xdr:row>34</xdr:row>
      <xdr:rowOff>92151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767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68377</xdr:rowOff>
    </xdr:from>
    <xdr:to>
      <xdr:col>10</xdr:col>
      <xdr:colOff>114300</xdr:colOff>
      <xdr:row>34</xdr:row>
      <xdr:rowOff>90322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7677"/>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44552</xdr:rowOff>
    </xdr:from>
    <xdr:to>
      <xdr:col>20</xdr:col>
      <xdr:colOff>38100</xdr:colOff>
      <xdr:row>33</xdr:row>
      <xdr:rowOff>146152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162679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41351</xdr:rowOff>
    </xdr:from>
    <xdr:to>
      <xdr:col>15</xdr:col>
      <xdr:colOff>101600</xdr:colOff>
      <xdr:row>34</xdr:row>
      <xdr:rowOff>142951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159478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17577</xdr:rowOff>
    </xdr:from>
    <xdr:to>
      <xdr:col>10</xdr:col>
      <xdr:colOff>165100</xdr:colOff>
      <xdr:row>34</xdr:row>
      <xdr:rowOff>119177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135704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39522</xdr:rowOff>
    </xdr:from>
    <xdr:to>
      <xdr:col>6</xdr:col>
      <xdr:colOff>38100</xdr:colOff>
      <xdr:row>34</xdr:row>
      <xdr:rowOff>141122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157649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28568</xdr:rowOff>
    </xdr:from>
    <xdr:to>
      <xdr:col>24</xdr:col>
      <xdr:colOff>63500</xdr:colOff>
      <xdr:row>57</xdr:row>
      <xdr:rowOff>84455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1218"/>
          <a:ext cx="838200" cy="5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2910</xdr:rowOff>
    </xdr:from>
    <xdr:to>
      <xdr:col>19</xdr:col>
      <xdr:colOff>177800</xdr:colOff>
      <xdr:row>57</xdr:row>
      <xdr:rowOff>28568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5560"/>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16768</xdr:rowOff>
    </xdr:from>
    <xdr:to>
      <xdr:col>15</xdr:col>
      <xdr:colOff>50800</xdr:colOff>
      <xdr:row>57</xdr:row>
      <xdr:rowOff>2910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60718"/>
          <a:ext cx="889000" cy="10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16768</xdr:rowOff>
    </xdr:from>
    <xdr:to>
      <xdr:col>10</xdr:col>
      <xdr:colOff>114300</xdr:colOff>
      <xdr:row>57</xdr:row>
      <xdr:rowOff>126495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60718"/>
          <a:ext cx="889000" cy="113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33655</xdr:rowOff>
    </xdr:from>
    <xdr:to>
      <xdr:col>24</xdr:col>
      <xdr:colOff>114300</xdr:colOff>
      <xdr:row>57</xdr:row>
      <xdr:rowOff>135255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120032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149218</xdr:rowOff>
    </xdr:from>
    <xdr:to>
      <xdr:col>20</xdr:col>
      <xdr:colOff>38100</xdr:colOff>
      <xdr:row>57</xdr:row>
      <xdr:rowOff>79368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70495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123560</xdr:rowOff>
    </xdr:from>
    <xdr:to>
      <xdr:col>15</xdr:col>
      <xdr:colOff>101600</xdr:colOff>
      <xdr:row>57</xdr:row>
      <xdr:rowOff>53710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44837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137418</xdr:rowOff>
    </xdr:from>
    <xdr:to>
      <xdr:col>10</xdr:col>
      <xdr:colOff>165100</xdr:colOff>
      <xdr:row>51</xdr:row>
      <xdr:rowOff>67568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58695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75695</xdr:rowOff>
    </xdr:from>
    <xdr:to>
      <xdr:col>6</xdr:col>
      <xdr:colOff>38100</xdr:colOff>
      <xdr:row>58</xdr:row>
      <xdr:rowOff>5845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168422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13754</xdr:rowOff>
    </xdr:from>
    <xdr:to>
      <xdr:col>24</xdr:col>
      <xdr:colOff>63500</xdr:colOff>
      <xdr:row>76</xdr:row>
      <xdr:rowOff>135852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3954"/>
          <a:ext cx="8382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99141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86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43269</xdr:rowOff>
    </xdr:from>
    <xdr:to>
      <xdr:col>19</xdr:col>
      <xdr:colOff>177800</xdr:colOff>
      <xdr:row>76</xdr:row>
      <xdr:rowOff>135852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073469"/>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152938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43269</xdr:rowOff>
    </xdr:from>
    <xdr:to>
      <xdr:col>15</xdr:col>
      <xdr:colOff>50800</xdr:colOff>
      <xdr:row>78</xdr:row>
      <xdr:rowOff>34722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73469"/>
          <a:ext cx="889000" cy="3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79709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34722</xdr:rowOff>
    </xdr:from>
    <xdr:to>
      <xdr:col>10</xdr:col>
      <xdr:colOff>114300</xdr:colOff>
      <xdr:row>78</xdr:row>
      <xdr:rowOff>131508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7822"/>
          <a:ext cx="8890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164062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134404</xdr:rowOff>
    </xdr:from>
    <xdr:to>
      <xdr:col>24</xdr:col>
      <xdr:colOff>114300</xdr:colOff>
      <xdr:row>76</xdr:row>
      <xdr:rowOff>64554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112831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85052</xdr:rowOff>
    </xdr:from>
    <xdr:to>
      <xdr:col>20</xdr:col>
      <xdr:colOff>38100</xdr:colOff>
      <xdr:row>77</xdr:row>
      <xdr:rowOff>15202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163919</xdr:rowOff>
    </xdr:from>
    <xdr:to>
      <xdr:col>15</xdr:col>
      <xdr:colOff>101600</xdr:colOff>
      <xdr:row>76</xdr:row>
      <xdr:rowOff>94069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1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155372</xdr:rowOff>
    </xdr:from>
    <xdr:to>
      <xdr:col>10</xdr:col>
      <xdr:colOff>165100</xdr:colOff>
      <xdr:row>78</xdr:row>
      <xdr:rowOff>85522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80708</xdr:rowOff>
    </xdr:from>
    <xdr:to>
      <xdr:col>6</xdr:col>
      <xdr:colOff>38100</xdr:colOff>
      <xdr:row>79</xdr:row>
      <xdr:rowOff>10858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1985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44504</xdr:rowOff>
    </xdr:from>
    <xdr:to>
      <xdr:col>24</xdr:col>
      <xdr:colOff>63500</xdr:colOff>
      <xdr:row>97</xdr:row>
      <xdr:rowOff>69193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3704"/>
          <a:ext cx="8382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44504</xdr:rowOff>
    </xdr:from>
    <xdr:to>
      <xdr:col>19</xdr:col>
      <xdr:colOff>177800</xdr:colOff>
      <xdr:row>96</xdr:row>
      <xdr:rowOff>137251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03704"/>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137251</xdr:rowOff>
    </xdr:from>
    <xdr:to>
      <xdr:col>15</xdr:col>
      <xdr:colOff>50800</xdr:colOff>
      <xdr:row>97</xdr:row>
      <xdr:rowOff>114195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96451"/>
          <a:ext cx="8890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114195</xdr:rowOff>
    </xdr:from>
    <xdr:to>
      <xdr:col>10</xdr:col>
      <xdr:colOff>114300</xdr:colOff>
      <xdr:row>98</xdr:row>
      <xdr:rowOff>76736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44845"/>
          <a:ext cx="889000" cy="1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18393</xdr:rowOff>
    </xdr:from>
    <xdr:to>
      <xdr:col>24</xdr:col>
      <xdr:colOff>114300</xdr:colOff>
      <xdr:row>97</xdr:row>
      <xdr:rowOff>119993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168270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165154</xdr:rowOff>
    </xdr:from>
    <xdr:to>
      <xdr:col>20</xdr:col>
      <xdr:colOff>38100</xdr:colOff>
      <xdr:row>96</xdr:row>
      <xdr:rowOff>95304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86431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86451</xdr:rowOff>
    </xdr:from>
    <xdr:to>
      <xdr:col>15</xdr:col>
      <xdr:colOff>101600</xdr:colOff>
      <xdr:row>97</xdr:row>
      <xdr:rowOff>16601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63395</xdr:rowOff>
    </xdr:from>
    <xdr:to>
      <xdr:col>10</xdr:col>
      <xdr:colOff>165100</xdr:colOff>
      <xdr:row>97</xdr:row>
      <xdr:rowOff>164995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8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25936</xdr:rowOff>
    </xdr:from>
    <xdr:to>
      <xdr:col>6</xdr:col>
      <xdr:colOff>38100</xdr:colOff>
      <xdr:row>98</xdr:row>
      <xdr:rowOff>127536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118663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92075</xdr:rowOff>
    </xdr:from>
    <xdr:to>
      <xdr:col>55</xdr:col>
      <xdr:colOff>0</xdr:colOff>
      <xdr:row>38</xdr:row>
      <xdr:rowOff>98552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717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92075</xdr:rowOff>
    </xdr:from>
    <xdr:to>
      <xdr:col>50</xdr:col>
      <xdr:colOff>114300</xdr:colOff>
      <xdr:row>38</xdr:row>
      <xdr:rowOff>100457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717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95123</xdr:rowOff>
    </xdr:from>
    <xdr:to>
      <xdr:col>45</xdr:col>
      <xdr:colOff>177800</xdr:colOff>
      <xdr:row>38</xdr:row>
      <xdr:rowOff>100457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1022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95123</xdr:rowOff>
    </xdr:from>
    <xdr:to>
      <xdr:col>41</xdr:col>
      <xdr:colOff>50800</xdr:colOff>
      <xdr:row>38</xdr:row>
      <xdr:rowOff>111506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1022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134129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41275</xdr:rowOff>
    </xdr:from>
    <xdr:to>
      <xdr:col>50</xdr:col>
      <xdr:colOff>165100</xdr:colOff>
      <xdr:row>38</xdr:row>
      <xdr:rowOff>142875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134002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44323</xdr:rowOff>
    </xdr:from>
    <xdr:to>
      <xdr:col>41</xdr:col>
      <xdr:colOff>101600</xdr:colOff>
      <xdr:row>38</xdr:row>
      <xdr:rowOff>145923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137050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60706</xdr:rowOff>
    </xdr:from>
    <xdr:to>
      <xdr:col>36</xdr:col>
      <xdr:colOff>165100</xdr:colOff>
      <xdr:row>38</xdr:row>
      <xdr:rowOff>162306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153433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71348</xdr:rowOff>
    </xdr:from>
    <xdr:to>
      <xdr:col>55</xdr:col>
      <xdr:colOff>0</xdr:colOff>
      <xdr:row>58</xdr:row>
      <xdr:rowOff>79426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15448"/>
          <a:ext cx="8382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79426</xdr:rowOff>
    </xdr:from>
    <xdr:to>
      <xdr:col>50</xdr:col>
      <xdr:colOff>114300</xdr:colOff>
      <xdr:row>58</xdr:row>
      <xdr:rowOff>87732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23526"/>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87732</xdr:rowOff>
    </xdr:from>
    <xdr:to>
      <xdr:col>45</xdr:col>
      <xdr:colOff>177800</xdr:colOff>
      <xdr:row>58</xdr:row>
      <xdr:rowOff>88112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3183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88112</xdr:rowOff>
    </xdr:from>
    <xdr:to>
      <xdr:col>41</xdr:col>
      <xdr:colOff>50800</xdr:colOff>
      <xdr:row>58</xdr:row>
      <xdr:rowOff>89027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3221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20548</xdr:rowOff>
    </xdr:from>
    <xdr:to>
      <xdr:col>55</xdr:col>
      <xdr:colOff>50800</xdr:colOff>
      <xdr:row>58</xdr:row>
      <xdr:rowOff>122148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170425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28626</xdr:rowOff>
    </xdr:from>
    <xdr:to>
      <xdr:col>50</xdr:col>
      <xdr:colOff>165100</xdr:colOff>
      <xdr:row>58</xdr:row>
      <xdr:rowOff>130226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121353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36932</xdr:rowOff>
    </xdr:from>
    <xdr:to>
      <xdr:col>46</xdr:col>
      <xdr:colOff>38100</xdr:colOff>
      <xdr:row>58</xdr:row>
      <xdr:rowOff>138532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129659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7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37312</xdr:rowOff>
    </xdr:from>
    <xdr:to>
      <xdr:col>41</xdr:col>
      <xdr:colOff>101600</xdr:colOff>
      <xdr:row>58</xdr:row>
      <xdr:rowOff>138912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130039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7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38227</xdr:rowOff>
    </xdr:from>
    <xdr:to>
      <xdr:col>36</xdr:col>
      <xdr:colOff>165100</xdr:colOff>
      <xdr:row>58</xdr:row>
      <xdr:rowOff>139827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130954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35641</xdr:rowOff>
    </xdr:from>
    <xdr:to>
      <xdr:col>55</xdr:col>
      <xdr:colOff>0</xdr:colOff>
      <xdr:row>75</xdr:row>
      <xdr:rowOff>72903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894391"/>
          <a:ext cx="8382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37470</xdr:rowOff>
    </xdr:from>
    <xdr:to>
      <xdr:col>50</xdr:col>
      <xdr:colOff>114300</xdr:colOff>
      <xdr:row>75</xdr:row>
      <xdr:rowOff>72903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89622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12187</xdr:rowOff>
    </xdr:from>
    <xdr:to>
      <xdr:col>45</xdr:col>
      <xdr:colOff>177800</xdr:colOff>
      <xdr:row>75</xdr:row>
      <xdr:rowOff>37470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70937"/>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12187</xdr:rowOff>
    </xdr:from>
    <xdr:to>
      <xdr:col>41</xdr:col>
      <xdr:colOff>50800</xdr:colOff>
      <xdr:row>75</xdr:row>
      <xdr:rowOff>130008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70937"/>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99514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156291</xdr:rowOff>
    </xdr:from>
    <xdr:to>
      <xdr:col>55</xdr:col>
      <xdr:colOff>50800</xdr:colOff>
      <xdr:row>75</xdr:row>
      <xdr:rowOff>86441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4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7718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22103</xdr:rowOff>
    </xdr:from>
    <xdr:to>
      <xdr:col>50</xdr:col>
      <xdr:colOff>165100</xdr:colOff>
      <xdr:row>75</xdr:row>
      <xdr:rowOff>123703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140230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158120</xdr:rowOff>
    </xdr:from>
    <xdr:to>
      <xdr:col>46</xdr:col>
      <xdr:colOff>38100</xdr:colOff>
      <xdr:row>75</xdr:row>
      <xdr:rowOff>88270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104797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132837</xdr:rowOff>
    </xdr:from>
    <xdr:to>
      <xdr:col>41</xdr:col>
      <xdr:colOff>101600</xdr:colOff>
      <xdr:row>75</xdr:row>
      <xdr:rowOff>62987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9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79208</xdr:rowOff>
    </xdr:from>
    <xdr:to>
      <xdr:col>36</xdr:col>
      <xdr:colOff>165100</xdr:colOff>
      <xdr:row>76</xdr:row>
      <xdr:rowOff>9358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25885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70662</xdr:rowOff>
    </xdr:from>
    <xdr:to>
      <xdr:col>55</xdr:col>
      <xdr:colOff>0</xdr:colOff>
      <xdr:row>96</xdr:row>
      <xdr:rowOff>79808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29862"/>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79808</xdr:rowOff>
    </xdr:from>
    <xdr:to>
      <xdr:col>50</xdr:col>
      <xdr:colOff>114300</xdr:colOff>
      <xdr:row>96</xdr:row>
      <xdr:rowOff>117494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39008"/>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88232</xdr:rowOff>
    </xdr:from>
    <xdr:to>
      <xdr:col>45</xdr:col>
      <xdr:colOff>177800</xdr:colOff>
      <xdr:row>96</xdr:row>
      <xdr:rowOff>117494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375982"/>
          <a:ext cx="889000" cy="20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88232</xdr:rowOff>
    </xdr:from>
    <xdr:to>
      <xdr:col>41</xdr:col>
      <xdr:colOff>50800</xdr:colOff>
      <xdr:row>96</xdr:row>
      <xdr:rowOff>75856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375982"/>
          <a:ext cx="889000" cy="1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19862</xdr:rowOff>
    </xdr:from>
    <xdr:to>
      <xdr:col>55</xdr:col>
      <xdr:colOff>50800</xdr:colOff>
      <xdr:row>96</xdr:row>
      <xdr:rowOff>121462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7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42739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3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29008</xdr:rowOff>
    </xdr:from>
    <xdr:to>
      <xdr:col>50</xdr:col>
      <xdr:colOff>165100</xdr:colOff>
      <xdr:row>96</xdr:row>
      <xdr:rowOff>130608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147135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66694</xdr:rowOff>
    </xdr:from>
    <xdr:to>
      <xdr:col>46</xdr:col>
      <xdr:colOff>38100</xdr:colOff>
      <xdr:row>96</xdr:row>
      <xdr:rowOff>168294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0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37432</xdr:rowOff>
    </xdr:from>
    <xdr:to>
      <xdr:col>41</xdr:col>
      <xdr:colOff>101600</xdr:colOff>
      <xdr:row>95</xdr:row>
      <xdr:rowOff>139032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155559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25056</xdr:rowOff>
    </xdr:from>
    <xdr:to>
      <xdr:col>36</xdr:col>
      <xdr:colOff>165100</xdr:colOff>
      <xdr:row>96</xdr:row>
      <xdr:rowOff>126656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143183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79167</xdr:rowOff>
    </xdr:from>
    <xdr:to>
      <xdr:col>85</xdr:col>
      <xdr:colOff>127000</xdr:colOff>
      <xdr:row>37</xdr:row>
      <xdr:rowOff>67554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51367"/>
          <a:ext cx="838200" cy="1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67554</xdr:rowOff>
    </xdr:from>
    <xdr:to>
      <xdr:col>81</xdr:col>
      <xdr:colOff>50800</xdr:colOff>
      <xdr:row>37</xdr:row>
      <xdr:rowOff>84653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1204"/>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84653</xdr:rowOff>
    </xdr:from>
    <xdr:to>
      <xdr:col>76</xdr:col>
      <xdr:colOff>114300</xdr:colOff>
      <xdr:row>37</xdr:row>
      <xdr:rowOff>110805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28303"/>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110805</xdr:rowOff>
    </xdr:from>
    <xdr:to>
      <xdr:col>71</xdr:col>
      <xdr:colOff>177800</xdr:colOff>
      <xdr:row>37</xdr:row>
      <xdr:rowOff>142169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4455"/>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28367</xdr:rowOff>
    </xdr:from>
    <xdr:to>
      <xdr:col>85</xdr:col>
      <xdr:colOff>177800</xdr:colOff>
      <xdr:row>36</xdr:row>
      <xdr:rowOff>129967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0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51244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16754</xdr:rowOff>
    </xdr:from>
    <xdr:to>
      <xdr:col>81</xdr:col>
      <xdr:colOff>101600</xdr:colOff>
      <xdr:row>37</xdr:row>
      <xdr:rowOff>118354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6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109481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33853</xdr:rowOff>
    </xdr:from>
    <xdr:to>
      <xdr:col>76</xdr:col>
      <xdr:colOff>165100</xdr:colOff>
      <xdr:row>37</xdr:row>
      <xdr:rowOff>135453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126580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60005</xdr:rowOff>
    </xdr:from>
    <xdr:to>
      <xdr:col>72</xdr:col>
      <xdr:colOff>38100</xdr:colOff>
      <xdr:row>37</xdr:row>
      <xdr:rowOff>161605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9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91369</xdr:rowOff>
    </xdr:from>
    <xdr:to>
      <xdr:col>67</xdr:col>
      <xdr:colOff>101600</xdr:colOff>
      <xdr:row>38</xdr:row>
      <xdr:rowOff>21519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124764</xdr:rowOff>
    </xdr:from>
    <xdr:to>
      <xdr:col>85</xdr:col>
      <xdr:colOff>127000</xdr:colOff>
      <xdr:row>57</xdr:row>
      <xdr:rowOff>163399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25964"/>
          <a:ext cx="838200" cy="2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163399</xdr:rowOff>
    </xdr:from>
    <xdr:to>
      <xdr:col>81</xdr:col>
      <xdr:colOff>50800</xdr:colOff>
      <xdr:row>58</xdr:row>
      <xdr:rowOff>52032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36049"/>
          <a:ext cx="8890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5855</xdr:rowOff>
    </xdr:from>
    <xdr:to>
      <xdr:col>76</xdr:col>
      <xdr:colOff>114300</xdr:colOff>
      <xdr:row>58</xdr:row>
      <xdr:rowOff>52032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8505"/>
          <a:ext cx="8890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5855</xdr:rowOff>
    </xdr:from>
    <xdr:to>
      <xdr:col>71</xdr:col>
      <xdr:colOff>177800</xdr:colOff>
      <xdr:row>57</xdr:row>
      <xdr:rowOff>139547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8505"/>
          <a:ext cx="889000" cy="1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73964</xdr:rowOff>
    </xdr:from>
    <xdr:to>
      <xdr:col>85</xdr:col>
      <xdr:colOff>177800</xdr:colOff>
      <xdr:row>57</xdr:row>
      <xdr:rowOff>4114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52391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112599</xdr:rowOff>
    </xdr:from>
    <xdr:to>
      <xdr:col>81</xdr:col>
      <xdr:colOff>101600</xdr:colOff>
      <xdr:row>58</xdr:row>
      <xdr:rowOff>42749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33876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7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1232</xdr:rowOff>
    </xdr:from>
    <xdr:to>
      <xdr:col>76</xdr:col>
      <xdr:colOff>165100</xdr:colOff>
      <xdr:row>58</xdr:row>
      <xdr:rowOff>102832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93959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126505</xdr:rowOff>
    </xdr:from>
    <xdr:to>
      <xdr:col>72</xdr:col>
      <xdr:colOff>38100</xdr:colOff>
      <xdr:row>57</xdr:row>
      <xdr:rowOff>56655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88747</xdr:rowOff>
    </xdr:from>
    <xdr:to>
      <xdr:col>67</xdr:col>
      <xdr:colOff>101600</xdr:colOff>
      <xdr:row>58</xdr:row>
      <xdr:rowOff>18897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125527</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986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125527</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86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107696</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0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74727</xdr:rowOff>
    </xdr:from>
    <xdr:to>
      <xdr:col>76</xdr:col>
      <xdr:colOff>165100</xdr:colOff>
      <xdr:row>79</xdr:row>
      <xdr:rowOff>4877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167454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40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56896</xdr:rowOff>
    </xdr:from>
    <xdr:to>
      <xdr:col>67</xdr:col>
      <xdr:colOff>101600</xdr:colOff>
      <xdr:row>78</xdr:row>
      <xdr:rowOff>158496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149623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74854</xdr:rowOff>
    </xdr:from>
    <xdr:to>
      <xdr:col>85</xdr:col>
      <xdr:colOff>127000</xdr:colOff>
      <xdr:row>96</xdr:row>
      <xdr:rowOff>88836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34054"/>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4787</xdr:rowOff>
    </xdr:from>
    <xdr:to>
      <xdr:col>81</xdr:col>
      <xdr:colOff>50800</xdr:colOff>
      <xdr:row>96</xdr:row>
      <xdr:rowOff>74854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63987"/>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4787</xdr:rowOff>
    </xdr:from>
    <xdr:to>
      <xdr:col>76</xdr:col>
      <xdr:colOff>114300</xdr:colOff>
      <xdr:row>96</xdr:row>
      <xdr:rowOff>34240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6398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6217</xdr:rowOff>
    </xdr:from>
    <xdr:to>
      <xdr:col>71</xdr:col>
      <xdr:colOff>177800</xdr:colOff>
      <xdr:row>96</xdr:row>
      <xdr:rowOff>34240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5417"/>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38036</xdr:rowOff>
    </xdr:from>
    <xdr:to>
      <xdr:col>85</xdr:col>
      <xdr:colOff>177800</xdr:colOff>
      <xdr:row>96</xdr:row>
      <xdr:rowOff>139636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16463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24054</xdr:rowOff>
    </xdr:from>
    <xdr:to>
      <xdr:col>81</xdr:col>
      <xdr:colOff>101600</xdr:colOff>
      <xdr:row>96</xdr:row>
      <xdr:rowOff>125654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116781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125437</xdr:rowOff>
    </xdr:from>
    <xdr:to>
      <xdr:col>76</xdr:col>
      <xdr:colOff>165100</xdr:colOff>
      <xdr:row>96</xdr:row>
      <xdr:rowOff>55587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72114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154890</xdr:rowOff>
    </xdr:from>
    <xdr:to>
      <xdr:col>72</xdr:col>
      <xdr:colOff>38100</xdr:colOff>
      <xdr:row>96</xdr:row>
      <xdr:rowOff>85040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101567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126867</xdr:rowOff>
    </xdr:from>
    <xdr:to>
      <xdr:col>67</xdr:col>
      <xdr:colOff>101600</xdr:colOff>
      <xdr:row>96</xdr:row>
      <xdr:rowOff>57017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73544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目的別決算では、厳しい財政状況の中で施設整備事業を中心に事業実施内容を精査している影響で、多くの項目において全国、類団及び京都府内平均値より低い値となっていますが、一方で経常収支比率は高い傾向を示しているとおり、財政状況も厳しく、限りある歳入の範囲内において、効率的な財政運営に取り組んでいるところです。</a:t>
          </a:r>
          <a:endParaRPr lang="ja-JP" altLang="ja-JP" sz="1400">
            <a:effectLst/>
          </a:endParaRPr>
        </a:p>
        <a:p>
          <a:pPr eaLnBrk="1" fontAlgn="auto" latinLnBrk="0" hangingPunct="1"/>
          <a:r>
            <a:rPr kumimoji="1" lang="ja-JP" altLang="ja-JP" sz="1100" b="1"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公共施設アセットマネジメントを推進していく中で、普通建設事業を適正な規模で進めていく一方で、新たな財政需要等に対応する財源を確保するため、健全財政を堅持</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歳出の抑制を図り、持続可能な財政運営に引き続き取り組みます。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持続可能な財政運営に資するため、予算執行の中で決算状況が改善された場合には、財政調整基金への積み立てを図ってまいりました。</a:t>
          </a:r>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財政調整基金の</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を実施し、残高が前年度から</a:t>
          </a:r>
          <a:r>
            <a:rPr kumimoji="1" lang="en-US" altLang="ja-JP" sz="1100" b="0" i="0" baseline="0">
              <a:solidFill>
                <a:schemeClr val="dk1"/>
              </a:solidFill>
              <a:effectLst/>
              <a:latin typeface="+mn-lt"/>
              <a:ea typeface="+mn-ea"/>
              <a:cs typeface="+mn-cs"/>
            </a:rPr>
            <a:t>0.58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今後も適正な財政運営を進め、基金の確保を図ります。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年度については、標準財政規模に対する黒字比率は全会計で</a:t>
          </a:r>
          <a:r>
            <a:rPr kumimoji="1" lang="en-US" altLang="ja-JP" sz="1100" b="0" i="0" baseline="0">
              <a:solidFill>
                <a:schemeClr val="dk1"/>
              </a:solidFill>
              <a:effectLst/>
              <a:latin typeface="+mn-lt"/>
              <a:ea typeface="+mn-ea"/>
              <a:cs typeface="+mn-cs"/>
            </a:rPr>
            <a:t>8.56</a:t>
          </a:r>
          <a:r>
            <a:rPr kumimoji="1"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年度の連結実質赤字比率は全会計黒字により、算定されていません。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今後も適正な財政運営に向けた取組みを進めていきます。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一般会計等における元利償還金等は、平成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年債の償還終了による元利償還金の減少等により、</a:t>
          </a:r>
          <a:r>
            <a:rPr kumimoji="1" lang="en-US" altLang="ja-JP" sz="1100" b="0" i="0" baseline="0">
              <a:solidFill>
                <a:schemeClr val="dk1"/>
              </a:solidFill>
              <a:effectLst/>
              <a:latin typeface="+mn-lt"/>
              <a:ea typeface="+mn-ea"/>
              <a:cs typeface="+mn-cs"/>
            </a:rPr>
            <a:t>101,000</a:t>
          </a:r>
          <a:r>
            <a:rPr kumimoji="1" lang="ja-JP" altLang="ja-JP" sz="1100" b="0" i="0" baseline="0">
              <a:solidFill>
                <a:schemeClr val="dk1"/>
              </a:solidFill>
              <a:effectLst/>
              <a:latin typeface="+mn-lt"/>
              <a:ea typeface="+mn-ea"/>
              <a:cs typeface="+mn-cs"/>
            </a:rPr>
            <a:t>千円の減少、算入公債費等については、</a:t>
          </a:r>
          <a:r>
            <a:rPr kumimoji="1" lang="en-US" altLang="ja-JP" sz="1100" b="0" i="0" baseline="0">
              <a:solidFill>
                <a:schemeClr val="dk1"/>
              </a:solidFill>
              <a:effectLst/>
              <a:latin typeface="+mn-lt"/>
              <a:ea typeface="+mn-ea"/>
              <a:cs typeface="+mn-cs"/>
            </a:rPr>
            <a:t>69,000</a:t>
          </a:r>
          <a:r>
            <a:rPr kumimoji="1" lang="ja-JP" altLang="ja-JP" sz="1100" b="0" i="0" baseline="0">
              <a:solidFill>
                <a:schemeClr val="dk1"/>
              </a:solidFill>
              <a:effectLst/>
              <a:latin typeface="+mn-lt"/>
              <a:ea typeface="+mn-ea"/>
              <a:cs typeface="+mn-cs"/>
            </a:rPr>
            <a:t>千円の減少となりました。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これにより実質公債費比率の分子は、前年度から、</a:t>
          </a:r>
          <a:r>
            <a:rPr kumimoji="1" lang="en-US" altLang="ja-JP" sz="1100" b="0" i="0" baseline="0">
              <a:solidFill>
                <a:schemeClr val="dk1"/>
              </a:solidFill>
              <a:effectLst/>
              <a:latin typeface="+mn-lt"/>
              <a:ea typeface="+mn-ea"/>
              <a:cs typeface="+mn-cs"/>
            </a:rPr>
            <a:t>32,000</a:t>
          </a:r>
          <a:r>
            <a:rPr kumimoji="1" lang="ja-JP" altLang="ja-JP" sz="1100" b="0" i="0" baseline="0">
              <a:solidFill>
                <a:schemeClr val="dk1"/>
              </a:solidFill>
              <a:effectLst/>
              <a:latin typeface="+mn-lt"/>
              <a:ea typeface="+mn-ea"/>
              <a:cs typeface="+mn-cs"/>
            </a:rPr>
            <a:t>千円の減となり、実質公債費比率は、▲</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引き続き、市債に大きく頼ることのない財政運営に努めていきます。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（Ａ）償還額が地方債発行額を上回ったことにより、地方債の現在高が</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億円減少したものの、</a:t>
          </a:r>
          <a:r>
            <a:rPr kumimoji="1" lang="ja-JP" altLang="en-US" sz="1100" b="0" i="0" baseline="0">
              <a:solidFill>
                <a:schemeClr val="dk1"/>
              </a:solidFill>
              <a:effectLst/>
              <a:latin typeface="+mn-lt"/>
              <a:ea typeface="+mn-ea"/>
              <a:cs typeface="+mn-cs"/>
            </a:rPr>
            <a:t>公営企業債等繰入見込み額</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等により、将来負担額の合計は</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しました。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（Ｂ）充当可能財源等は、</a:t>
          </a:r>
          <a:r>
            <a:rPr kumimoji="1" lang="en-US" altLang="ja-JP" sz="1100" b="0" i="0" baseline="0">
              <a:solidFill>
                <a:schemeClr val="dk1"/>
              </a:solidFill>
              <a:effectLst/>
              <a:latin typeface="+mn-lt"/>
              <a:ea typeface="+mn-ea"/>
              <a:cs typeface="+mn-cs"/>
            </a:rPr>
            <a:t>16.6</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し、将来負担比率の分子は▲</a:t>
          </a:r>
          <a:r>
            <a:rPr kumimoji="1" lang="en-US" altLang="ja-JP" sz="1100" b="0" i="0" baseline="0">
              <a:solidFill>
                <a:schemeClr val="dk1"/>
              </a:solidFill>
              <a:effectLst/>
              <a:latin typeface="+mn-lt"/>
              <a:ea typeface="+mn-ea"/>
              <a:cs typeface="+mn-cs"/>
            </a:rPr>
            <a:t>224</a:t>
          </a:r>
          <a:r>
            <a:rPr kumimoji="1" lang="ja-JP" altLang="ja-JP" sz="1100" b="0" i="0" baseline="0">
              <a:solidFill>
                <a:schemeClr val="dk1"/>
              </a:solidFill>
              <a:effectLst/>
              <a:latin typeface="+mn-lt"/>
              <a:ea typeface="+mn-ea"/>
              <a:cs typeface="+mn-cs"/>
            </a:rPr>
            <a:t>億円となり、充当可能財源等が将来負担額を上回ったため、将来負担比率は、算出されませんでした。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b="0" i="0" baseline="0">
              <a:solidFill>
                <a:schemeClr val="dk1"/>
              </a:solidFill>
              <a:effectLst/>
              <a:latin typeface="+mn-lt"/>
              <a:ea typeface="+mn-ea"/>
              <a:cs typeface="+mn-cs"/>
            </a:rPr>
            <a:t>　今後も将来世代に負担を先送りしない財政運営に努めていきます。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基金全体の令和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年度末現在高は、</a:t>
          </a:r>
          <a:r>
            <a:rPr kumimoji="1" lang="en-US" altLang="ja-JP" sz="1400">
              <a:solidFill>
                <a:schemeClr val="dk1"/>
              </a:solidFill>
              <a:effectLst/>
              <a:latin typeface="+mn-lt"/>
              <a:ea typeface="+mn-ea"/>
              <a:cs typeface="+mn-cs"/>
            </a:rPr>
            <a:t>10,454</a:t>
          </a:r>
          <a:r>
            <a:rPr kumimoji="1" lang="ja-JP" altLang="ja-JP" sz="1400">
              <a:solidFill>
                <a:schemeClr val="dk1"/>
              </a:solidFill>
              <a:effectLst/>
              <a:latin typeface="+mn-lt"/>
              <a:ea typeface="+mn-ea"/>
              <a:cs typeface="+mn-cs"/>
            </a:rPr>
            <a:t>百万円で、前年度から</a:t>
          </a:r>
          <a:r>
            <a:rPr kumimoji="1" lang="en-US" altLang="ja-JP" sz="1400">
              <a:solidFill>
                <a:schemeClr val="dk1"/>
              </a:solidFill>
              <a:effectLst/>
              <a:latin typeface="+mn-lt"/>
              <a:ea typeface="+mn-ea"/>
              <a:cs typeface="+mn-cs"/>
            </a:rPr>
            <a:t>370</a:t>
          </a:r>
          <a:r>
            <a:rPr kumimoji="1" lang="ja-JP" altLang="ja-JP" sz="1400">
              <a:solidFill>
                <a:schemeClr val="dk1"/>
              </a:solidFill>
              <a:effectLst/>
              <a:latin typeface="+mn-lt"/>
              <a:ea typeface="+mn-ea"/>
              <a:cs typeface="+mn-cs"/>
            </a:rPr>
            <a:t>百万円の増額となりました。繰入については、将来のまちづくりのために宅地開発等協力寄附金等を原資とする公共施設等整備基金を</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百万円、ふるさと納税寄附金を原資とするふるさと応援基金を</a:t>
          </a:r>
          <a:r>
            <a:rPr kumimoji="1" lang="en-US" altLang="ja-JP" sz="1400">
              <a:solidFill>
                <a:schemeClr val="dk1"/>
              </a:solidFill>
              <a:effectLst/>
              <a:latin typeface="+mn-lt"/>
              <a:ea typeface="+mn-ea"/>
              <a:cs typeface="+mn-cs"/>
            </a:rPr>
            <a:t>150</a:t>
          </a:r>
          <a:r>
            <a:rPr kumimoji="1" lang="ja-JP" altLang="ja-JP" sz="1400">
              <a:solidFill>
                <a:schemeClr val="dk1"/>
              </a:solidFill>
              <a:effectLst/>
              <a:latin typeface="+mn-lt"/>
              <a:ea typeface="+mn-ea"/>
              <a:cs typeface="+mn-cs"/>
            </a:rPr>
            <a:t>百万円を繰入れた一方で、決算剰余金等について、財政調整基金に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百万円、減債基金は</a:t>
          </a:r>
          <a:r>
            <a:rPr kumimoji="1" lang="en-US" altLang="ja-JP" sz="1400">
              <a:solidFill>
                <a:schemeClr val="dk1"/>
              </a:solidFill>
              <a:effectLst/>
              <a:latin typeface="+mn-lt"/>
              <a:ea typeface="+mn-ea"/>
              <a:cs typeface="+mn-cs"/>
            </a:rPr>
            <a:t>452</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寄付金等を財源として公共施設等整備基金に</a:t>
          </a:r>
          <a:r>
            <a:rPr kumimoji="1" lang="en-US" altLang="ja-JP" sz="1400">
              <a:solidFill>
                <a:schemeClr val="dk1"/>
              </a:solidFill>
              <a:effectLst/>
              <a:latin typeface="+mn-lt"/>
              <a:ea typeface="+mn-ea"/>
              <a:cs typeface="+mn-cs"/>
            </a:rPr>
            <a:t>90</a:t>
          </a:r>
          <a:r>
            <a:rPr kumimoji="1" lang="ja-JP" altLang="ja-JP" sz="1400">
              <a:solidFill>
                <a:schemeClr val="dk1"/>
              </a:solidFill>
              <a:effectLst/>
              <a:latin typeface="+mn-lt"/>
              <a:ea typeface="+mn-ea"/>
              <a:cs typeface="+mn-cs"/>
            </a:rPr>
            <a:t>百万円及びふるさと応援基金に</a:t>
          </a:r>
          <a:r>
            <a:rPr kumimoji="1" lang="en-US" altLang="ja-JP" sz="1400">
              <a:solidFill>
                <a:schemeClr val="dk1"/>
              </a:solidFill>
              <a:effectLst/>
              <a:latin typeface="+mn-lt"/>
              <a:ea typeface="+mn-ea"/>
              <a:cs typeface="+mn-cs"/>
            </a:rPr>
            <a:t>143</a:t>
          </a:r>
          <a:r>
            <a:rPr kumimoji="1" lang="ja-JP" altLang="ja-JP" sz="1400">
              <a:solidFill>
                <a:schemeClr val="dk1"/>
              </a:solidFill>
              <a:effectLst/>
              <a:latin typeface="+mn-lt"/>
              <a:ea typeface="+mn-ea"/>
              <a:cs typeface="+mn-cs"/>
            </a:rPr>
            <a:t>百万円を積み立てたことなどにより、基金全体として、</a:t>
          </a:r>
          <a:r>
            <a:rPr kumimoji="1" lang="en-US" altLang="ja-JP" sz="1400">
              <a:solidFill>
                <a:schemeClr val="dk1"/>
              </a:solidFill>
              <a:effectLst/>
              <a:latin typeface="+mn-lt"/>
              <a:ea typeface="+mn-ea"/>
              <a:cs typeface="+mn-cs"/>
            </a:rPr>
            <a:t>370</a:t>
          </a:r>
          <a:r>
            <a:rPr kumimoji="1" lang="ja-JP" altLang="ja-JP" sz="1400">
              <a:solidFill>
                <a:schemeClr val="dk1"/>
              </a:solidFill>
              <a:effectLst/>
              <a:latin typeface="+mn-lt"/>
              <a:ea typeface="+mn-ea"/>
              <a:cs typeface="+mn-cs"/>
            </a:rPr>
            <a:t>百万円増加しました。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（基金全体合計額は百万円未満四捨五入）</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健全かつ持続可能な財政運営に努め、財政状況や基金目的等に応じた確保・活用を図ります。</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公共施設等整備基金：公共施設等を整備し、秩序ある都市づくりを推進する事業の資金に充てるため活用</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地域福祉振興基金：地域福祉の向上・推進を図る事業に活用</a:t>
          </a:r>
          <a:endParaRPr lang="ja-JP" altLang="ja-JP" sz="1800">
            <a:effectLst/>
          </a:endParaRPr>
        </a:p>
        <a:p>
          <a:r>
            <a:rPr kumimoji="1" lang="ja-JP" altLang="ja-JP" sz="1400">
              <a:solidFill>
                <a:schemeClr val="dk1"/>
              </a:solidFill>
              <a:effectLst/>
              <a:latin typeface="+mn-lt"/>
              <a:ea typeface="+mn-ea"/>
              <a:cs typeface="+mn-cs"/>
            </a:rPr>
            <a:t>　ふるさと応援基金：源氏物語のまちづくりのための事業、貴重な歴史的文化的遺産の保護及び活用のための事業、観光振興のための事業等に活用</a:t>
          </a:r>
          <a:endParaRPr lang="ja-JP" altLang="ja-JP" sz="1800">
            <a:effectLst/>
          </a:endParaRPr>
        </a:p>
        <a:p>
          <a:r>
            <a:rPr kumimoji="1" lang="ja-JP" altLang="ja-JP" sz="1400">
              <a:solidFill>
                <a:schemeClr val="dk1"/>
              </a:solidFill>
              <a:effectLst/>
              <a:latin typeface="+mn-lt"/>
              <a:ea typeface="+mn-ea"/>
              <a:cs typeface="+mn-cs"/>
            </a:rPr>
            <a:t>　高齢者活動基金</a:t>
          </a: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：高齢者の社会活動の推進のための事業に活用</a:t>
          </a:r>
          <a:endParaRPr lang="ja-JP" altLang="ja-JP" sz="1800">
            <a:effectLst/>
          </a:endParaRPr>
        </a:p>
        <a:p>
          <a:r>
            <a:rPr kumimoji="1" lang="ja-JP" altLang="ja-JP" sz="1400">
              <a:solidFill>
                <a:schemeClr val="dk1"/>
              </a:solidFill>
              <a:effectLst/>
              <a:latin typeface="+mn-lt"/>
              <a:ea typeface="+mn-ea"/>
              <a:cs typeface="+mn-cs"/>
            </a:rPr>
            <a:t>　社会福祉事業基金：社会福祉事業の推進のための事業に活用</a:t>
          </a:r>
          <a:endParaRPr kumimoji="1" lang="en-US" altLang="ja-JP" sz="1400">
            <a:solidFill>
              <a:schemeClr val="dk1"/>
            </a:solidFill>
            <a:effectLst/>
            <a:latin typeface="+mn-lt"/>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一般財源による積立の増加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地域福祉振興基金：地域福祉センターの再整備事業に活用</a:t>
          </a:r>
          <a:endParaRPr lang="ja-JP" altLang="ja-JP" sz="1800">
            <a:effectLst/>
          </a:endParaRPr>
        </a:p>
        <a:p>
          <a:r>
            <a:rPr kumimoji="1" lang="ja-JP" altLang="ja-JP" sz="1400">
              <a:solidFill>
                <a:schemeClr val="dk1"/>
              </a:solidFill>
              <a:effectLst/>
              <a:latin typeface="+mn-lt"/>
              <a:ea typeface="+mn-ea"/>
              <a:cs typeface="+mn-cs"/>
            </a:rPr>
            <a:t>　ふるさと応援基金：源氏物語のまちづくりのための事業、貴重な歴史的文化的遺産の保護及び活用のための事業、観光振興のための事業等に活用する一方で、原資となるふるさと納税寄付分を積立</a:t>
          </a:r>
          <a:endParaRPr kumimoji="1" lang="en-US" altLang="ja-JP" sz="1400">
            <a:solidFill>
              <a:schemeClr val="dk1"/>
            </a:solidFill>
            <a:effectLst/>
            <a:latin typeface="+mn-lt"/>
            <a:ea typeface="+mn-ea"/>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健全かつ持続可能な財政運営に努めるなかで、事業目的に沿う活用を図ります。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将来的な財政状況の変化に対応するため、決算剰余金等について積立を</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実施</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財政状況の変化に対応するため、</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を</a:t>
          </a:r>
          <a:r>
            <a:rPr kumimoji="1" lang="en-US" altLang="ja-JP" sz="1400">
              <a:solidFill>
                <a:schemeClr val="dk1"/>
              </a:solidFill>
              <a:effectLst/>
              <a:latin typeface="+mn-lt"/>
              <a:ea typeface="+mn-ea"/>
              <a:cs typeface="+mn-cs"/>
            </a:rPr>
            <a:t>150</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実施したことにより、</a:t>
          </a:r>
          <a:r>
            <a:rPr kumimoji="1" lang="ja-JP" altLang="en-US" sz="1400">
              <a:solidFill>
                <a:schemeClr val="dk1"/>
              </a:solidFill>
              <a:effectLst/>
              <a:latin typeface="+mn-lt"/>
              <a:ea typeface="+mn-ea"/>
              <a:cs typeface="+mn-cs"/>
            </a:rPr>
            <a:t>合計では</a:t>
          </a:r>
          <a:r>
            <a:rPr kumimoji="1" lang="en-US" altLang="ja-JP" sz="1400">
              <a:solidFill>
                <a:schemeClr val="dk1"/>
              </a:solidFill>
              <a:effectLst/>
              <a:latin typeface="+mn-lt"/>
              <a:ea typeface="+mn-ea"/>
              <a:cs typeface="+mn-cs"/>
            </a:rPr>
            <a:t>147</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しました。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景気後退による市税の大幅な減収や災害等の不測の事態に適切に備えるため、健全かつ持続可能な財政運営に努めることで、可能な限り基金の確保を図ります。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将来的な公債費の償還に備え、</a:t>
          </a:r>
          <a:r>
            <a:rPr kumimoji="1" lang="en-US" altLang="ja-JP" sz="1400">
              <a:solidFill>
                <a:schemeClr val="dk1"/>
              </a:solidFill>
              <a:effectLst/>
              <a:latin typeface="+mn-lt"/>
              <a:ea typeface="+mn-ea"/>
              <a:cs typeface="+mn-cs"/>
            </a:rPr>
            <a:t>452</a:t>
          </a:r>
          <a:r>
            <a:rPr kumimoji="1" lang="ja-JP" altLang="ja-JP" sz="1400">
              <a:solidFill>
                <a:schemeClr val="dk1"/>
              </a:solidFill>
              <a:effectLst/>
              <a:latin typeface="+mn-lt"/>
              <a:ea typeface="+mn-ea"/>
              <a:cs typeface="+mn-cs"/>
            </a:rPr>
            <a:t>百万円増加しました。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今後の金利変動等の公債費の償還リスクに適切に備えるため、健全かつ持続可能な財政運営に努めることで、可能な限り基金の確保を図ります。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80" zoomScaleNormal="80" zoomScaleSheetLayoutView="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72613463</v>
      </c>
      <c r="BO4" s="449"/>
      <c r="BP4" s="449"/>
      <c r="BQ4" s="449"/>
      <c r="BR4" s="449"/>
      <c r="BS4" s="449"/>
      <c r="BT4" s="449"/>
      <c r="BU4" s="450"/>
      <c r="BV4" s="448">
        <v>70955733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2.2999999999999998</v>
      </c>
      <c r="CU4" s="589"/>
      <c r="CV4" s="589"/>
      <c r="CW4" s="589"/>
      <c r="CX4" s="589"/>
      <c r="CY4" s="589"/>
      <c r="CZ4" s="589"/>
      <c r="DA4" s="590"/>
      <c r="DB4" s="588">
        <v>2.2999999999999998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71236632</v>
      </c>
      <c r="BO5" s="420"/>
      <c r="BP5" s="420"/>
      <c r="BQ5" s="420"/>
      <c r="BR5" s="420"/>
      <c r="BS5" s="420"/>
      <c r="BT5" s="420"/>
      <c r="BU5" s="421"/>
      <c r="BV5" s="419">
        <v>69606017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v>
      </c>
      <c r="CU5" s="417"/>
      <c r="CV5" s="417"/>
      <c r="CW5" s="417"/>
      <c r="CX5" s="417"/>
      <c r="CY5" s="417"/>
      <c r="CZ5" s="417"/>
      <c r="DA5" s="418"/>
      <c r="DB5" s="416">
        <v>93.6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1376831</v>
      </c>
      <c r="BO6" s="420"/>
      <c r="BP6" s="420"/>
      <c r="BQ6" s="420"/>
      <c r="BR6" s="420"/>
      <c r="BS6" s="420"/>
      <c r="BT6" s="420"/>
      <c r="BU6" s="421"/>
      <c r="BV6" s="419">
        <v>1349716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95.7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498873</v>
      </c>
      <c r="BO7" s="420"/>
      <c r="BP7" s="420"/>
      <c r="BQ7" s="420"/>
      <c r="BR7" s="420"/>
      <c r="BS7" s="420"/>
      <c r="BT7" s="420"/>
      <c r="BU7" s="421"/>
      <c r="BV7" s="419">
        <v>491390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38107164</v>
      </c>
      <c r="CU7" s="420"/>
      <c r="CV7" s="420"/>
      <c r="CW7" s="420"/>
      <c r="CX7" s="420"/>
      <c r="CY7" s="420"/>
      <c r="CZ7" s="420"/>
      <c r="DA7" s="421"/>
      <c r="DB7" s="419">
        <v>37358455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877958</v>
      </c>
      <c r="BO8" s="420"/>
      <c r="BP8" s="420"/>
      <c r="BQ8" s="420"/>
      <c r="BR8" s="420"/>
      <c r="BS8" s="420"/>
      <c r="BT8" s="420"/>
      <c r="BU8" s="421"/>
      <c r="BV8" s="419">
        <v>858326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179630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19632</v>
      </c>
      <c r="BO9" s="420"/>
      <c r="BP9" s="420"/>
      <c r="BQ9" s="420"/>
      <c r="BR9" s="420"/>
      <c r="BS9" s="420"/>
      <c r="BT9" s="420"/>
      <c r="BU9" s="421"/>
      <c r="BV9" s="419">
        <v>25520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9.4</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184678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1650</v>
      </c>
      <c r="BO10" s="420"/>
      <c r="BP10" s="420"/>
      <c r="BQ10" s="420"/>
      <c r="BR10" s="420"/>
      <c r="BS10" s="420"/>
      <c r="BT10" s="420"/>
      <c r="BU10" s="421"/>
      <c r="BV10" s="419">
        <v>302626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180943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177501</v>
      </c>
      <c r="S13" s="507"/>
      <c r="T13" s="507"/>
      <c r="U13" s="507"/>
      <c r="V13" s="508"/>
      <c r="W13" s="509" t="s">
        <v>131</v>
      </c>
      <c r="X13" s="405"/>
      <c r="Y13" s="405"/>
      <c r="Z13" s="405"/>
      <c r="AA13" s="405"/>
      <c r="AB13" s="406"/>
      <c r="AC13" s="372">
        <v>573</v>
      </c>
      <c r="AD13" s="373"/>
      <c r="AE13" s="373"/>
      <c r="AF13" s="373"/>
      <c r="AG13" s="374"/>
      <c r="AH13" s="372">
        <v>574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-128718</v>
      </c>
      <c r="BO13" s="420"/>
      <c r="BP13" s="420"/>
      <c r="BQ13" s="420"/>
      <c r="BR13" s="420"/>
      <c r="BS13" s="420"/>
      <c r="BT13" s="420"/>
      <c r="BU13" s="421"/>
      <c r="BV13" s="419">
        <v>328146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182144</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178919</v>
      </c>
      <c r="S15" s="507"/>
      <c r="T15" s="507"/>
      <c r="U15" s="507"/>
      <c r="V15" s="508"/>
      <c r="W15" s="509" t="s">
        <v>137</v>
      </c>
      <c r="X15" s="405"/>
      <c r="Y15" s="405"/>
      <c r="Z15" s="405"/>
      <c r="AA15" s="405"/>
      <c r="AB15" s="406"/>
      <c r="AC15" s="372">
        <v>18430</v>
      </c>
      <c r="AD15" s="373"/>
      <c r="AE15" s="373"/>
      <c r="AF15" s="373"/>
      <c r="AG15" s="374"/>
      <c r="AH15" s="372">
        <v>19292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22049671</v>
      </c>
      <c r="BO15" s="449"/>
      <c r="BP15" s="449"/>
      <c r="BQ15" s="449"/>
      <c r="BR15" s="449"/>
      <c r="BS15" s="449"/>
      <c r="BT15" s="449"/>
      <c r="BU15" s="450"/>
      <c r="BV15" s="448">
        <v>21725682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24.8</v>
      </c>
      <c r="AD16" s="500"/>
      <c r="AE16" s="500"/>
      <c r="AF16" s="500"/>
      <c r="AG16" s="501"/>
      <c r="AH16" s="499">
        <v>25.6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31730538</v>
      </c>
      <c r="BO16" s="420"/>
      <c r="BP16" s="420"/>
      <c r="BQ16" s="420"/>
      <c r="BR16" s="420"/>
      <c r="BS16" s="420"/>
      <c r="BT16" s="420"/>
      <c r="BU16" s="421"/>
      <c r="BV16" s="419">
        <v>30673241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55325</v>
      </c>
      <c r="AD17" s="373"/>
      <c r="AE17" s="373"/>
      <c r="AF17" s="373"/>
      <c r="AG17" s="374"/>
      <c r="AH17" s="372">
        <v>55354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27953762</v>
      </c>
      <c r="BO17" s="420"/>
      <c r="BP17" s="420"/>
      <c r="BQ17" s="420"/>
      <c r="BR17" s="420"/>
      <c r="BS17" s="420"/>
      <c r="BT17" s="420"/>
      <c r="BU17" s="421"/>
      <c r="BV17" s="419">
        <v>27564562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67.540000000000006</v>
      </c>
      <c r="M18" s="472"/>
      <c r="N18" s="472"/>
      <c r="O18" s="472"/>
      <c r="P18" s="472"/>
      <c r="Q18" s="472"/>
      <c r="R18" s="473"/>
      <c r="S18" s="473"/>
      <c r="T18" s="473"/>
      <c r="U18" s="473"/>
      <c r="V18" s="474"/>
      <c r="W18" s="490"/>
      <c r="X18" s="491"/>
      <c r="Y18" s="491"/>
      <c r="Z18" s="491"/>
      <c r="AA18" s="491"/>
      <c r="AB18" s="515"/>
      <c r="AC18" s="389">
        <v>74.400000000000006</v>
      </c>
      <c r="AD18" s="390"/>
      <c r="AE18" s="390"/>
      <c r="AF18" s="390"/>
      <c r="AG18" s="475"/>
      <c r="AH18" s="389">
        <v>73.599999999999994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36297288</v>
      </c>
      <c r="BO18" s="420"/>
      <c r="BP18" s="420"/>
      <c r="BQ18" s="420"/>
      <c r="BR18" s="420"/>
      <c r="BS18" s="420"/>
      <c r="BT18" s="420"/>
      <c r="BU18" s="421"/>
      <c r="BV18" s="419">
        <v>35933574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2660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45878917</v>
      </c>
      <c r="BO19" s="420"/>
      <c r="BP19" s="420"/>
      <c r="BQ19" s="420"/>
      <c r="BR19" s="420"/>
      <c r="BS19" s="420"/>
      <c r="BT19" s="420"/>
      <c r="BU19" s="421"/>
      <c r="BV19" s="419">
        <v>43979834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73595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38039303</v>
      </c>
      <c r="BO22" s="449"/>
      <c r="BP22" s="449"/>
      <c r="BQ22" s="449"/>
      <c r="BR22" s="449"/>
      <c r="BS22" s="449"/>
      <c r="BT22" s="449"/>
      <c r="BU22" s="450"/>
      <c r="BV22" s="448">
        <v>39007000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30940452</v>
      </c>
      <c r="BO23" s="420"/>
      <c r="BP23" s="420"/>
      <c r="BQ23" s="420"/>
      <c r="BR23" s="420"/>
      <c r="BS23" s="420"/>
      <c r="BT23" s="420"/>
      <c r="BU23" s="421"/>
      <c r="BV23" s="419">
        <v>30910221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9675</v>
      </c>
      <c r="R24" s="373"/>
      <c r="S24" s="373"/>
      <c r="T24" s="373"/>
      <c r="U24" s="373"/>
      <c r="V24" s="374"/>
      <c r="W24" s="462"/>
      <c r="X24" s="399"/>
      <c r="Y24" s="400"/>
      <c r="Z24" s="375" t="s">
        <v>162</v>
      </c>
      <c r="AA24" s="376"/>
      <c r="AB24" s="376"/>
      <c r="AC24" s="376"/>
      <c r="AD24" s="376"/>
      <c r="AE24" s="376"/>
      <c r="AF24" s="376"/>
      <c r="AG24" s="377"/>
      <c r="AH24" s="372">
        <v>1233</v>
      </c>
      <c r="AI24" s="373"/>
      <c r="AJ24" s="373"/>
      <c r="AK24" s="373"/>
      <c r="AL24" s="374"/>
      <c r="AM24" s="372">
        <v>4036842</v>
      </c>
      <c r="AN24" s="373"/>
      <c r="AO24" s="373"/>
      <c r="AP24" s="373"/>
      <c r="AQ24" s="373"/>
      <c r="AR24" s="374"/>
      <c r="AS24" s="372">
        <v>3274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19792505</v>
      </c>
      <c r="BO24" s="420"/>
      <c r="BP24" s="420"/>
      <c r="BQ24" s="420"/>
      <c r="BR24" s="420"/>
      <c r="BS24" s="420"/>
      <c r="BT24" s="420"/>
      <c r="BU24" s="421"/>
      <c r="BV24" s="419">
        <v>18762570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8234</v>
      </c>
      <c r="R25" s="373"/>
      <c r="S25" s="373"/>
      <c r="T25" s="373"/>
      <c r="U25" s="373"/>
      <c r="V25" s="374"/>
      <c r="W25" s="462"/>
      <c r="X25" s="399"/>
      <c r="Y25" s="400"/>
      <c r="Z25" s="375" t="s">
        <v>165</v>
      </c>
      <c r="AA25" s="376"/>
      <c r="AB25" s="376"/>
      <c r="AC25" s="376"/>
      <c r="AD25" s="376"/>
      <c r="AE25" s="376"/>
      <c r="AF25" s="376"/>
      <c r="AG25" s="377"/>
      <c r="AH25" s="372">
        <v>208</v>
      </c>
      <c r="AI25" s="373"/>
      <c r="AJ25" s="373"/>
      <c r="AK25" s="373"/>
      <c r="AL25" s="374"/>
      <c r="AM25" s="372">
        <v>697840</v>
      </c>
      <c r="AN25" s="373"/>
      <c r="AO25" s="373"/>
      <c r="AP25" s="373"/>
      <c r="AQ25" s="373"/>
      <c r="AR25" s="374"/>
      <c r="AS25" s="372">
        <v>3355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14807745</v>
      </c>
      <c r="BO25" s="449"/>
      <c r="BP25" s="449"/>
      <c r="BQ25" s="449"/>
      <c r="BR25" s="449"/>
      <c r="BS25" s="449"/>
      <c r="BT25" s="449"/>
      <c r="BU25" s="450"/>
      <c r="BV25" s="448">
        <v>6446340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7301</v>
      </c>
      <c r="R26" s="373"/>
      <c r="S26" s="373"/>
      <c r="T26" s="373"/>
      <c r="U26" s="373"/>
      <c r="V26" s="374"/>
      <c r="W26" s="462"/>
      <c r="X26" s="399"/>
      <c r="Y26" s="400"/>
      <c r="Z26" s="375" t="s">
        <v>168</v>
      </c>
      <c r="AA26" s="430"/>
      <c r="AB26" s="430"/>
      <c r="AC26" s="430"/>
      <c r="AD26" s="430"/>
      <c r="AE26" s="430"/>
      <c r="AF26" s="430"/>
      <c r="AG26" s="431"/>
      <c r="AH26" s="372">
        <v>184</v>
      </c>
      <c r="AI26" s="373"/>
      <c r="AJ26" s="373"/>
      <c r="AK26" s="373"/>
      <c r="AL26" s="374"/>
      <c r="AM26" s="372">
        <v>628544</v>
      </c>
      <c r="AN26" s="373"/>
      <c r="AO26" s="373"/>
      <c r="AP26" s="373"/>
      <c r="AQ26" s="373"/>
      <c r="AR26" s="374"/>
      <c r="AS26" s="372">
        <v>3416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6350</v>
      </c>
      <c r="R27" s="373"/>
      <c r="S27" s="373"/>
      <c r="T27" s="373"/>
      <c r="U27" s="373"/>
      <c r="V27" s="374"/>
      <c r="W27" s="462"/>
      <c r="X27" s="399"/>
      <c r="Y27" s="400"/>
      <c r="Z27" s="375" t="s">
        <v>171</v>
      </c>
      <c r="AA27" s="376"/>
      <c r="AB27" s="376"/>
      <c r="AC27" s="376"/>
      <c r="AD27" s="376"/>
      <c r="AE27" s="376"/>
      <c r="AF27" s="376"/>
      <c r="AG27" s="377"/>
      <c r="AH27" s="372">
        <v>27</v>
      </c>
      <c r="AI27" s="373"/>
      <c r="AJ27" s="373"/>
      <c r="AK27" s="373"/>
      <c r="AL27" s="374"/>
      <c r="AM27" s="372">
        <v>98027</v>
      </c>
      <c r="AN27" s="373"/>
      <c r="AO27" s="373"/>
      <c r="AP27" s="373"/>
      <c r="AQ27" s="373"/>
      <c r="AR27" s="374"/>
      <c r="AS27" s="372">
        <v>3631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1453965</v>
      </c>
      <c r="BO27" s="454"/>
      <c r="BP27" s="454"/>
      <c r="BQ27" s="454"/>
      <c r="BR27" s="454"/>
      <c r="BS27" s="454"/>
      <c r="BT27" s="454"/>
      <c r="BU27" s="455"/>
      <c r="BV27" s="453">
        <v>1453026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5850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3458084</v>
      </c>
      <c r="BO28" s="449"/>
      <c r="BP28" s="449"/>
      <c r="BQ28" s="449"/>
      <c r="BR28" s="449"/>
      <c r="BS28" s="449"/>
      <c r="BT28" s="449"/>
      <c r="BU28" s="450"/>
      <c r="BV28" s="448">
        <v>3605464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26</v>
      </c>
      <c r="M29" s="373"/>
      <c r="N29" s="373"/>
      <c r="O29" s="373"/>
      <c r="P29" s="374"/>
      <c r="Q29" s="372">
        <v>5350</v>
      </c>
      <c r="R29" s="373"/>
      <c r="S29" s="373"/>
      <c r="T29" s="373"/>
      <c r="U29" s="373"/>
      <c r="V29" s="374"/>
      <c r="W29" s="463"/>
      <c r="X29" s="464"/>
      <c r="Y29" s="465"/>
      <c r="Z29" s="375" t="s">
        <v>177</v>
      </c>
      <c r="AA29" s="376"/>
      <c r="AB29" s="376"/>
      <c r="AC29" s="376"/>
      <c r="AD29" s="376"/>
      <c r="AE29" s="376"/>
      <c r="AF29" s="376"/>
      <c r="AG29" s="377"/>
      <c r="AH29" s="372">
        <v>1260</v>
      </c>
      <c r="AI29" s="373"/>
      <c r="AJ29" s="373"/>
      <c r="AK29" s="373"/>
      <c r="AL29" s="374"/>
      <c r="AM29" s="372">
        <v>4134869</v>
      </c>
      <c r="AN29" s="373"/>
      <c r="AO29" s="373"/>
      <c r="AP29" s="373"/>
      <c r="AQ29" s="373"/>
      <c r="AR29" s="374"/>
      <c r="AS29" s="372">
        <v>3282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3486436</v>
      </c>
      <c r="BO29" s="420"/>
      <c r="BP29" s="420"/>
      <c r="BQ29" s="420"/>
      <c r="BR29" s="420"/>
      <c r="BS29" s="420"/>
      <c r="BT29" s="420"/>
      <c r="BU29" s="421"/>
      <c r="BV29" s="419">
        <v>3033634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3509920</v>
      </c>
      <c r="BO30" s="454"/>
      <c r="BP30" s="454"/>
      <c r="BQ30" s="454"/>
      <c r="BR30" s="454"/>
      <c r="BS30" s="454"/>
      <c r="BT30" s="454"/>
      <c r="BU30" s="455"/>
      <c r="BV30" s="453">
        <v>3444505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城南衛生管理組合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宇治市スポーツ協会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墓地公園事業特別会計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淀川・木津川水防事務組合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宇治廃棄物処理公社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京都府自治会館管理組合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宇治市公園公社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京都府住宅新築資金等貸付事業管理組合（一般会計）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宇治市福祉サービス公社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京都府住宅新築資金等貸付事業管理組合（特別会計）</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宇治市野外活動センター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京都府後期高齢者医療広域連合（一般会計）</v>
      </c>
      <c r="BZ39" s="368"/>
      <c r="CA39" s="368"/>
      <c r="CB39" s="368"/>
      <c r="CC39" s="368"/>
      <c r="CD39" s="368"/>
      <c r="CE39" s="368"/>
      <c r="CF39" s="368"/>
      <c r="CG39" s="368"/>
      <c r="CH39" s="368"/>
      <c r="CI39" s="368"/>
      <c r="CJ39" s="368"/>
      <c r="CK39" s="368"/>
      <c r="CL39" s="368"/>
      <c r="CM39" s="368"/>
      <c r="CN39" s="181"/>
      <c r="CO39" s="367">
        <f t="shared" si="3"/>
        <v>21</v>
      </c>
      <c r="CP39" s="367"/>
      <c r="CQ39" s="368" t="str">
        <f>IF('各会計、関係団体の財政状況及び健全化判断比率'!BS12="","",'各会計、関係団体の財政状況及び健全化判断比率'!BS12)</f>
        <v>宇治市土地開発公社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京都府後期高齢者医療広域連合（後期高齢者医療特別会計）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f t="shared" si="3"/>
        <v>22</v>
      </c>
      <c r="CP40" s="367"/>
      <c r="CQ40" s="368" t="str">
        <f>IF('各会計、関係団体の財政状況及び健全化判断比率'!BS13="","",'各会計、関係団体の財政状況及び健全化判断比率'!BS13)</f>
        <v>宇治市文化財愛護協会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京都地方税機構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0I/AMkz67R8MrWpcW5s2a2dp3AqJS6JKU96vEYHEYWTgKn2BaCJ8UW44Wj/UUsQwEDxV7vt6mauJYXXqOC1KRg==" saltValue="62jYNpDdOnL6x8rXLeAn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24578123</v>
      </c>
      <c r="S5" s="677"/>
      <c r="T5" s="677"/>
      <c r="U5" s="677"/>
      <c r="V5" s="677"/>
      <c r="W5" s="677"/>
      <c r="X5" s="677"/>
      <c r="Y5" s="702"/>
      <c r="Z5" s="715">
        <v>33.799999999999997</v>
      </c>
      <c r="AA5" s="715"/>
      <c r="AB5" s="715"/>
      <c r="AC5" s="715"/>
      <c r="AD5" s="716">
        <v>22851885</v>
      </c>
      <c r="AE5" s="716"/>
      <c r="AF5" s="716"/>
      <c r="AG5" s="716"/>
      <c r="AH5" s="716"/>
      <c r="AI5" s="716"/>
      <c r="AJ5" s="716"/>
      <c r="AK5" s="716"/>
      <c r="AL5" s="703">
        <v>59.2</v>
      </c>
      <c r="AM5" s="685"/>
      <c r="AN5" s="685"/>
      <c r="AO5" s="704"/>
      <c r="AP5" s="679" t="s">
        <v>216</v>
      </c>
      <c r="AQ5" s="680"/>
      <c r="AR5" s="680"/>
      <c r="AS5" s="680"/>
      <c r="AT5" s="680"/>
      <c r="AU5" s="680"/>
      <c r="AV5" s="680"/>
      <c r="AW5" s="680"/>
      <c r="AX5" s="680"/>
      <c r="AY5" s="680"/>
      <c r="AZ5" s="680"/>
      <c r="BA5" s="680"/>
      <c r="BB5" s="680"/>
      <c r="BC5" s="680"/>
      <c r="BD5" s="680"/>
      <c r="BE5" s="680"/>
      <c r="BF5" s="681"/>
      <c r="BG5" s="621">
        <v>22851885</v>
      </c>
      <c r="BH5" s="622"/>
      <c r="BI5" s="622"/>
      <c r="BJ5" s="622"/>
      <c r="BK5" s="622"/>
      <c r="BL5" s="622"/>
      <c r="BM5" s="622"/>
      <c r="BN5" s="623"/>
      <c r="BO5" s="659">
        <v>93</v>
      </c>
      <c r="BP5" s="659"/>
      <c r="BQ5" s="659"/>
      <c r="BR5" s="659"/>
      <c r="BS5" s="660">
        <v>400241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362096</v>
      </c>
      <c r="S6" s="622"/>
      <c r="T6" s="622"/>
      <c r="U6" s="622"/>
      <c r="V6" s="622"/>
      <c r="W6" s="622"/>
      <c r="X6" s="622"/>
      <c r="Y6" s="623"/>
      <c r="Z6" s="659">
        <v>0.5</v>
      </c>
      <c r="AA6" s="659"/>
      <c r="AB6" s="659"/>
      <c r="AC6" s="659"/>
      <c r="AD6" s="660">
        <v>362096</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22851885</v>
      </c>
      <c r="BH6" s="622"/>
      <c r="BI6" s="622"/>
      <c r="BJ6" s="622"/>
      <c r="BK6" s="622"/>
      <c r="BL6" s="622"/>
      <c r="BM6" s="622"/>
      <c r="BN6" s="623"/>
      <c r="BO6" s="659">
        <v>93</v>
      </c>
      <c r="BP6" s="659"/>
      <c r="BQ6" s="659"/>
      <c r="BR6" s="659"/>
      <c r="BS6" s="660">
        <v>400241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422430</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421335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9792</v>
      </c>
      <c r="S7" s="622"/>
      <c r="T7" s="622"/>
      <c r="U7" s="622"/>
      <c r="V7" s="622"/>
      <c r="W7" s="622"/>
      <c r="X7" s="622"/>
      <c r="Y7" s="623"/>
      <c r="Z7" s="659">
        <v>0</v>
      </c>
      <c r="AA7" s="659"/>
      <c r="AB7" s="659"/>
      <c r="AC7" s="659"/>
      <c r="AD7" s="660">
        <v>9792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11559264</v>
      </c>
      <c r="BH7" s="622"/>
      <c r="BI7" s="622"/>
      <c r="BJ7" s="622"/>
      <c r="BK7" s="622"/>
      <c r="BL7" s="622"/>
      <c r="BM7" s="622"/>
      <c r="BN7" s="623"/>
      <c r="BO7" s="659">
        <v>47</v>
      </c>
      <c r="BP7" s="659"/>
      <c r="BQ7" s="659"/>
      <c r="BR7" s="659"/>
      <c r="BS7" s="660">
        <v>400241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5939518</v>
      </c>
      <c r="CS7" s="622"/>
      <c r="CT7" s="622"/>
      <c r="CU7" s="622"/>
      <c r="CV7" s="622"/>
      <c r="CW7" s="622"/>
      <c r="CX7" s="622"/>
      <c r="CY7" s="623"/>
      <c r="CZ7" s="659">
        <v>8.3000000000000007</v>
      </c>
      <c r="DA7" s="659"/>
      <c r="DB7" s="659"/>
      <c r="DC7" s="659"/>
      <c r="DD7" s="627">
        <v>557371</v>
      </c>
      <c r="DE7" s="622"/>
      <c r="DF7" s="622"/>
      <c r="DG7" s="622"/>
      <c r="DH7" s="622"/>
      <c r="DI7" s="622"/>
      <c r="DJ7" s="622"/>
      <c r="DK7" s="622"/>
      <c r="DL7" s="622"/>
      <c r="DM7" s="622"/>
      <c r="DN7" s="622"/>
      <c r="DO7" s="622"/>
      <c r="DP7" s="623"/>
      <c r="DQ7" s="627">
        <v>4779260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240097</v>
      </c>
      <c r="S8" s="622"/>
      <c r="T8" s="622"/>
      <c r="U8" s="622"/>
      <c r="V8" s="622"/>
      <c r="W8" s="622"/>
      <c r="X8" s="622"/>
      <c r="Y8" s="623"/>
      <c r="Z8" s="659">
        <v>0.3</v>
      </c>
      <c r="AA8" s="659"/>
      <c r="AB8" s="659"/>
      <c r="AC8" s="659"/>
      <c r="AD8" s="660">
        <v>240097</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298379</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34907031</v>
      </c>
      <c r="CS8" s="622"/>
      <c r="CT8" s="622"/>
      <c r="CU8" s="622"/>
      <c r="CV8" s="622"/>
      <c r="CW8" s="622"/>
      <c r="CX8" s="622"/>
      <c r="CY8" s="623"/>
      <c r="CZ8" s="659">
        <v>49</v>
      </c>
      <c r="DA8" s="659"/>
      <c r="DB8" s="659"/>
      <c r="DC8" s="659"/>
      <c r="DD8" s="627">
        <v>196422</v>
      </c>
      <c r="DE8" s="622"/>
      <c r="DF8" s="622"/>
      <c r="DG8" s="622"/>
      <c r="DH8" s="622"/>
      <c r="DI8" s="622"/>
      <c r="DJ8" s="622"/>
      <c r="DK8" s="622"/>
      <c r="DL8" s="622"/>
      <c r="DM8" s="622"/>
      <c r="DN8" s="622"/>
      <c r="DO8" s="622"/>
      <c r="DP8" s="623"/>
      <c r="DQ8" s="627">
        <v>18184887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244016</v>
      </c>
      <c r="S9" s="622"/>
      <c r="T9" s="622"/>
      <c r="U9" s="622"/>
      <c r="V9" s="622"/>
      <c r="W9" s="622"/>
      <c r="X9" s="622"/>
      <c r="Y9" s="623"/>
      <c r="Z9" s="659">
        <v>0.3</v>
      </c>
      <c r="AA9" s="659"/>
      <c r="AB9" s="659"/>
      <c r="AC9" s="659"/>
      <c r="AD9" s="660">
        <v>244016</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9689400</v>
      </c>
      <c r="BH9" s="622"/>
      <c r="BI9" s="622"/>
      <c r="BJ9" s="622"/>
      <c r="BK9" s="622"/>
      <c r="BL9" s="622"/>
      <c r="BM9" s="622"/>
      <c r="BN9" s="623"/>
      <c r="BO9" s="659">
        <v>39.4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5683165</v>
      </c>
      <c r="CS9" s="622"/>
      <c r="CT9" s="622"/>
      <c r="CU9" s="622"/>
      <c r="CV9" s="622"/>
      <c r="CW9" s="622"/>
      <c r="CX9" s="622"/>
      <c r="CY9" s="623"/>
      <c r="CZ9" s="659">
        <v>8</v>
      </c>
      <c r="DA9" s="659"/>
      <c r="DB9" s="659"/>
      <c r="DC9" s="659"/>
      <c r="DD9" s="627">
        <v>22363</v>
      </c>
      <c r="DE9" s="622"/>
      <c r="DF9" s="622"/>
      <c r="DG9" s="622"/>
      <c r="DH9" s="622"/>
      <c r="DI9" s="622"/>
      <c r="DJ9" s="622"/>
      <c r="DK9" s="622"/>
      <c r="DL9" s="622"/>
      <c r="DM9" s="622"/>
      <c r="DN9" s="622"/>
      <c r="DO9" s="622"/>
      <c r="DP9" s="623"/>
      <c r="DQ9" s="627">
        <v>4445469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398676</v>
      </c>
      <c r="BH10" s="622"/>
      <c r="BI10" s="622"/>
      <c r="BJ10" s="622"/>
      <c r="BK10" s="622"/>
      <c r="BL10" s="622"/>
      <c r="BM10" s="622"/>
      <c r="BN10" s="623"/>
      <c r="BO10" s="659">
        <v>1.6</v>
      </c>
      <c r="BP10" s="659"/>
      <c r="BQ10" s="659"/>
      <c r="BR10" s="659"/>
      <c r="BS10" s="660">
        <v>66160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55709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25161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4033784</v>
      </c>
      <c r="S11" s="622"/>
      <c r="T11" s="622"/>
      <c r="U11" s="622"/>
      <c r="V11" s="622"/>
      <c r="W11" s="622"/>
      <c r="X11" s="622"/>
      <c r="Y11" s="623"/>
      <c r="Z11" s="624">
        <v>5.6</v>
      </c>
      <c r="AA11" s="625"/>
      <c r="AB11" s="625"/>
      <c r="AC11" s="626"/>
      <c r="AD11" s="627">
        <v>4033784</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1172809</v>
      </c>
      <c r="BH11" s="622"/>
      <c r="BI11" s="622"/>
      <c r="BJ11" s="622"/>
      <c r="BK11" s="622"/>
      <c r="BL11" s="622"/>
      <c r="BM11" s="622"/>
      <c r="BN11" s="623"/>
      <c r="BO11" s="659">
        <v>4.8</v>
      </c>
      <c r="BP11" s="659"/>
      <c r="BQ11" s="659"/>
      <c r="BR11" s="659"/>
      <c r="BS11" s="660">
        <v>334081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343209</v>
      </c>
      <c r="CS11" s="622"/>
      <c r="CT11" s="622"/>
      <c r="CU11" s="622"/>
      <c r="CV11" s="622"/>
      <c r="CW11" s="622"/>
      <c r="CX11" s="622"/>
      <c r="CY11" s="623"/>
      <c r="CZ11" s="659">
        <v>0.5</v>
      </c>
      <c r="DA11" s="659"/>
      <c r="DB11" s="659"/>
      <c r="DC11" s="659"/>
      <c r="DD11" s="627">
        <v>49815</v>
      </c>
      <c r="DE11" s="622"/>
      <c r="DF11" s="622"/>
      <c r="DG11" s="622"/>
      <c r="DH11" s="622"/>
      <c r="DI11" s="622"/>
      <c r="DJ11" s="622"/>
      <c r="DK11" s="622"/>
      <c r="DL11" s="622"/>
      <c r="DM11" s="622"/>
      <c r="DN11" s="622"/>
      <c r="DO11" s="622"/>
      <c r="DP11" s="623"/>
      <c r="DQ11" s="627">
        <v>246239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29415</v>
      </c>
      <c r="S12" s="622"/>
      <c r="T12" s="622"/>
      <c r="U12" s="622"/>
      <c r="V12" s="622"/>
      <c r="W12" s="622"/>
      <c r="X12" s="622"/>
      <c r="Y12" s="623"/>
      <c r="Z12" s="659">
        <v>0</v>
      </c>
      <c r="AA12" s="659"/>
      <c r="AB12" s="659"/>
      <c r="AC12" s="659"/>
      <c r="AD12" s="660">
        <v>29415</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9934726</v>
      </c>
      <c r="BH12" s="622"/>
      <c r="BI12" s="622"/>
      <c r="BJ12" s="622"/>
      <c r="BK12" s="622"/>
      <c r="BL12" s="622"/>
      <c r="BM12" s="622"/>
      <c r="BN12" s="623"/>
      <c r="BO12" s="659">
        <v>40.4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2447368</v>
      </c>
      <c r="CS12" s="622"/>
      <c r="CT12" s="622"/>
      <c r="CU12" s="622"/>
      <c r="CV12" s="622"/>
      <c r="CW12" s="622"/>
      <c r="CX12" s="622"/>
      <c r="CY12" s="623"/>
      <c r="CZ12" s="659">
        <v>3.4</v>
      </c>
      <c r="DA12" s="659"/>
      <c r="DB12" s="659"/>
      <c r="DC12" s="659"/>
      <c r="DD12" s="627">
        <v>45131</v>
      </c>
      <c r="DE12" s="622"/>
      <c r="DF12" s="622"/>
      <c r="DG12" s="622"/>
      <c r="DH12" s="622"/>
      <c r="DI12" s="622"/>
      <c r="DJ12" s="622"/>
      <c r="DK12" s="622"/>
      <c r="DL12" s="622"/>
      <c r="DM12" s="622"/>
      <c r="DN12" s="622"/>
      <c r="DO12" s="622"/>
      <c r="DP12" s="623"/>
      <c r="DQ12" s="627">
        <v>790752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9826077</v>
      </c>
      <c r="BH13" s="622"/>
      <c r="BI13" s="622"/>
      <c r="BJ13" s="622"/>
      <c r="BK13" s="622"/>
      <c r="BL13" s="622"/>
      <c r="BM13" s="622"/>
      <c r="BN13" s="623"/>
      <c r="BO13" s="659">
        <v>40</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6625027</v>
      </c>
      <c r="CS13" s="622"/>
      <c r="CT13" s="622"/>
      <c r="CU13" s="622"/>
      <c r="CV13" s="622"/>
      <c r="CW13" s="622"/>
      <c r="CX13" s="622"/>
      <c r="CY13" s="623"/>
      <c r="CZ13" s="659">
        <v>9.3000000000000007</v>
      </c>
      <c r="DA13" s="659"/>
      <c r="DB13" s="659"/>
      <c r="DC13" s="659"/>
      <c r="DD13" s="627">
        <v>1832740</v>
      </c>
      <c r="DE13" s="622"/>
      <c r="DF13" s="622"/>
      <c r="DG13" s="622"/>
      <c r="DH13" s="622"/>
      <c r="DI13" s="622"/>
      <c r="DJ13" s="622"/>
      <c r="DK13" s="622"/>
      <c r="DL13" s="622"/>
      <c r="DM13" s="622"/>
      <c r="DN13" s="622"/>
      <c r="DO13" s="622"/>
      <c r="DP13" s="623"/>
      <c r="DQ13" s="627">
        <v>4387440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3812</v>
      </c>
      <c r="S14" s="622"/>
      <c r="T14" s="622"/>
      <c r="U14" s="622"/>
      <c r="V14" s="622"/>
      <c r="W14" s="622"/>
      <c r="X14" s="622"/>
      <c r="Y14" s="623"/>
      <c r="Z14" s="659">
        <v>0</v>
      </c>
      <c r="AA14" s="659"/>
      <c r="AB14" s="659"/>
      <c r="AC14" s="659"/>
      <c r="AD14" s="660">
        <v>3812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373965</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2607787</v>
      </c>
      <c r="CS14" s="622"/>
      <c r="CT14" s="622"/>
      <c r="CU14" s="622"/>
      <c r="CV14" s="622"/>
      <c r="CW14" s="622"/>
      <c r="CX14" s="622"/>
      <c r="CY14" s="623"/>
      <c r="CZ14" s="659">
        <v>3.7</v>
      </c>
      <c r="DA14" s="659"/>
      <c r="DB14" s="659"/>
      <c r="DC14" s="659"/>
      <c r="DD14" s="627">
        <v>435034</v>
      </c>
      <c r="DE14" s="622"/>
      <c r="DF14" s="622"/>
      <c r="DG14" s="622"/>
      <c r="DH14" s="622"/>
      <c r="DI14" s="622"/>
      <c r="DJ14" s="622"/>
      <c r="DK14" s="622"/>
      <c r="DL14" s="622"/>
      <c r="DM14" s="622"/>
      <c r="DN14" s="622"/>
      <c r="DO14" s="622"/>
      <c r="DP14" s="623"/>
      <c r="DQ14" s="627">
        <v>2279622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983930</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7741507</v>
      </c>
      <c r="CS15" s="622"/>
      <c r="CT15" s="622"/>
      <c r="CU15" s="622"/>
      <c r="CV15" s="622"/>
      <c r="CW15" s="622"/>
      <c r="CX15" s="622"/>
      <c r="CY15" s="623"/>
      <c r="CZ15" s="659">
        <v>10.9</v>
      </c>
      <c r="DA15" s="659"/>
      <c r="DB15" s="659"/>
      <c r="DC15" s="659"/>
      <c r="DD15" s="627">
        <v>2665216</v>
      </c>
      <c r="DE15" s="622"/>
      <c r="DF15" s="622"/>
      <c r="DG15" s="622"/>
      <c r="DH15" s="622"/>
      <c r="DI15" s="622"/>
      <c r="DJ15" s="622"/>
      <c r="DK15" s="622"/>
      <c r="DL15" s="622"/>
      <c r="DM15" s="622"/>
      <c r="DN15" s="622"/>
      <c r="DO15" s="622"/>
      <c r="DP15" s="623"/>
      <c r="DQ15" s="627">
        <v>4645308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69250</v>
      </c>
      <c r="S16" s="622"/>
      <c r="T16" s="622"/>
      <c r="U16" s="622"/>
      <c r="V16" s="622"/>
      <c r="W16" s="622"/>
      <c r="X16" s="622"/>
      <c r="Y16" s="623"/>
      <c r="Z16" s="659">
        <v>0.1</v>
      </c>
      <c r="AA16" s="659"/>
      <c r="AB16" s="659"/>
      <c r="AC16" s="659"/>
      <c r="AD16" s="660">
        <v>69250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356196</v>
      </c>
      <c r="S17" s="622"/>
      <c r="T17" s="622"/>
      <c r="U17" s="622"/>
      <c r="V17" s="622"/>
      <c r="W17" s="622"/>
      <c r="X17" s="622"/>
      <c r="Y17" s="623"/>
      <c r="Z17" s="659">
        <v>0.5</v>
      </c>
      <c r="AA17" s="659"/>
      <c r="AB17" s="659"/>
      <c r="AC17" s="659"/>
      <c r="AD17" s="660">
        <v>356196</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4463881</v>
      </c>
      <c r="CS17" s="622"/>
      <c r="CT17" s="622"/>
      <c r="CU17" s="622"/>
      <c r="CV17" s="622"/>
      <c r="CW17" s="622"/>
      <c r="CX17" s="622"/>
      <c r="CY17" s="623"/>
      <c r="CZ17" s="659">
        <v>6.3</v>
      </c>
      <c r="DA17" s="659"/>
      <c r="DB17" s="659"/>
      <c r="DC17" s="659"/>
      <c r="DD17" s="627" t="s">
        <v>122</v>
      </c>
      <c r="DE17" s="622"/>
      <c r="DF17" s="622"/>
      <c r="DG17" s="622"/>
      <c r="DH17" s="622"/>
      <c r="DI17" s="622"/>
      <c r="DJ17" s="622"/>
      <c r="DK17" s="622"/>
      <c r="DL17" s="622"/>
      <c r="DM17" s="622"/>
      <c r="DN17" s="622"/>
      <c r="DO17" s="622"/>
      <c r="DP17" s="623"/>
      <c r="DQ17" s="627">
        <v>4296613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200134</v>
      </c>
      <c r="S18" s="622"/>
      <c r="T18" s="622"/>
      <c r="U18" s="622"/>
      <c r="V18" s="622"/>
      <c r="W18" s="622"/>
      <c r="X18" s="622"/>
      <c r="Y18" s="623"/>
      <c r="Z18" s="659">
        <v>0.3</v>
      </c>
      <c r="AA18" s="659"/>
      <c r="AB18" s="659"/>
      <c r="AC18" s="659"/>
      <c r="AD18" s="660">
        <v>200134</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182337</v>
      </c>
      <c r="S19" s="622"/>
      <c r="T19" s="622"/>
      <c r="U19" s="622"/>
      <c r="V19" s="622"/>
      <c r="W19" s="622"/>
      <c r="X19" s="622"/>
      <c r="Y19" s="623"/>
      <c r="Z19" s="659">
        <v>0.3</v>
      </c>
      <c r="AA19" s="659"/>
      <c r="AB19" s="659"/>
      <c r="AC19" s="659"/>
      <c r="AD19" s="660">
        <v>182337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1726238</v>
      </c>
      <c r="BH19" s="622"/>
      <c r="BI19" s="622"/>
      <c r="BJ19" s="622"/>
      <c r="BK19" s="622"/>
      <c r="BL19" s="622"/>
      <c r="BM19" s="622"/>
      <c r="BN19" s="623"/>
      <c r="BO19" s="659">
        <v>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17797</v>
      </c>
      <c r="S20" s="622"/>
      <c r="T20" s="622"/>
      <c r="U20" s="622"/>
      <c r="V20" s="622"/>
      <c r="W20" s="622"/>
      <c r="X20" s="622"/>
      <c r="Y20" s="623"/>
      <c r="Z20" s="659">
        <v>0</v>
      </c>
      <c r="AA20" s="659"/>
      <c r="AB20" s="659"/>
      <c r="AC20" s="659"/>
      <c r="AD20" s="660">
        <v>17797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1726238</v>
      </c>
      <c r="BH20" s="622"/>
      <c r="BI20" s="622"/>
      <c r="BJ20" s="622"/>
      <c r="BK20" s="622"/>
      <c r="BL20" s="622"/>
      <c r="BM20" s="622"/>
      <c r="BN20" s="623"/>
      <c r="BO20" s="659">
        <v>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71236632</v>
      </c>
      <c r="CS20" s="622"/>
      <c r="CT20" s="622"/>
      <c r="CU20" s="622"/>
      <c r="CV20" s="622"/>
      <c r="CW20" s="622"/>
      <c r="CX20" s="622"/>
      <c r="CY20" s="623"/>
      <c r="CZ20" s="659">
        <v>100</v>
      </c>
      <c r="DA20" s="659"/>
      <c r="DB20" s="659"/>
      <c r="DC20" s="659"/>
      <c r="DD20" s="627">
        <v>5804092</v>
      </c>
      <c r="DE20" s="622"/>
      <c r="DF20" s="622"/>
      <c r="DG20" s="622"/>
      <c r="DH20" s="622"/>
      <c r="DI20" s="622"/>
      <c r="DJ20" s="622"/>
      <c r="DK20" s="622"/>
      <c r="DL20" s="622"/>
      <c r="DM20" s="622"/>
      <c r="DN20" s="622"/>
      <c r="DO20" s="622"/>
      <c r="DP20" s="623"/>
      <c r="DQ20" s="627">
        <v>44502086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10165198</v>
      </c>
      <c r="S21" s="622"/>
      <c r="T21" s="622"/>
      <c r="U21" s="622"/>
      <c r="V21" s="622"/>
      <c r="W21" s="622"/>
      <c r="X21" s="622"/>
      <c r="Y21" s="623"/>
      <c r="Z21" s="659">
        <v>14</v>
      </c>
      <c r="AA21" s="659"/>
      <c r="AB21" s="659"/>
      <c r="AC21" s="659"/>
      <c r="AD21" s="660">
        <v>9763665</v>
      </c>
      <c r="AE21" s="660"/>
      <c r="AF21" s="660"/>
      <c r="AG21" s="660"/>
      <c r="AH21" s="660"/>
      <c r="AI21" s="660"/>
      <c r="AJ21" s="660"/>
      <c r="AK21" s="660"/>
      <c r="AL21" s="624">
        <v>25.3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9763665</v>
      </c>
      <c r="S22" s="622"/>
      <c r="T22" s="622"/>
      <c r="U22" s="622"/>
      <c r="V22" s="622"/>
      <c r="W22" s="622"/>
      <c r="X22" s="622"/>
      <c r="Y22" s="623"/>
      <c r="Z22" s="659">
        <v>13.4</v>
      </c>
      <c r="AA22" s="659"/>
      <c r="AB22" s="659"/>
      <c r="AC22" s="659"/>
      <c r="AD22" s="660">
        <v>9763665</v>
      </c>
      <c r="AE22" s="660"/>
      <c r="AF22" s="660"/>
      <c r="AG22" s="660"/>
      <c r="AH22" s="660"/>
      <c r="AI22" s="660"/>
      <c r="AJ22" s="660"/>
      <c r="AK22" s="660"/>
      <c r="AL22" s="624">
        <v>25.3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401533</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1726238</v>
      </c>
      <c r="BH23" s="622"/>
      <c r="BI23" s="622"/>
      <c r="BJ23" s="622"/>
      <c r="BK23" s="622"/>
      <c r="BL23" s="622"/>
      <c r="BM23" s="622"/>
      <c r="BN23" s="623"/>
      <c r="BO23" s="659">
        <v>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41516459</v>
      </c>
      <c r="CS24" s="677"/>
      <c r="CT24" s="677"/>
      <c r="CU24" s="677"/>
      <c r="CV24" s="677"/>
      <c r="CW24" s="677"/>
      <c r="CX24" s="677"/>
      <c r="CY24" s="702"/>
      <c r="CZ24" s="703">
        <v>58.3</v>
      </c>
      <c r="DA24" s="685"/>
      <c r="DB24" s="685"/>
      <c r="DC24" s="705"/>
      <c r="DD24" s="701">
        <v>25042058</v>
      </c>
      <c r="DE24" s="677"/>
      <c r="DF24" s="677"/>
      <c r="DG24" s="677"/>
      <c r="DH24" s="677"/>
      <c r="DI24" s="677"/>
      <c r="DJ24" s="677"/>
      <c r="DK24" s="702"/>
      <c r="DL24" s="701">
        <v>22240503</v>
      </c>
      <c r="DM24" s="677"/>
      <c r="DN24" s="677"/>
      <c r="DO24" s="677"/>
      <c r="DP24" s="677"/>
      <c r="DQ24" s="677"/>
      <c r="DR24" s="677"/>
      <c r="DS24" s="677"/>
      <c r="DT24" s="677"/>
      <c r="DU24" s="677"/>
      <c r="DV24" s="702"/>
      <c r="DW24" s="703">
        <v>57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40291913</v>
      </c>
      <c r="S25" s="622"/>
      <c r="T25" s="622"/>
      <c r="U25" s="622"/>
      <c r="V25" s="622"/>
      <c r="W25" s="622"/>
      <c r="X25" s="622"/>
      <c r="Y25" s="623"/>
      <c r="Z25" s="659">
        <v>55.5</v>
      </c>
      <c r="AA25" s="659"/>
      <c r="AB25" s="659"/>
      <c r="AC25" s="659"/>
      <c r="AD25" s="660">
        <v>38164142</v>
      </c>
      <c r="AE25" s="660"/>
      <c r="AF25" s="660"/>
      <c r="AG25" s="660"/>
      <c r="AH25" s="660"/>
      <c r="AI25" s="660"/>
      <c r="AJ25" s="660"/>
      <c r="AK25" s="660"/>
      <c r="AL25" s="624">
        <v>98.8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13451053</v>
      </c>
      <c r="CS25" s="634"/>
      <c r="CT25" s="634"/>
      <c r="CU25" s="634"/>
      <c r="CV25" s="634"/>
      <c r="CW25" s="634"/>
      <c r="CX25" s="634"/>
      <c r="CY25" s="635"/>
      <c r="CZ25" s="624">
        <v>18.899999999999999</v>
      </c>
      <c r="DA25" s="636"/>
      <c r="DB25" s="636"/>
      <c r="DC25" s="637"/>
      <c r="DD25" s="627">
        <v>12097561</v>
      </c>
      <c r="DE25" s="634"/>
      <c r="DF25" s="634"/>
      <c r="DG25" s="634"/>
      <c r="DH25" s="634"/>
      <c r="DI25" s="634"/>
      <c r="DJ25" s="634"/>
      <c r="DK25" s="635"/>
      <c r="DL25" s="627">
        <v>11704090</v>
      </c>
      <c r="DM25" s="634"/>
      <c r="DN25" s="634"/>
      <c r="DO25" s="634"/>
      <c r="DP25" s="634"/>
      <c r="DQ25" s="634"/>
      <c r="DR25" s="634"/>
      <c r="DS25" s="634"/>
      <c r="DT25" s="634"/>
      <c r="DU25" s="634"/>
      <c r="DV25" s="635"/>
      <c r="DW25" s="624">
        <v>30</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15987</v>
      </c>
      <c r="S26" s="622"/>
      <c r="T26" s="622"/>
      <c r="U26" s="622"/>
      <c r="V26" s="622"/>
      <c r="W26" s="622"/>
      <c r="X26" s="622"/>
      <c r="Y26" s="623"/>
      <c r="Z26" s="659">
        <v>0</v>
      </c>
      <c r="AA26" s="659"/>
      <c r="AB26" s="659"/>
      <c r="AC26" s="659"/>
      <c r="AD26" s="660">
        <v>15987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8683612</v>
      </c>
      <c r="CS26" s="622"/>
      <c r="CT26" s="622"/>
      <c r="CU26" s="622"/>
      <c r="CV26" s="622"/>
      <c r="CW26" s="622"/>
      <c r="CX26" s="622"/>
      <c r="CY26" s="623"/>
      <c r="CZ26" s="624">
        <v>12.2</v>
      </c>
      <c r="DA26" s="636"/>
      <c r="DB26" s="636"/>
      <c r="DC26" s="637"/>
      <c r="DD26" s="627">
        <v>7925647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239059</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24578123</v>
      </c>
      <c r="BH27" s="622"/>
      <c r="BI27" s="622"/>
      <c r="BJ27" s="622"/>
      <c r="BK27" s="622"/>
      <c r="BL27" s="622"/>
      <c r="BM27" s="622"/>
      <c r="BN27" s="623"/>
      <c r="BO27" s="659">
        <v>100</v>
      </c>
      <c r="BP27" s="659"/>
      <c r="BQ27" s="659"/>
      <c r="BR27" s="659"/>
      <c r="BS27" s="660">
        <v>400241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23601525</v>
      </c>
      <c r="CS27" s="634"/>
      <c r="CT27" s="634"/>
      <c r="CU27" s="634"/>
      <c r="CV27" s="634"/>
      <c r="CW27" s="634"/>
      <c r="CX27" s="634"/>
      <c r="CY27" s="635"/>
      <c r="CZ27" s="624">
        <v>33.1</v>
      </c>
      <c r="DA27" s="636"/>
      <c r="DB27" s="636"/>
      <c r="DC27" s="637"/>
      <c r="DD27" s="627">
        <v>8647884</v>
      </c>
      <c r="DE27" s="634"/>
      <c r="DF27" s="634"/>
      <c r="DG27" s="634"/>
      <c r="DH27" s="634"/>
      <c r="DI27" s="634"/>
      <c r="DJ27" s="634"/>
      <c r="DK27" s="635"/>
      <c r="DL27" s="627">
        <v>6239800</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1153138</v>
      </c>
      <c r="S28" s="622"/>
      <c r="T28" s="622"/>
      <c r="U28" s="622"/>
      <c r="V28" s="622"/>
      <c r="W28" s="622"/>
      <c r="X28" s="622"/>
      <c r="Y28" s="623"/>
      <c r="Z28" s="659">
        <v>1.6</v>
      </c>
      <c r="AA28" s="659"/>
      <c r="AB28" s="659"/>
      <c r="AC28" s="659"/>
      <c r="AD28" s="660">
        <v>328878</v>
      </c>
      <c r="AE28" s="660"/>
      <c r="AF28" s="660"/>
      <c r="AG28" s="660"/>
      <c r="AH28" s="660"/>
      <c r="AI28" s="660"/>
      <c r="AJ28" s="660"/>
      <c r="AK28" s="660"/>
      <c r="AL28" s="624">
        <v>0.9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4463881</v>
      </c>
      <c r="CS28" s="622"/>
      <c r="CT28" s="622"/>
      <c r="CU28" s="622"/>
      <c r="CV28" s="622"/>
      <c r="CW28" s="622"/>
      <c r="CX28" s="622"/>
      <c r="CY28" s="623"/>
      <c r="CZ28" s="624">
        <v>6.3</v>
      </c>
      <c r="DA28" s="636"/>
      <c r="DB28" s="636"/>
      <c r="DC28" s="637"/>
      <c r="DD28" s="627">
        <v>4296613</v>
      </c>
      <c r="DE28" s="622"/>
      <c r="DF28" s="622"/>
      <c r="DG28" s="622"/>
      <c r="DH28" s="622"/>
      <c r="DI28" s="622"/>
      <c r="DJ28" s="622"/>
      <c r="DK28" s="623"/>
      <c r="DL28" s="627">
        <v>4296613</v>
      </c>
      <c r="DM28" s="622"/>
      <c r="DN28" s="622"/>
      <c r="DO28" s="622"/>
      <c r="DP28" s="622"/>
      <c r="DQ28" s="622"/>
      <c r="DR28" s="622"/>
      <c r="DS28" s="622"/>
      <c r="DT28" s="622"/>
      <c r="DU28" s="622"/>
      <c r="DV28" s="623"/>
      <c r="DW28" s="624">
        <v>11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109169</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4461664</v>
      </c>
      <c r="CS29" s="634"/>
      <c r="CT29" s="634"/>
      <c r="CU29" s="634"/>
      <c r="CV29" s="634"/>
      <c r="CW29" s="634"/>
      <c r="CX29" s="634"/>
      <c r="CY29" s="635"/>
      <c r="CZ29" s="624">
        <v>6.3</v>
      </c>
      <c r="DA29" s="636"/>
      <c r="DB29" s="636"/>
      <c r="DC29" s="637"/>
      <c r="DD29" s="627">
        <v>4294396</v>
      </c>
      <c r="DE29" s="634"/>
      <c r="DF29" s="634"/>
      <c r="DG29" s="634"/>
      <c r="DH29" s="634"/>
      <c r="DI29" s="634"/>
      <c r="DJ29" s="634"/>
      <c r="DK29" s="635"/>
      <c r="DL29" s="627">
        <v>4294396</v>
      </c>
      <c r="DM29" s="634"/>
      <c r="DN29" s="634"/>
      <c r="DO29" s="634"/>
      <c r="DP29" s="634"/>
      <c r="DQ29" s="634"/>
      <c r="DR29" s="634"/>
      <c r="DS29" s="634"/>
      <c r="DT29" s="634"/>
      <c r="DU29" s="634"/>
      <c r="DV29" s="635"/>
      <c r="DW29" s="624">
        <v>11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16912150</v>
      </c>
      <c r="S30" s="622"/>
      <c r="T30" s="622"/>
      <c r="U30" s="622"/>
      <c r="V30" s="622"/>
      <c r="W30" s="622"/>
      <c r="X30" s="622"/>
      <c r="Y30" s="623"/>
      <c r="Z30" s="659">
        <v>23.3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4342997</v>
      </c>
      <c r="CS30" s="622"/>
      <c r="CT30" s="622"/>
      <c r="CU30" s="622"/>
      <c r="CV30" s="622"/>
      <c r="CW30" s="622"/>
      <c r="CX30" s="622"/>
      <c r="CY30" s="623"/>
      <c r="CZ30" s="624">
        <v>6.1</v>
      </c>
      <c r="DA30" s="636"/>
      <c r="DB30" s="636"/>
      <c r="DC30" s="637"/>
      <c r="DD30" s="627">
        <v>4181900</v>
      </c>
      <c r="DE30" s="622"/>
      <c r="DF30" s="622"/>
      <c r="DG30" s="622"/>
      <c r="DH30" s="622"/>
      <c r="DI30" s="622"/>
      <c r="DJ30" s="622"/>
      <c r="DK30" s="623"/>
      <c r="DL30" s="627">
        <v>4181900</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77504</v>
      </c>
      <c r="S31" s="622"/>
      <c r="T31" s="622"/>
      <c r="U31" s="622"/>
      <c r="V31" s="622"/>
      <c r="W31" s="622"/>
      <c r="X31" s="622"/>
      <c r="Y31" s="623"/>
      <c r="Z31" s="659">
        <v>0.1</v>
      </c>
      <c r="AA31" s="659"/>
      <c r="AB31" s="659"/>
      <c r="AC31" s="659"/>
      <c r="AD31" s="660">
        <v>77504</v>
      </c>
      <c r="AE31" s="660"/>
      <c r="AF31" s="660"/>
      <c r="AG31" s="660"/>
      <c r="AH31" s="660"/>
      <c r="AI31" s="660"/>
      <c r="AJ31" s="660"/>
      <c r="AK31" s="660"/>
      <c r="AL31" s="624">
        <v>0.2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98</v>
      </c>
      <c r="BN31" s="684"/>
      <c r="BO31" s="684"/>
      <c r="BP31" s="684"/>
      <c r="BQ31" s="686"/>
      <c r="BR31" s="683">
        <v>99.2</v>
      </c>
      <c r="BS31" s="684"/>
      <c r="BT31" s="684"/>
      <c r="BU31" s="684"/>
      <c r="BV31" s="684"/>
      <c r="BW31" s="684"/>
      <c r="BX31" s="685">
        <v>98.1</v>
      </c>
      <c r="BY31" s="684"/>
      <c r="BZ31" s="684"/>
      <c r="CA31" s="684"/>
      <c r="CB31" s="686"/>
      <c r="CD31" s="642"/>
      <c r="CE31" s="643"/>
      <c r="CF31" s="618" t="s">
        <v>300</v>
      </c>
      <c r="CG31" s="619"/>
      <c r="CH31" s="619"/>
      <c r="CI31" s="619"/>
      <c r="CJ31" s="619"/>
      <c r="CK31" s="619"/>
      <c r="CL31" s="619"/>
      <c r="CM31" s="619"/>
      <c r="CN31" s="619"/>
      <c r="CO31" s="619"/>
      <c r="CP31" s="619"/>
      <c r="CQ31" s="620"/>
      <c r="CR31" s="621">
        <v>118667</v>
      </c>
      <c r="CS31" s="634"/>
      <c r="CT31" s="634"/>
      <c r="CU31" s="634"/>
      <c r="CV31" s="634"/>
      <c r="CW31" s="634"/>
      <c r="CX31" s="634"/>
      <c r="CY31" s="635"/>
      <c r="CZ31" s="624">
        <v>0.2</v>
      </c>
      <c r="DA31" s="636"/>
      <c r="DB31" s="636"/>
      <c r="DC31" s="637"/>
      <c r="DD31" s="627">
        <v>112496</v>
      </c>
      <c r="DE31" s="634"/>
      <c r="DF31" s="634"/>
      <c r="DG31" s="634"/>
      <c r="DH31" s="634"/>
      <c r="DI31" s="634"/>
      <c r="DJ31" s="634"/>
      <c r="DK31" s="635"/>
      <c r="DL31" s="627">
        <v>112496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6151475</v>
      </c>
      <c r="S32" s="622"/>
      <c r="T32" s="622"/>
      <c r="U32" s="622"/>
      <c r="V32" s="622"/>
      <c r="W32" s="622"/>
      <c r="X32" s="622"/>
      <c r="Y32" s="623"/>
      <c r="Z32" s="659">
        <v>8.5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98.9</v>
      </c>
      <c r="BH32" s="634"/>
      <c r="BI32" s="634"/>
      <c r="BJ32" s="634"/>
      <c r="BK32" s="634"/>
      <c r="BL32" s="634"/>
      <c r="BM32" s="625">
        <v>98.1</v>
      </c>
      <c r="BN32" s="634"/>
      <c r="BO32" s="634"/>
      <c r="BP32" s="634"/>
      <c r="BQ32" s="657"/>
      <c r="BR32" s="687">
        <v>99.4</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v>2217</v>
      </c>
      <c r="CS32" s="622"/>
      <c r="CT32" s="622"/>
      <c r="CU32" s="622"/>
      <c r="CV32" s="622"/>
      <c r="CW32" s="622"/>
      <c r="CX32" s="622"/>
      <c r="CY32" s="623"/>
      <c r="CZ32" s="624">
        <v>0</v>
      </c>
      <c r="DA32" s="636"/>
      <c r="DB32" s="636"/>
      <c r="DC32" s="637"/>
      <c r="DD32" s="627">
        <v>2217</v>
      </c>
      <c r="DE32" s="622"/>
      <c r="DF32" s="622"/>
      <c r="DG32" s="622"/>
      <c r="DH32" s="622"/>
      <c r="DI32" s="622"/>
      <c r="DJ32" s="622"/>
      <c r="DK32" s="623"/>
      <c r="DL32" s="627">
        <v>2217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92340</v>
      </c>
      <c r="S33" s="622"/>
      <c r="T33" s="622"/>
      <c r="U33" s="622"/>
      <c r="V33" s="622"/>
      <c r="W33" s="622"/>
      <c r="X33" s="622"/>
      <c r="Y33" s="623"/>
      <c r="Z33" s="659">
        <v>0.1</v>
      </c>
      <c r="AA33" s="659"/>
      <c r="AB33" s="659"/>
      <c r="AC33" s="659"/>
      <c r="AD33" s="660">
        <v>32981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97.8</v>
      </c>
      <c r="BN33" s="606"/>
      <c r="BO33" s="606"/>
      <c r="BP33" s="606"/>
      <c r="BQ33" s="669"/>
      <c r="BR33" s="682">
        <v>99.1</v>
      </c>
      <c r="BS33" s="606"/>
      <c r="BT33" s="606"/>
      <c r="BU33" s="606"/>
      <c r="BV33" s="606"/>
      <c r="BW33" s="606"/>
      <c r="BX33" s="652">
        <v>97.6</v>
      </c>
      <c r="BY33" s="606"/>
      <c r="BZ33" s="606"/>
      <c r="CA33" s="606"/>
      <c r="CB33" s="669"/>
      <c r="CD33" s="618" t="s">
        <v>307</v>
      </c>
      <c r="CE33" s="619"/>
      <c r="CF33" s="619"/>
      <c r="CG33" s="619"/>
      <c r="CH33" s="619"/>
      <c r="CI33" s="619"/>
      <c r="CJ33" s="619"/>
      <c r="CK33" s="619"/>
      <c r="CL33" s="619"/>
      <c r="CM33" s="619"/>
      <c r="CN33" s="619"/>
      <c r="CO33" s="619"/>
      <c r="CP33" s="619"/>
      <c r="CQ33" s="620"/>
      <c r="CR33" s="621">
        <v>23916081</v>
      </c>
      <c r="CS33" s="634"/>
      <c r="CT33" s="634"/>
      <c r="CU33" s="634"/>
      <c r="CV33" s="634"/>
      <c r="CW33" s="634"/>
      <c r="CX33" s="634"/>
      <c r="CY33" s="635"/>
      <c r="CZ33" s="624">
        <v>33.6</v>
      </c>
      <c r="DA33" s="636"/>
      <c r="DB33" s="636"/>
      <c r="DC33" s="637"/>
      <c r="DD33" s="627">
        <v>17960335</v>
      </c>
      <c r="DE33" s="634"/>
      <c r="DF33" s="634"/>
      <c r="DG33" s="634"/>
      <c r="DH33" s="634"/>
      <c r="DI33" s="634"/>
      <c r="DJ33" s="634"/>
      <c r="DK33" s="635"/>
      <c r="DL33" s="627">
        <v>14056785</v>
      </c>
      <c r="DM33" s="634"/>
      <c r="DN33" s="634"/>
      <c r="DO33" s="634"/>
      <c r="DP33" s="634"/>
      <c r="DQ33" s="634"/>
      <c r="DR33" s="634"/>
      <c r="DS33" s="634"/>
      <c r="DT33" s="634"/>
      <c r="DU33" s="634"/>
      <c r="DV33" s="635"/>
      <c r="DW33" s="624">
        <v>36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150521</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6661729</v>
      </c>
      <c r="CS34" s="622"/>
      <c r="CT34" s="622"/>
      <c r="CU34" s="622"/>
      <c r="CV34" s="622"/>
      <c r="CW34" s="622"/>
      <c r="CX34" s="622"/>
      <c r="CY34" s="623"/>
      <c r="CZ34" s="624">
        <v>9.4</v>
      </c>
      <c r="DA34" s="636"/>
      <c r="DB34" s="636"/>
      <c r="DC34" s="637"/>
      <c r="DD34" s="627">
        <v>4785639</v>
      </c>
      <c r="DE34" s="622"/>
      <c r="DF34" s="622"/>
      <c r="DG34" s="622"/>
      <c r="DH34" s="622"/>
      <c r="DI34" s="622"/>
      <c r="DJ34" s="622"/>
      <c r="DK34" s="623"/>
      <c r="DL34" s="627">
        <v>4208885</v>
      </c>
      <c r="DM34" s="622"/>
      <c r="DN34" s="622"/>
      <c r="DO34" s="622"/>
      <c r="DP34" s="622"/>
      <c r="DQ34" s="622"/>
      <c r="DR34" s="622"/>
      <c r="DS34" s="622"/>
      <c r="DT34" s="622"/>
      <c r="DU34" s="622"/>
      <c r="DV34" s="623"/>
      <c r="DW34" s="624">
        <v>10.8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356310</v>
      </c>
      <c r="S35" s="622"/>
      <c r="T35" s="622"/>
      <c r="U35" s="622"/>
      <c r="V35" s="622"/>
      <c r="W35" s="622"/>
      <c r="X35" s="622"/>
      <c r="Y35" s="623"/>
      <c r="Z35" s="659">
        <v>0.5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611508</v>
      </c>
      <c r="CS35" s="634"/>
      <c r="CT35" s="634"/>
      <c r="CU35" s="634"/>
      <c r="CV35" s="634"/>
      <c r="CW35" s="634"/>
      <c r="CX35" s="634"/>
      <c r="CY35" s="635"/>
      <c r="CZ35" s="624">
        <v>0.9</v>
      </c>
      <c r="DA35" s="636"/>
      <c r="DB35" s="636"/>
      <c r="DC35" s="637"/>
      <c r="DD35" s="627">
        <v>532493</v>
      </c>
      <c r="DE35" s="634"/>
      <c r="DF35" s="634"/>
      <c r="DG35" s="634"/>
      <c r="DH35" s="634"/>
      <c r="DI35" s="634"/>
      <c r="DJ35" s="634"/>
      <c r="DK35" s="635"/>
      <c r="DL35" s="627">
        <v>532493</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1349716</v>
      </c>
      <c r="S36" s="622"/>
      <c r="T36" s="622"/>
      <c r="U36" s="622"/>
      <c r="V36" s="622"/>
      <c r="W36" s="622"/>
      <c r="X36" s="622"/>
      <c r="Y36" s="623"/>
      <c r="Z36" s="659">
        <v>1.9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9330826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493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6295769</v>
      </c>
      <c r="CS36" s="622"/>
      <c r="CT36" s="622"/>
      <c r="CU36" s="622"/>
      <c r="CV36" s="622"/>
      <c r="CW36" s="622"/>
      <c r="CX36" s="622"/>
      <c r="CY36" s="623"/>
      <c r="CZ36" s="624">
        <v>8.8000000000000007</v>
      </c>
      <c r="DA36" s="636"/>
      <c r="DB36" s="636"/>
      <c r="DC36" s="637"/>
      <c r="DD36" s="627">
        <v>5893801</v>
      </c>
      <c r="DE36" s="622"/>
      <c r="DF36" s="622"/>
      <c r="DG36" s="622"/>
      <c r="DH36" s="622"/>
      <c r="DI36" s="622"/>
      <c r="DJ36" s="622"/>
      <c r="DK36" s="623"/>
      <c r="DL36" s="627">
        <v>3769398</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2338881</v>
      </c>
      <c r="S37" s="622"/>
      <c r="T37" s="622"/>
      <c r="U37" s="622"/>
      <c r="V37" s="622"/>
      <c r="W37" s="622"/>
      <c r="X37" s="622"/>
      <c r="Y37" s="623"/>
      <c r="Z37" s="659">
        <v>3.2</v>
      </c>
      <c r="AA37" s="659"/>
      <c r="AB37" s="659"/>
      <c r="AC37" s="659"/>
      <c r="AD37" s="660">
        <v>3256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1877652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-111013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1838421</v>
      </c>
      <c r="CS37" s="634"/>
      <c r="CT37" s="634"/>
      <c r="CU37" s="634"/>
      <c r="CV37" s="634"/>
      <c r="CW37" s="634"/>
      <c r="CX37" s="634"/>
      <c r="CY37" s="635"/>
      <c r="CZ37" s="624">
        <v>2.6</v>
      </c>
      <c r="DA37" s="636"/>
      <c r="DB37" s="636"/>
      <c r="DC37" s="637"/>
      <c r="DD37" s="627">
        <v>1838421</v>
      </c>
      <c r="DE37" s="634"/>
      <c r="DF37" s="634"/>
      <c r="DG37" s="634"/>
      <c r="DH37" s="634"/>
      <c r="DI37" s="634"/>
      <c r="DJ37" s="634"/>
      <c r="DK37" s="635"/>
      <c r="DL37" s="627">
        <v>1286409</v>
      </c>
      <c r="DM37" s="634"/>
      <c r="DN37" s="634"/>
      <c r="DO37" s="634"/>
      <c r="DP37" s="634"/>
      <c r="DQ37" s="634"/>
      <c r="DR37" s="634"/>
      <c r="DS37" s="634"/>
      <c r="DT37" s="634"/>
      <c r="DU37" s="634"/>
      <c r="DV37" s="635"/>
      <c r="DW37" s="624">
        <v>3.3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3375300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485638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22006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6967536</v>
      </c>
      <c r="CS38" s="622"/>
      <c r="CT38" s="622"/>
      <c r="CU38" s="622"/>
      <c r="CV38" s="622"/>
      <c r="CW38" s="622"/>
      <c r="CX38" s="622"/>
      <c r="CY38" s="623"/>
      <c r="CZ38" s="624">
        <v>9.8000000000000007</v>
      </c>
      <c r="DA38" s="636"/>
      <c r="DB38" s="636"/>
      <c r="DC38" s="637"/>
      <c r="DD38" s="627">
        <v>5528771</v>
      </c>
      <c r="DE38" s="622"/>
      <c r="DF38" s="622"/>
      <c r="DG38" s="622"/>
      <c r="DH38" s="622"/>
      <c r="DI38" s="622"/>
      <c r="DJ38" s="622"/>
      <c r="DK38" s="623"/>
      <c r="DL38" s="627">
        <v>5504700</v>
      </c>
      <c r="DM38" s="622"/>
      <c r="DN38" s="622"/>
      <c r="DO38" s="622"/>
      <c r="DP38" s="622"/>
      <c r="DQ38" s="622"/>
      <c r="DR38" s="622"/>
      <c r="DS38" s="622"/>
      <c r="DT38" s="622"/>
      <c r="DU38" s="622"/>
      <c r="DV38" s="623"/>
      <c r="DW38" s="624">
        <v>14.1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32461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710592</v>
      </c>
      <c r="CS39" s="634"/>
      <c r="CT39" s="634"/>
      <c r="CU39" s="634"/>
      <c r="CV39" s="634"/>
      <c r="CW39" s="634"/>
      <c r="CX39" s="634"/>
      <c r="CY39" s="635"/>
      <c r="CZ39" s="624">
        <v>1</v>
      </c>
      <c r="DA39" s="636"/>
      <c r="DB39" s="636"/>
      <c r="DC39" s="637"/>
      <c r="DD39" s="627">
        <v>555889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389700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2668947</v>
      </c>
      <c r="CS40" s="622"/>
      <c r="CT40" s="622"/>
      <c r="CU40" s="622"/>
      <c r="CV40" s="622"/>
      <c r="CW40" s="622"/>
      <c r="CX40" s="622"/>
      <c r="CY40" s="623"/>
      <c r="CZ40" s="624">
        <v>3.7</v>
      </c>
      <c r="DA40" s="636"/>
      <c r="DB40" s="636"/>
      <c r="DC40" s="637"/>
      <c r="DD40" s="627">
        <v>663742</v>
      </c>
      <c r="DE40" s="622"/>
      <c r="DF40" s="622"/>
      <c r="DG40" s="622"/>
      <c r="DH40" s="622"/>
      <c r="DI40" s="622"/>
      <c r="DJ40" s="622"/>
      <c r="DK40" s="623"/>
      <c r="DL40" s="627">
        <v>41309</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72613463</v>
      </c>
      <c r="S41" s="646"/>
      <c r="T41" s="646"/>
      <c r="U41" s="646"/>
      <c r="V41" s="646"/>
      <c r="W41" s="646"/>
      <c r="X41" s="646"/>
      <c r="Y41" s="649"/>
      <c r="Z41" s="650">
        <v>100</v>
      </c>
      <c r="AA41" s="650"/>
      <c r="AB41" s="650"/>
      <c r="AC41" s="650"/>
      <c r="AD41" s="651">
        <v>38622748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1459981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5507555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5804092</v>
      </c>
      <c r="CS42" s="634"/>
      <c r="CT42" s="634"/>
      <c r="CU42" s="634"/>
      <c r="CV42" s="634"/>
      <c r="CW42" s="634"/>
      <c r="CX42" s="634"/>
      <c r="CY42" s="635"/>
      <c r="CZ42" s="624">
        <v>8.1</v>
      </c>
      <c r="DA42" s="636"/>
      <c r="DB42" s="636"/>
      <c r="DC42" s="637"/>
      <c r="DD42" s="627">
        <v>1499693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74493</v>
      </c>
      <c r="CS43" s="634"/>
      <c r="CT43" s="634"/>
      <c r="CU43" s="634"/>
      <c r="CV43" s="634"/>
      <c r="CW43" s="634"/>
      <c r="CX43" s="634"/>
      <c r="CY43" s="635"/>
      <c r="CZ43" s="624">
        <v>0.1</v>
      </c>
      <c r="DA43" s="636"/>
      <c r="DB43" s="636"/>
      <c r="DC43" s="637"/>
      <c r="DD43" s="627">
        <v>68273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5804092</v>
      </c>
      <c r="CS44" s="622"/>
      <c r="CT44" s="622"/>
      <c r="CU44" s="622"/>
      <c r="CV44" s="622"/>
      <c r="CW44" s="622"/>
      <c r="CX44" s="622"/>
      <c r="CY44" s="623"/>
      <c r="CZ44" s="624">
        <v>8.1</v>
      </c>
      <c r="DA44" s="625"/>
      <c r="DB44" s="625"/>
      <c r="DC44" s="626"/>
      <c r="DD44" s="627">
        <v>1499693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1916580</v>
      </c>
      <c r="CS45" s="634"/>
      <c r="CT45" s="634"/>
      <c r="CU45" s="634"/>
      <c r="CV45" s="634"/>
      <c r="CW45" s="634"/>
      <c r="CX45" s="634"/>
      <c r="CY45" s="635"/>
      <c r="CZ45" s="624">
        <v>2.7</v>
      </c>
      <c r="DA45" s="636"/>
      <c r="DB45" s="636"/>
      <c r="DC45" s="637"/>
      <c r="DD45" s="627">
        <v>102055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3887512</v>
      </c>
      <c r="CS46" s="622"/>
      <c r="CT46" s="622"/>
      <c r="CU46" s="622"/>
      <c r="CV46" s="622"/>
      <c r="CW46" s="622"/>
      <c r="CX46" s="622"/>
      <c r="CY46" s="623"/>
      <c r="CZ46" s="624">
        <v>5.5</v>
      </c>
      <c r="DA46" s="625"/>
      <c r="DB46" s="625"/>
      <c r="DC46" s="626"/>
      <c r="DD46" s="627">
        <v>1397638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71236632</v>
      </c>
      <c r="CS49" s="606"/>
      <c r="CT49" s="606"/>
      <c r="CU49" s="606"/>
      <c r="CV49" s="606"/>
      <c r="CW49" s="606"/>
      <c r="CX49" s="606"/>
      <c r="CY49" s="607"/>
      <c r="CZ49" s="608">
        <v>100</v>
      </c>
      <c r="DA49" s="609"/>
      <c r="DB49" s="609"/>
      <c r="DC49" s="610"/>
      <c r="DD49" s="611">
        <v>44502086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TyFf6X87XKNE9Lp5KmDWAvIN/vmdQyOnzYooRjQOIPHA4jtU4TLOSQQZs/nTEmAnbCcacnZwenm2OLjay463A==" saltValue="Y4AB0qiGx2OH3vB68+fb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099">
        <v>73523</v>
      </c>
      <c r="R7" s="1100"/>
      <c r="S7" s="1100"/>
      <c r="T7" s="1100"/>
      <c r="U7" s="1100"/>
      <c r="V7" s="1100">
        <v>72146</v>
      </c>
      <c r="W7" s="1100"/>
      <c r="X7" s="1100"/>
      <c r="Y7" s="1100"/>
      <c r="Z7" s="1100"/>
      <c r="AA7" s="1100">
        <v>1377</v>
      </c>
      <c r="AB7" s="1100"/>
      <c r="AC7" s="1100"/>
      <c r="AD7" s="1100"/>
      <c r="AE7" s="1101"/>
      <c r="AF7" s="1102">
        <v>878</v>
      </c>
      <c r="AG7" s="1103"/>
      <c r="AH7" s="1103"/>
      <c r="AI7" s="1103"/>
      <c r="AJ7" s="1104"/>
      <c r="AK7" s="1105">
        <v>356</v>
      </c>
      <c r="AL7" s="1106"/>
      <c r="AM7" s="1106"/>
      <c r="AN7" s="1106"/>
      <c r="AO7" s="1106"/>
      <c r="AP7" s="1106">
        <v>37926</v>
      </c>
      <c r="AQ7" s="1106"/>
      <c r="AR7" s="1106"/>
      <c r="AS7" s="1106"/>
      <c r="AT7" s="1106"/>
      <c r="AU7" s="1107"/>
      <c r="AV7" s="1107"/>
      <c r="AW7" s="1107"/>
      <c r="AX7" s="1107"/>
      <c r="AY7" s="1108"/>
      <c r="AZ7" s="232"/>
      <c r="BA7" s="232"/>
      <c r="BB7" s="232"/>
      <c r="BC7" s="232"/>
      <c r="BD7" s="232"/>
      <c r="BE7" s="233"/>
      <c r="BF7" s="233"/>
      <c r="BG7" s="233"/>
      <c r="BH7" s="233"/>
      <c r="BI7" s="233"/>
      <c r="BJ7" s="233"/>
      <c r="BK7" s="233"/>
      <c r="BL7" s="233"/>
      <c r="BM7" s="233"/>
      <c r="BN7" s="233"/>
      <c r="BO7" s="233"/>
      <c r="BP7" s="233"/>
      <c r="BQ7" s="236">
        <v>1</v>
      </c>
      <c r="BR7" s="237"/>
      <c r="BS7" s="1109" t="s">
        <v>554</v>
      </c>
      <c r="BT7" s="1110"/>
      <c r="BU7" s="1110"/>
      <c r="BV7" s="1110"/>
      <c r="BW7" s="1110"/>
      <c r="BX7" s="1110"/>
      <c r="BY7" s="1110"/>
      <c r="BZ7" s="1110"/>
      <c r="CA7" s="1110"/>
      <c r="CB7" s="1110"/>
      <c r="CC7" s="1110"/>
      <c r="CD7" s="1110"/>
      <c r="CE7" s="1110"/>
      <c r="CF7" s="1110"/>
      <c r="CG7" s="1111"/>
      <c r="CH7" s="1096">
        <v>0</v>
      </c>
      <c r="CI7" s="1097"/>
      <c r="CJ7" s="1097"/>
      <c r="CK7" s="1097"/>
      <c r="CL7" s="1098"/>
      <c r="CM7" s="1096">
        <v>43</v>
      </c>
      <c r="CN7" s="1097"/>
      <c r="CO7" s="1097"/>
      <c r="CP7" s="1097"/>
      <c r="CQ7" s="1098"/>
      <c r="CR7" s="1096">
        <v>19</v>
      </c>
      <c r="CS7" s="1097"/>
      <c r="CT7" s="1097"/>
      <c r="CU7" s="1097"/>
      <c r="CV7" s="1098"/>
      <c r="CW7" s="1096">
        <v>13</v>
      </c>
      <c r="CX7" s="1097"/>
      <c r="CY7" s="1097"/>
      <c r="CZ7" s="1097"/>
      <c r="DA7" s="1098"/>
      <c r="DB7" s="1096" t="s">
        <v>561</v>
      </c>
      <c r="DC7" s="1097"/>
      <c r="DD7" s="1097"/>
      <c r="DE7" s="1097"/>
      <c r="DF7" s="1098"/>
      <c r="DG7" s="1096" t="s">
        <v>561</v>
      </c>
      <c r="DH7" s="1097"/>
      <c r="DI7" s="1097"/>
      <c r="DJ7" s="1097"/>
      <c r="DK7" s="1098"/>
      <c r="DL7" s="1096" t="s">
        <v>561</v>
      </c>
      <c r="DM7" s="1097"/>
      <c r="DN7" s="1097"/>
      <c r="DO7" s="1097"/>
      <c r="DP7" s="1098"/>
      <c r="DQ7" s="1096" t="s">
        <v>561</v>
      </c>
      <c r="DR7" s="1097"/>
      <c r="DS7" s="1097"/>
      <c r="DT7" s="1097"/>
      <c r="DU7" s="1098"/>
      <c r="DV7" s="1096"/>
      <c r="DW7" s="1097"/>
      <c r="DX7" s="1097"/>
      <c r="DY7" s="1097"/>
      <c r="DZ7" s="1098"/>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45</v>
      </c>
      <c r="R8" s="1039"/>
      <c r="S8" s="1039"/>
      <c r="T8" s="1039"/>
      <c r="U8" s="1039"/>
      <c r="V8" s="1039">
        <v>45</v>
      </c>
      <c r="W8" s="1039"/>
      <c r="X8" s="1039"/>
      <c r="Y8" s="1039"/>
      <c r="Z8" s="1039"/>
      <c r="AA8" s="1039" t="s">
        <v>545</v>
      </c>
      <c r="AB8" s="1039"/>
      <c r="AC8" s="1039"/>
      <c r="AD8" s="1039"/>
      <c r="AE8" s="1040"/>
      <c r="AF8" s="1035" t="s">
        <v>122</v>
      </c>
      <c r="AG8" s="1036"/>
      <c r="AH8" s="1036"/>
      <c r="AI8" s="1036"/>
      <c r="AJ8" s="1037"/>
      <c r="AK8" s="1080" t="s">
        <v>487</v>
      </c>
      <c r="AL8" s="1081"/>
      <c r="AM8" s="1081"/>
      <c r="AN8" s="1081"/>
      <c r="AO8" s="1081"/>
      <c r="AP8" s="1081">
        <v>113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58</v>
      </c>
      <c r="CI8" s="990"/>
      <c r="CJ8" s="990"/>
      <c r="CK8" s="990"/>
      <c r="CL8" s="991"/>
      <c r="CM8" s="989">
        <v>277</v>
      </c>
      <c r="CN8" s="990"/>
      <c r="CO8" s="990"/>
      <c r="CP8" s="990"/>
      <c r="CQ8" s="991"/>
      <c r="CR8" s="989">
        <v>10</v>
      </c>
      <c r="CS8" s="990"/>
      <c r="CT8" s="990"/>
      <c r="CU8" s="990"/>
      <c r="CV8" s="991"/>
      <c r="CW8" s="989">
        <v>12</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89"/>
      <c r="DW8" s="990"/>
      <c r="DX8" s="990"/>
      <c r="DY8" s="990"/>
      <c r="DZ8" s="991"/>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10</v>
      </c>
      <c r="CI9" s="990"/>
      <c r="CJ9" s="990"/>
      <c r="CK9" s="990"/>
      <c r="CL9" s="991"/>
      <c r="CM9" s="989">
        <v>173</v>
      </c>
      <c r="CN9" s="990"/>
      <c r="CO9" s="990"/>
      <c r="CP9" s="990"/>
      <c r="CQ9" s="991"/>
      <c r="CR9" s="989">
        <v>30</v>
      </c>
      <c r="CS9" s="990"/>
      <c r="CT9" s="990"/>
      <c r="CU9" s="990"/>
      <c r="CV9" s="991"/>
      <c r="CW9" s="989" t="s">
        <v>487</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89"/>
      <c r="DW9" s="990"/>
      <c r="DX9" s="990"/>
      <c r="DY9" s="990"/>
      <c r="DZ9" s="991"/>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557</v>
      </c>
      <c r="BT10" s="993"/>
      <c r="BU10" s="993"/>
      <c r="BV10" s="993"/>
      <c r="BW10" s="993"/>
      <c r="BX10" s="993"/>
      <c r="BY10" s="993"/>
      <c r="BZ10" s="993"/>
      <c r="CA10" s="993"/>
      <c r="CB10" s="993"/>
      <c r="CC10" s="993"/>
      <c r="CD10" s="993"/>
      <c r="CE10" s="993"/>
      <c r="CF10" s="993"/>
      <c r="CG10" s="1014"/>
      <c r="CH10" s="989">
        <v>23</v>
      </c>
      <c r="CI10" s="990"/>
      <c r="CJ10" s="990"/>
      <c r="CK10" s="990"/>
      <c r="CL10" s="991"/>
      <c r="CM10" s="989">
        <v>118</v>
      </c>
      <c r="CN10" s="990"/>
      <c r="CO10" s="990"/>
      <c r="CP10" s="990"/>
      <c r="CQ10" s="991"/>
      <c r="CR10" s="989">
        <v>100</v>
      </c>
      <c r="CS10" s="990"/>
      <c r="CT10" s="990"/>
      <c r="CU10" s="990"/>
      <c r="CV10" s="991"/>
      <c r="CW10" s="989" t="s">
        <v>487</v>
      </c>
      <c r="CX10" s="990"/>
      <c r="CY10" s="990"/>
      <c r="CZ10" s="990"/>
      <c r="DA10" s="991"/>
      <c r="DB10" s="989" t="s">
        <v>487</v>
      </c>
      <c r="DC10" s="990"/>
      <c r="DD10" s="990"/>
      <c r="DE10" s="990"/>
      <c r="DF10" s="991"/>
      <c r="DG10" s="989" t="s">
        <v>487</v>
      </c>
      <c r="DH10" s="990"/>
      <c r="DI10" s="990"/>
      <c r="DJ10" s="990"/>
      <c r="DK10" s="991"/>
      <c r="DL10" s="989" t="s">
        <v>487</v>
      </c>
      <c r="DM10" s="990"/>
      <c r="DN10" s="990"/>
      <c r="DO10" s="990"/>
      <c r="DP10" s="991"/>
      <c r="DQ10" s="989" t="s">
        <v>487</v>
      </c>
      <c r="DR10" s="990"/>
      <c r="DS10" s="990"/>
      <c r="DT10" s="990"/>
      <c r="DU10" s="991"/>
      <c r="DV10" s="989"/>
      <c r="DW10" s="990"/>
      <c r="DX10" s="990"/>
      <c r="DY10" s="990"/>
      <c r="DZ10" s="991"/>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558</v>
      </c>
      <c r="BT11" s="993"/>
      <c r="BU11" s="993"/>
      <c r="BV11" s="993"/>
      <c r="BW11" s="993"/>
      <c r="BX11" s="993"/>
      <c r="BY11" s="993"/>
      <c r="BZ11" s="993"/>
      <c r="CA11" s="993"/>
      <c r="CB11" s="993"/>
      <c r="CC11" s="993"/>
      <c r="CD11" s="993"/>
      <c r="CE11" s="993"/>
      <c r="CF11" s="993"/>
      <c r="CG11" s="1014"/>
      <c r="CH11" s="989">
        <v>0</v>
      </c>
      <c r="CI11" s="990"/>
      <c r="CJ11" s="990"/>
      <c r="CK11" s="990"/>
      <c r="CL11" s="991"/>
      <c r="CM11" s="989">
        <v>53</v>
      </c>
      <c r="CN11" s="990"/>
      <c r="CO11" s="990"/>
      <c r="CP11" s="990"/>
      <c r="CQ11" s="991"/>
      <c r="CR11" s="989">
        <v>50</v>
      </c>
      <c r="CS11" s="990"/>
      <c r="CT11" s="990"/>
      <c r="CU11" s="990"/>
      <c r="CV11" s="991"/>
      <c r="CW11" s="989" t="s">
        <v>487</v>
      </c>
      <c r="CX11" s="990"/>
      <c r="CY11" s="990"/>
      <c r="CZ11" s="990"/>
      <c r="DA11" s="991"/>
      <c r="DB11" s="989" t="s">
        <v>487</v>
      </c>
      <c r="DC11" s="990"/>
      <c r="DD11" s="990"/>
      <c r="DE11" s="990"/>
      <c r="DF11" s="991"/>
      <c r="DG11" s="989" t="s">
        <v>487</v>
      </c>
      <c r="DH11" s="990"/>
      <c r="DI11" s="990"/>
      <c r="DJ11" s="990"/>
      <c r="DK11" s="991"/>
      <c r="DL11" s="989" t="s">
        <v>487</v>
      </c>
      <c r="DM11" s="990"/>
      <c r="DN11" s="990"/>
      <c r="DO11" s="990"/>
      <c r="DP11" s="991"/>
      <c r="DQ11" s="989" t="s">
        <v>487</v>
      </c>
      <c r="DR11" s="990"/>
      <c r="DS11" s="990"/>
      <c r="DT11" s="990"/>
      <c r="DU11" s="991"/>
      <c r="DV11" s="989"/>
      <c r="DW11" s="990"/>
      <c r="DX11" s="990"/>
      <c r="DY11" s="990"/>
      <c r="DZ11" s="991"/>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559</v>
      </c>
      <c r="BT12" s="993"/>
      <c r="BU12" s="993"/>
      <c r="BV12" s="993"/>
      <c r="BW12" s="993"/>
      <c r="BX12" s="993"/>
      <c r="BY12" s="993"/>
      <c r="BZ12" s="993"/>
      <c r="CA12" s="993"/>
      <c r="CB12" s="993"/>
      <c r="CC12" s="993"/>
      <c r="CD12" s="993"/>
      <c r="CE12" s="993"/>
      <c r="CF12" s="993"/>
      <c r="CG12" s="1014"/>
      <c r="CH12" s="989">
        <v>-5</v>
      </c>
      <c r="CI12" s="990"/>
      <c r="CJ12" s="990"/>
      <c r="CK12" s="990"/>
      <c r="CL12" s="991"/>
      <c r="CM12" s="989">
        <v>-198</v>
      </c>
      <c r="CN12" s="990"/>
      <c r="CO12" s="990"/>
      <c r="CP12" s="990"/>
      <c r="CQ12" s="991"/>
      <c r="CR12" s="989">
        <v>5</v>
      </c>
      <c r="CS12" s="990"/>
      <c r="CT12" s="990"/>
      <c r="CU12" s="990"/>
      <c r="CV12" s="991"/>
      <c r="CW12" s="989" t="s">
        <v>487</v>
      </c>
      <c r="CX12" s="990"/>
      <c r="CY12" s="990"/>
      <c r="CZ12" s="990"/>
      <c r="DA12" s="991"/>
      <c r="DB12" s="989" t="s">
        <v>487</v>
      </c>
      <c r="DC12" s="990"/>
      <c r="DD12" s="990"/>
      <c r="DE12" s="990"/>
      <c r="DF12" s="991"/>
      <c r="DG12" s="989">
        <v>782</v>
      </c>
      <c r="DH12" s="990"/>
      <c r="DI12" s="990"/>
      <c r="DJ12" s="990"/>
      <c r="DK12" s="991"/>
      <c r="DL12" s="989" t="s">
        <v>487</v>
      </c>
      <c r="DM12" s="990"/>
      <c r="DN12" s="990"/>
      <c r="DO12" s="990"/>
      <c r="DP12" s="991"/>
      <c r="DQ12" s="989">
        <v>269</v>
      </c>
      <c r="DR12" s="990"/>
      <c r="DS12" s="990"/>
      <c r="DT12" s="990"/>
      <c r="DU12" s="991"/>
      <c r="DV12" s="989"/>
      <c r="DW12" s="990"/>
      <c r="DX12" s="990"/>
      <c r="DY12" s="990"/>
      <c r="DZ12" s="991"/>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560</v>
      </c>
      <c r="BT13" s="993"/>
      <c r="BU13" s="993"/>
      <c r="BV13" s="993"/>
      <c r="BW13" s="993"/>
      <c r="BX13" s="993"/>
      <c r="BY13" s="993"/>
      <c r="BZ13" s="993"/>
      <c r="CA13" s="993"/>
      <c r="CB13" s="993"/>
      <c r="CC13" s="993"/>
      <c r="CD13" s="993"/>
      <c r="CE13" s="993"/>
      <c r="CF13" s="993"/>
      <c r="CG13" s="1014"/>
      <c r="CH13" s="989">
        <v>-1</v>
      </c>
      <c r="CI13" s="990"/>
      <c r="CJ13" s="990"/>
      <c r="CK13" s="990"/>
      <c r="CL13" s="991"/>
      <c r="CM13" s="989">
        <v>9</v>
      </c>
      <c r="CN13" s="990"/>
      <c r="CO13" s="990"/>
      <c r="CP13" s="990"/>
      <c r="CQ13" s="991"/>
      <c r="CR13" s="989">
        <v>2</v>
      </c>
      <c r="CS13" s="990"/>
      <c r="CT13" s="990"/>
      <c r="CU13" s="990"/>
      <c r="CV13" s="991"/>
      <c r="CW13" s="989" t="s">
        <v>487</v>
      </c>
      <c r="CX13" s="990"/>
      <c r="CY13" s="990"/>
      <c r="CZ13" s="990"/>
      <c r="DA13" s="991"/>
      <c r="DB13" s="989" t="s">
        <v>487</v>
      </c>
      <c r="DC13" s="990"/>
      <c r="DD13" s="990"/>
      <c r="DE13" s="990"/>
      <c r="DF13" s="991"/>
      <c r="DG13" s="989" t="s">
        <v>487</v>
      </c>
      <c r="DH13" s="990"/>
      <c r="DI13" s="990"/>
      <c r="DJ13" s="990"/>
      <c r="DK13" s="991"/>
      <c r="DL13" s="989" t="s">
        <v>487</v>
      </c>
      <c r="DM13" s="990"/>
      <c r="DN13" s="990"/>
      <c r="DO13" s="990"/>
      <c r="DP13" s="991"/>
      <c r="DQ13" s="989" t="s">
        <v>487</v>
      </c>
      <c r="DR13" s="990"/>
      <c r="DS13" s="990"/>
      <c r="DT13" s="990"/>
      <c r="DU13" s="991"/>
      <c r="DV13" s="989"/>
      <c r="DW13" s="990"/>
      <c r="DX13" s="990"/>
      <c r="DY13" s="990"/>
      <c r="DZ13" s="991"/>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72613</v>
      </c>
      <c r="R23" s="1061"/>
      <c r="S23" s="1061"/>
      <c r="T23" s="1061"/>
      <c r="U23" s="1061"/>
      <c r="V23" s="1061">
        <v>71237</v>
      </c>
      <c r="W23" s="1061"/>
      <c r="X23" s="1061"/>
      <c r="Y23" s="1061"/>
      <c r="Z23" s="1061"/>
      <c r="AA23" s="1061">
        <v>1377</v>
      </c>
      <c r="AB23" s="1061"/>
      <c r="AC23" s="1061"/>
      <c r="AD23" s="1061"/>
      <c r="AE23" s="1068"/>
      <c r="AF23" s="1069">
        <v>878</v>
      </c>
      <c r="AG23" s="1061"/>
      <c r="AH23" s="1061"/>
      <c r="AI23" s="1061"/>
      <c r="AJ23" s="1070"/>
      <c r="AK23" s="1071"/>
      <c r="AL23" s="1072"/>
      <c r="AM23" s="1072"/>
      <c r="AN23" s="1072"/>
      <c r="AO23" s="1072"/>
      <c r="AP23" s="1061">
        <v>38039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17617</v>
      </c>
      <c r="R28" s="1051"/>
      <c r="S28" s="1051"/>
      <c r="T28" s="1051"/>
      <c r="U28" s="1051"/>
      <c r="V28" s="1051">
        <v>17616</v>
      </c>
      <c r="W28" s="1051"/>
      <c r="X28" s="1051"/>
      <c r="Y28" s="1051"/>
      <c r="Z28" s="1051"/>
      <c r="AA28" s="1051">
        <v>0</v>
      </c>
      <c r="AB28" s="1051"/>
      <c r="AC28" s="1051"/>
      <c r="AD28" s="1051"/>
      <c r="AE28" s="1052"/>
      <c r="AF28" s="1053">
        <v>0</v>
      </c>
      <c r="AG28" s="1051"/>
      <c r="AH28" s="1051"/>
      <c r="AI28" s="1051"/>
      <c r="AJ28" s="1054"/>
      <c r="AK28" s="1042">
        <v>1748</v>
      </c>
      <c r="AL28" s="1043"/>
      <c r="AM28" s="1043"/>
      <c r="AN28" s="1043"/>
      <c r="AO28" s="1043"/>
      <c r="AP28" s="1043" t="s">
        <v>545</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3562</v>
      </c>
      <c r="R29" s="1039"/>
      <c r="S29" s="1039"/>
      <c r="T29" s="1039"/>
      <c r="U29" s="1039"/>
      <c r="V29" s="1039">
        <v>3449</v>
      </c>
      <c r="W29" s="1039"/>
      <c r="X29" s="1039"/>
      <c r="Y29" s="1039"/>
      <c r="Z29" s="1039"/>
      <c r="AA29" s="1039">
        <v>113</v>
      </c>
      <c r="AB29" s="1039"/>
      <c r="AC29" s="1039"/>
      <c r="AD29" s="1039"/>
      <c r="AE29" s="1040"/>
      <c r="AF29" s="1035">
        <v>113</v>
      </c>
      <c r="AG29" s="1036"/>
      <c r="AH29" s="1036"/>
      <c r="AI29" s="1036"/>
      <c r="AJ29" s="1037"/>
      <c r="AK29" s="980">
        <v>736</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17508</v>
      </c>
      <c r="R30" s="1039"/>
      <c r="S30" s="1039"/>
      <c r="T30" s="1039"/>
      <c r="U30" s="1039"/>
      <c r="V30" s="1039">
        <v>16772</v>
      </c>
      <c r="W30" s="1039"/>
      <c r="X30" s="1039"/>
      <c r="Y30" s="1039"/>
      <c r="Z30" s="1039"/>
      <c r="AA30" s="1039">
        <v>737</v>
      </c>
      <c r="AB30" s="1039"/>
      <c r="AC30" s="1039"/>
      <c r="AD30" s="1039"/>
      <c r="AE30" s="1040"/>
      <c r="AF30" s="1035">
        <v>737</v>
      </c>
      <c r="AG30" s="1036"/>
      <c r="AH30" s="1036"/>
      <c r="AI30" s="1036"/>
      <c r="AJ30" s="1037"/>
      <c r="AK30" s="980">
        <v>2927</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3867</v>
      </c>
      <c r="R31" s="1039"/>
      <c r="S31" s="1039"/>
      <c r="T31" s="1039"/>
      <c r="U31" s="1039"/>
      <c r="V31" s="1039">
        <v>3966</v>
      </c>
      <c r="W31" s="1039"/>
      <c r="X31" s="1039"/>
      <c r="Y31" s="1039"/>
      <c r="Z31" s="1039"/>
      <c r="AA31" s="1039">
        <v>-99</v>
      </c>
      <c r="AB31" s="1039"/>
      <c r="AC31" s="1039"/>
      <c r="AD31" s="1039"/>
      <c r="AE31" s="1040"/>
      <c r="AF31" s="1035">
        <v>1356</v>
      </c>
      <c r="AG31" s="1036"/>
      <c r="AH31" s="1036"/>
      <c r="AI31" s="1036"/>
      <c r="AJ31" s="1037"/>
      <c r="AK31" s="980">
        <v>442</v>
      </c>
      <c r="AL31" s="971"/>
      <c r="AM31" s="971"/>
      <c r="AN31" s="971"/>
      <c r="AO31" s="971"/>
      <c r="AP31" s="971">
        <v>10480</v>
      </c>
      <c r="AQ31" s="971"/>
      <c r="AR31" s="971"/>
      <c r="AS31" s="971"/>
      <c r="AT31" s="971"/>
      <c r="AU31" s="971">
        <v>1530</v>
      </c>
      <c r="AV31" s="971"/>
      <c r="AW31" s="971"/>
      <c r="AX31" s="971"/>
      <c r="AY31" s="971"/>
      <c r="AZ31" s="1041" t="s">
        <v>545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5368</v>
      </c>
      <c r="R32" s="1039"/>
      <c r="S32" s="1039"/>
      <c r="T32" s="1039"/>
      <c r="U32" s="1039"/>
      <c r="V32" s="1039">
        <v>5368</v>
      </c>
      <c r="W32" s="1039"/>
      <c r="X32" s="1039"/>
      <c r="Y32" s="1039"/>
      <c r="Z32" s="1039"/>
      <c r="AA32" s="1039">
        <v>0</v>
      </c>
      <c r="AB32" s="1039"/>
      <c r="AC32" s="1039"/>
      <c r="AD32" s="1039"/>
      <c r="AE32" s="1040"/>
      <c r="AF32" s="1035">
        <v>187</v>
      </c>
      <c r="AG32" s="1036"/>
      <c r="AH32" s="1036"/>
      <c r="AI32" s="1036"/>
      <c r="AJ32" s="1037"/>
      <c r="AK32" s="980">
        <v>1878</v>
      </c>
      <c r="AL32" s="971"/>
      <c r="AM32" s="971"/>
      <c r="AN32" s="971"/>
      <c r="AO32" s="971"/>
      <c r="AP32" s="971">
        <v>41254</v>
      </c>
      <c r="AQ32" s="971"/>
      <c r="AR32" s="971"/>
      <c r="AS32" s="971"/>
      <c r="AT32" s="971"/>
      <c r="AU32" s="971">
        <v>15140</v>
      </c>
      <c r="AV32" s="971"/>
      <c r="AW32" s="971"/>
      <c r="AX32" s="971"/>
      <c r="AY32" s="971"/>
      <c r="AZ32" s="1041" t="s">
        <v>545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2393</v>
      </c>
      <c r="AG63" s="959"/>
      <c r="AH63" s="959"/>
      <c r="AI63" s="959"/>
      <c r="AJ63" s="1022"/>
      <c r="AK63" s="1023"/>
      <c r="AL63" s="963"/>
      <c r="AM63" s="963"/>
      <c r="AN63" s="963"/>
      <c r="AO63" s="963"/>
      <c r="AP63" s="959">
        <v>51734</v>
      </c>
      <c r="AQ63" s="959"/>
      <c r="AR63" s="959"/>
      <c r="AS63" s="959"/>
      <c r="AT63" s="959"/>
      <c r="AU63" s="959">
        <v>16670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5665</v>
      </c>
      <c r="R68" s="982"/>
      <c r="S68" s="982"/>
      <c r="T68" s="982"/>
      <c r="U68" s="982"/>
      <c r="V68" s="982">
        <v>5575</v>
      </c>
      <c r="W68" s="982"/>
      <c r="X68" s="982"/>
      <c r="Y68" s="982"/>
      <c r="Z68" s="982"/>
      <c r="AA68" s="982">
        <v>90</v>
      </c>
      <c r="AB68" s="982"/>
      <c r="AC68" s="982"/>
      <c r="AD68" s="982"/>
      <c r="AE68" s="982"/>
      <c r="AF68" s="982">
        <v>90</v>
      </c>
      <c r="AG68" s="982"/>
      <c r="AH68" s="982"/>
      <c r="AI68" s="982"/>
      <c r="AJ68" s="982"/>
      <c r="AK68" s="982">
        <v>45</v>
      </c>
      <c r="AL68" s="982"/>
      <c r="AM68" s="982"/>
      <c r="AN68" s="982"/>
      <c r="AO68" s="982"/>
      <c r="AP68" s="982">
        <v>6955</v>
      </c>
      <c r="AQ68" s="982"/>
      <c r="AR68" s="982"/>
      <c r="AS68" s="982"/>
      <c r="AT68" s="982"/>
      <c r="AU68" s="982">
        <v>2903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14</v>
      </c>
      <c r="R69" s="971"/>
      <c r="S69" s="971"/>
      <c r="T69" s="971"/>
      <c r="U69" s="971"/>
      <c r="V69" s="971">
        <v>12</v>
      </c>
      <c r="W69" s="971"/>
      <c r="X69" s="971"/>
      <c r="Y69" s="971"/>
      <c r="Z69" s="971"/>
      <c r="AA69" s="971">
        <v>3</v>
      </c>
      <c r="AB69" s="971"/>
      <c r="AC69" s="971"/>
      <c r="AD69" s="971"/>
      <c r="AE69" s="971"/>
      <c r="AF69" s="971">
        <v>3</v>
      </c>
      <c r="AG69" s="971"/>
      <c r="AH69" s="971"/>
      <c r="AI69" s="971"/>
      <c r="AJ69" s="971"/>
      <c r="AK69" s="971" t="s">
        <v>545</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93</v>
      </c>
      <c r="R70" s="971"/>
      <c r="S70" s="971"/>
      <c r="T70" s="971"/>
      <c r="U70" s="971"/>
      <c r="V70" s="971">
        <v>91</v>
      </c>
      <c r="W70" s="971"/>
      <c r="X70" s="971"/>
      <c r="Y70" s="971"/>
      <c r="Z70" s="971"/>
      <c r="AA70" s="971">
        <v>2</v>
      </c>
      <c r="AB70" s="971"/>
      <c r="AC70" s="971"/>
      <c r="AD70" s="971"/>
      <c r="AE70" s="971"/>
      <c r="AF70" s="971">
        <v>2</v>
      </c>
      <c r="AG70" s="971"/>
      <c r="AH70" s="971"/>
      <c r="AI70" s="971"/>
      <c r="AJ70" s="971"/>
      <c r="AK70" s="971" t="s">
        <v>545</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52</v>
      </c>
      <c r="R71" s="971"/>
      <c r="S71" s="971"/>
      <c r="T71" s="971"/>
      <c r="U71" s="971"/>
      <c r="V71" s="971">
        <v>50</v>
      </c>
      <c r="W71" s="971"/>
      <c r="X71" s="971"/>
      <c r="Y71" s="971"/>
      <c r="Z71" s="971"/>
      <c r="AA71" s="971">
        <v>2</v>
      </c>
      <c r="AB71" s="971"/>
      <c r="AC71" s="971"/>
      <c r="AD71" s="971"/>
      <c r="AE71" s="971"/>
      <c r="AF71" s="971">
        <v>2</v>
      </c>
      <c r="AG71" s="971"/>
      <c r="AH71" s="971"/>
      <c r="AI71" s="971"/>
      <c r="AJ71" s="971"/>
      <c r="AK71" s="971">
        <v>46</v>
      </c>
      <c r="AL71" s="971"/>
      <c r="AM71" s="971"/>
      <c r="AN71" s="971"/>
      <c r="AO71" s="971"/>
      <c r="AP71" s="971" t="s">
        <v>545</v>
      </c>
      <c r="AQ71" s="971"/>
      <c r="AR71" s="971"/>
      <c r="AS71" s="971"/>
      <c r="AT71" s="971"/>
      <c r="AU71" s="971" t="s">
        <v>545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780</v>
      </c>
      <c r="R72" s="971"/>
      <c r="S72" s="971"/>
      <c r="T72" s="971"/>
      <c r="U72" s="971"/>
      <c r="V72" s="971">
        <v>124</v>
      </c>
      <c r="W72" s="971"/>
      <c r="X72" s="971"/>
      <c r="Y72" s="971"/>
      <c r="Z72" s="971"/>
      <c r="AA72" s="971">
        <v>656</v>
      </c>
      <c r="AB72" s="971"/>
      <c r="AC72" s="971"/>
      <c r="AD72" s="971"/>
      <c r="AE72" s="971"/>
      <c r="AF72" s="971">
        <v>656</v>
      </c>
      <c r="AG72" s="971"/>
      <c r="AH72" s="971"/>
      <c r="AI72" s="971"/>
      <c r="AJ72" s="971"/>
      <c r="AK72" s="971">
        <v>45</v>
      </c>
      <c r="AL72" s="971"/>
      <c r="AM72" s="971"/>
      <c r="AN72" s="971"/>
      <c r="AO72" s="971"/>
      <c r="AP72" s="971" t="s">
        <v>545</v>
      </c>
      <c r="AQ72" s="971"/>
      <c r="AR72" s="971"/>
      <c r="AS72" s="971"/>
      <c r="AT72" s="971"/>
      <c r="AU72" s="971" t="s">
        <v>545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1111</v>
      </c>
      <c r="R73" s="971"/>
      <c r="S73" s="971"/>
      <c r="T73" s="971"/>
      <c r="U73" s="971"/>
      <c r="V73" s="971">
        <v>1018</v>
      </c>
      <c r="W73" s="971"/>
      <c r="X73" s="971"/>
      <c r="Y73" s="971"/>
      <c r="Z73" s="971"/>
      <c r="AA73" s="971">
        <v>93</v>
      </c>
      <c r="AB73" s="971"/>
      <c r="AC73" s="971"/>
      <c r="AD73" s="971"/>
      <c r="AE73" s="971"/>
      <c r="AF73" s="971">
        <v>93</v>
      </c>
      <c r="AG73" s="971"/>
      <c r="AH73" s="971"/>
      <c r="AI73" s="971"/>
      <c r="AJ73" s="971"/>
      <c r="AK73" s="971">
        <v>34</v>
      </c>
      <c r="AL73" s="971"/>
      <c r="AM73" s="971"/>
      <c r="AN73" s="971"/>
      <c r="AO73" s="971"/>
      <c r="AP73" s="971" t="s">
        <v>545</v>
      </c>
      <c r="AQ73" s="971"/>
      <c r="AR73" s="971"/>
      <c r="AS73" s="971"/>
      <c r="AT73" s="971"/>
      <c r="AU73" s="971" t="s">
        <v>545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416492</v>
      </c>
      <c r="R74" s="971"/>
      <c r="S74" s="971"/>
      <c r="T74" s="971"/>
      <c r="U74" s="971"/>
      <c r="V74" s="971">
        <v>405939</v>
      </c>
      <c r="W74" s="971"/>
      <c r="X74" s="971"/>
      <c r="Y74" s="971"/>
      <c r="Z74" s="971"/>
      <c r="AA74" s="971">
        <v>10552</v>
      </c>
      <c r="AB74" s="971"/>
      <c r="AC74" s="971"/>
      <c r="AD74" s="971"/>
      <c r="AE74" s="971"/>
      <c r="AF74" s="971">
        <v>10552</v>
      </c>
      <c r="AG74" s="971"/>
      <c r="AH74" s="971"/>
      <c r="AI74" s="971"/>
      <c r="AJ74" s="971"/>
      <c r="AK74" s="971">
        <v>2584</v>
      </c>
      <c r="AL74" s="971"/>
      <c r="AM74" s="971"/>
      <c r="AN74" s="971"/>
      <c r="AO74" s="971"/>
      <c r="AP74" s="971" t="s">
        <v>545</v>
      </c>
      <c r="AQ74" s="971"/>
      <c r="AR74" s="971"/>
      <c r="AS74" s="971"/>
      <c r="AT74" s="971"/>
      <c r="AU74" s="971" t="s">
        <v>545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2453</v>
      </c>
      <c r="R75" s="979"/>
      <c r="S75" s="979"/>
      <c r="T75" s="979"/>
      <c r="U75" s="980"/>
      <c r="V75" s="981">
        <v>2452</v>
      </c>
      <c r="W75" s="979"/>
      <c r="X75" s="979"/>
      <c r="Y75" s="979"/>
      <c r="Z75" s="980"/>
      <c r="AA75" s="981">
        <v>1</v>
      </c>
      <c r="AB75" s="979"/>
      <c r="AC75" s="979"/>
      <c r="AD75" s="979"/>
      <c r="AE75" s="980"/>
      <c r="AF75" s="981">
        <v>1</v>
      </c>
      <c r="AG75" s="979"/>
      <c r="AH75" s="979"/>
      <c r="AI75" s="979"/>
      <c r="AJ75" s="980"/>
      <c r="AK75" s="981" t="s">
        <v>545</v>
      </c>
      <c r="AL75" s="979"/>
      <c r="AM75" s="979"/>
      <c r="AN75" s="979"/>
      <c r="AO75" s="980"/>
      <c r="AP75" s="981" t="s">
        <v>545</v>
      </c>
      <c r="AQ75" s="979"/>
      <c r="AR75" s="979"/>
      <c r="AS75" s="979"/>
      <c r="AT75" s="980"/>
      <c r="AU75" s="981" t="s">
        <v>545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11399</v>
      </c>
      <c r="AG88" s="959"/>
      <c r="AH88" s="959"/>
      <c r="AI88" s="959"/>
      <c r="AJ88" s="959"/>
      <c r="AK88" s="963"/>
      <c r="AL88" s="963"/>
      <c r="AM88" s="963"/>
      <c r="AN88" s="963"/>
      <c r="AO88" s="963"/>
      <c r="AP88" s="959">
        <v>6955</v>
      </c>
      <c r="AQ88" s="959"/>
      <c r="AR88" s="959"/>
      <c r="AS88" s="959"/>
      <c r="AT88" s="959"/>
      <c r="AU88" s="959">
        <v>2903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CR7+CR8+CR9+CR10+CR11+CR12+CR13</f>
        <v>216</v>
      </c>
      <c r="CS102" s="953"/>
      <c r="CT102" s="953"/>
      <c r="CU102" s="953"/>
      <c r="CV102" s="954"/>
      <c r="CW102" s="952">
        <f>CW7+CW8</f>
        <v>25</v>
      </c>
      <c r="CX102" s="953"/>
      <c r="CY102" s="953"/>
      <c r="CZ102" s="953"/>
      <c r="DA102" s="954"/>
      <c r="DB102" s="952">
        <v>0</v>
      </c>
      <c r="DC102" s="953"/>
      <c r="DD102" s="953"/>
      <c r="DE102" s="953"/>
      <c r="DF102" s="954"/>
      <c r="DG102" s="952">
        <f>DG12</f>
        <v>782</v>
      </c>
      <c r="DH102" s="953"/>
      <c r="DI102" s="953"/>
      <c r="DJ102" s="953"/>
      <c r="DK102" s="954"/>
      <c r="DL102" s="952">
        <v>0</v>
      </c>
      <c r="DM102" s="953"/>
      <c r="DN102" s="953"/>
      <c r="DO102" s="953"/>
      <c r="DP102" s="954"/>
      <c r="DQ102" s="952">
        <f>DQ12</f>
        <v>269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4807310</v>
      </c>
      <c r="AB110" s="889"/>
      <c r="AC110" s="889"/>
      <c r="AD110" s="889"/>
      <c r="AE110" s="890"/>
      <c r="AF110" s="891">
        <v>4626167</v>
      </c>
      <c r="AG110" s="889"/>
      <c r="AH110" s="889"/>
      <c r="AI110" s="889"/>
      <c r="AJ110" s="890"/>
      <c r="AK110" s="891">
        <v>4461664</v>
      </c>
      <c r="AL110" s="889"/>
      <c r="AM110" s="889"/>
      <c r="AN110" s="889"/>
      <c r="AO110" s="890"/>
      <c r="AP110" s="892">
        <v>13.5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41353066</v>
      </c>
      <c r="BR110" s="842"/>
      <c r="BS110" s="842"/>
      <c r="BT110" s="842"/>
      <c r="BU110" s="842"/>
      <c r="BV110" s="842">
        <v>39007000</v>
      </c>
      <c r="BW110" s="842"/>
      <c r="BX110" s="842"/>
      <c r="BY110" s="842"/>
      <c r="BZ110" s="842"/>
      <c r="CA110" s="842">
        <v>38039303</v>
      </c>
      <c r="CB110" s="842"/>
      <c r="CC110" s="842"/>
      <c r="CD110" s="842"/>
      <c r="CE110" s="842"/>
      <c r="CF110" s="866">
        <v>115.5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298603</v>
      </c>
      <c r="DH110" s="842"/>
      <c r="DI110" s="842"/>
      <c r="DJ110" s="842"/>
      <c r="DK110" s="842"/>
      <c r="DL110" s="842">
        <v>278406</v>
      </c>
      <c r="DM110" s="842"/>
      <c r="DN110" s="842"/>
      <c r="DO110" s="842"/>
      <c r="DP110" s="842"/>
      <c r="DQ110" s="842">
        <v>258204</v>
      </c>
      <c r="DR110" s="842"/>
      <c r="DS110" s="842"/>
      <c r="DT110" s="842"/>
      <c r="DU110" s="842"/>
      <c r="DV110" s="843">
        <v>0.8</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1032664</v>
      </c>
      <c r="BR111" s="817"/>
      <c r="BS111" s="817"/>
      <c r="BT111" s="817"/>
      <c r="BU111" s="817"/>
      <c r="BV111" s="817">
        <v>833416</v>
      </c>
      <c r="BW111" s="817"/>
      <c r="BX111" s="817"/>
      <c r="BY111" s="817"/>
      <c r="BZ111" s="817"/>
      <c r="CA111" s="817">
        <v>799904</v>
      </c>
      <c r="CB111" s="817"/>
      <c r="CC111" s="817"/>
      <c r="CD111" s="817"/>
      <c r="CE111" s="817"/>
      <c r="CF111" s="875">
        <v>2.4</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15172035</v>
      </c>
      <c r="BR112" s="817"/>
      <c r="BS112" s="817"/>
      <c r="BT112" s="817"/>
      <c r="BU112" s="817"/>
      <c r="BV112" s="817">
        <v>16036368</v>
      </c>
      <c r="BW112" s="817"/>
      <c r="BX112" s="817"/>
      <c r="BY112" s="817"/>
      <c r="BZ112" s="817"/>
      <c r="CA112" s="817">
        <v>16670241</v>
      </c>
      <c r="CB112" s="817"/>
      <c r="CC112" s="817"/>
      <c r="CD112" s="817"/>
      <c r="CE112" s="817"/>
      <c r="CF112" s="875">
        <v>50.6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1114939</v>
      </c>
      <c r="AB113" s="919"/>
      <c r="AC113" s="919"/>
      <c r="AD113" s="919"/>
      <c r="AE113" s="920"/>
      <c r="AF113" s="921">
        <v>1174825</v>
      </c>
      <c r="AG113" s="919"/>
      <c r="AH113" s="919"/>
      <c r="AI113" s="919"/>
      <c r="AJ113" s="920"/>
      <c r="AK113" s="921">
        <v>1229712</v>
      </c>
      <c r="AL113" s="919"/>
      <c r="AM113" s="919"/>
      <c r="AN113" s="919"/>
      <c r="AO113" s="920"/>
      <c r="AP113" s="922">
        <v>3.7</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2824670</v>
      </c>
      <c r="BR113" s="817"/>
      <c r="BS113" s="817"/>
      <c r="BT113" s="817"/>
      <c r="BU113" s="817"/>
      <c r="BV113" s="817">
        <v>2795368</v>
      </c>
      <c r="BW113" s="817"/>
      <c r="BX113" s="817"/>
      <c r="BY113" s="817"/>
      <c r="BZ113" s="817"/>
      <c r="CA113" s="817">
        <v>2903180</v>
      </c>
      <c r="CB113" s="817"/>
      <c r="CC113" s="817"/>
      <c r="CD113" s="817"/>
      <c r="CE113" s="817"/>
      <c r="CF113" s="875">
        <v>8.8000000000000007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282022</v>
      </c>
      <c r="AB114" s="780"/>
      <c r="AC114" s="780"/>
      <c r="AD114" s="780"/>
      <c r="AE114" s="781"/>
      <c r="AF114" s="782">
        <v>283034</v>
      </c>
      <c r="AG114" s="780"/>
      <c r="AH114" s="780"/>
      <c r="AI114" s="780"/>
      <c r="AJ114" s="781"/>
      <c r="AK114" s="782">
        <v>293468</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9316773</v>
      </c>
      <c r="BR114" s="817"/>
      <c r="BS114" s="817"/>
      <c r="BT114" s="817"/>
      <c r="BU114" s="817"/>
      <c r="BV114" s="817">
        <v>9958222</v>
      </c>
      <c r="BW114" s="817"/>
      <c r="BX114" s="817"/>
      <c r="BY114" s="817"/>
      <c r="BZ114" s="817"/>
      <c r="CA114" s="817">
        <v>10528267</v>
      </c>
      <c r="CB114" s="817"/>
      <c r="CC114" s="817"/>
      <c r="CD114" s="817"/>
      <c r="CE114" s="817"/>
      <c r="CF114" s="875">
        <v>32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15195</v>
      </c>
      <c r="AB115" s="919"/>
      <c r="AC115" s="919"/>
      <c r="AD115" s="919"/>
      <c r="AE115" s="920"/>
      <c r="AF115" s="921">
        <v>15195</v>
      </c>
      <c r="AG115" s="919"/>
      <c r="AH115" s="919"/>
      <c r="AI115" s="919"/>
      <c r="AJ115" s="920"/>
      <c r="AK115" s="921">
        <v>13310</v>
      </c>
      <c r="AL115" s="919"/>
      <c r="AM115" s="919"/>
      <c r="AN115" s="919"/>
      <c r="AO115" s="920"/>
      <c r="AP115" s="922">
        <v>0</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255713</v>
      </c>
      <c r="BR115" s="817"/>
      <c r="BS115" s="817"/>
      <c r="BT115" s="817"/>
      <c r="BU115" s="817"/>
      <c r="BV115" s="817">
        <v>269408</v>
      </c>
      <c r="BW115" s="817"/>
      <c r="BX115" s="817"/>
      <c r="BY115" s="817"/>
      <c r="BZ115" s="817"/>
      <c r="CA115" s="817">
        <v>269069</v>
      </c>
      <c r="CB115" s="817"/>
      <c r="CC115" s="817"/>
      <c r="CD115" s="817"/>
      <c r="CE115" s="817"/>
      <c r="CF115" s="875">
        <v>0.8</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591000</v>
      </c>
      <c r="DH115" s="780"/>
      <c r="DI115" s="780"/>
      <c r="DJ115" s="780"/>
      <c r="DK115" s="781"/>
      <c r="DL115" s="782">
        <v>427144</v>
      </c>
      <c r="DM115" s="780"/>
      <c r="DN115" s="780"/>
      <c r="DO115" s="780"/>
      <c r="DP115" s="781"/>
      <c r="DQ115" s="782">
        <v>427144</v>
      </c>
      <c r="DR115" s="780"/>
      <c r="DS115" s="780"/>
      <c r="DT115" s="780"/>
      <c r="DU115" s="781"/>
      <c r="DV115" s="824">
        <v>1.3</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143061</v>
      </c>
      <c r="DH116" s="780"/>
      <c r="DI116" s="780"/>
      <c r="DJ116" s="780"/>
      <c r="DK116" s="781"/>
      <c r="DL116" s="782">
        <v>127866</v>
      </c>
      <c r="DM116" s="780"/>
      <c r="DN116" s="780"/>
      <c r="DO116" s="780"/>
      <c r="DP116" s="781"/>
      <c r="DQ116" s="782">
        <v>114556</v>
      </c>
      <c r="DR116" s="780"/>
      <c r="DS116" s="780"/>
      <c r="DT116" s="780"/>
      <c r="DU116" s="781"/>
      <c r="DV116" s="824">
        <v>0.3</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6219466</v>
      </c>
      <c r="AB117" s="903"/>
      <c r="AC117" s="903"/>
      <c r="AD117" s="903"/>
      <c r="AE117" s="904"/>
      <c r="AF117" s="905">
        <v>6099221</v>
      </c>
      <c r="AG117" s="903"/>
      <c r="AH117" s="903"/>
      <c r="AI117" s="903"/>
      <c r="AJ117" s="904"/>
      <c r="AK117" s="905">
        <v>5998154</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69954921</v>
      </c>
      <c r="BR119" s="845"/>
      <c r="BS119" s="845"/>
      <c r="BT119" s="845"/>
      <c r="BU119" s="845"/>
      <c r="BV119" s="845">
        <v>68899782</v>
      </c>
      <c r="BW119" s="845"/>
      <c r="BX119" s="845"/>
      <c r="BY119" s="845"/>
      <c r="BZ119" s="845"/>
      <c r="CA119" s="845">
        <v>69209964</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12401470</v>
      </c>
      <c r="BR120" s="842"/>
      <c r="BS120" s="842"/>
      <c r="BT120" s="842"/>
      <c r="BU120" s="842"/>
      <c r="BV120" s="842">
        <v>12855587</v>
      </c>
      <c r="BW120" s="842"/>
      <c r="BX120" s="842"/>
      <c r="BY120" s="842"/>
      <c r="BZ120" s="842"/>
      <c r="CA120" s="842">
        <v>12857812</v>
      </c>
      <c r="CB120" s="842"/>
      <c r="CC120" s="842"/>
      <c r="CD120" s="842"/>
      <c r="CE120" s="842"/>
      <c r="CF120" s="866">
        <v>39</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14142565</v>
      </c>
      <c r="DH120" s="842"/>
      <c r="DI120" s="842"/>
      <c r="DJ120" s="842"/>
      <c r="DK120" s="842"/>
      <c r="DL120" s="842">
        <v>14824464</v>
      </c>
      <c r="DM120" s="842"/>
      <c r="DN120" s="842"/>
      <c r="DO120" s="842"/>
      <c r="DP120" s="842"/>
      <c r="DQ120" s="842">
        <v>15140113</v>
      </c>
      <c r="DR120" s="842"/>
      <c r="DS120" s="842"/>
      <c r="DT120" s="842"/>
      <c r="DU120" s="842"/>
      <c r="DV120" s="843">
        <v>46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16314820</v>
      </c>
      <c r="BR121" s="817"/>
      <c r="BS121" s="817"/>
      <c r="BT121" s="817"/>
      <c r="BU121" s="817"/>
      <c r="BV121" s="817">
        <v>15696099</v>
      </c>
      <c r="BW121" s="817"/>
      <c r="BX121" s="817"/>
      <c r="BY121" s="817"/>
      <c r="BZ121" s="817"/>
      <c r="CA121" s="817">
        <v>15182186</v>
      </c>
      <c r="CB121" s="817"/>
      <c r="CC121" s="817"/>
      <c r="CD121" s="817"/>
      <c r="CE121" s="817"/>
      <c r="CF121" s="875">
        <v>46.1</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1029470</v>
      </c>
      <c r="DH121" s="817"/>
      <c r="DI121" s="817"/>
      <c r="DJ121" s="817"/>
      <c r="DK121" s="817"/>
      <c r="DL121" s="817">
        <v>1211904</v>
      </c>
      <c r="DM121" s="817"/>
      <c r="DN121" s="817"/>
      <c r="DO121" s="817"/>
      <c r="DP121" s="817"/>
      <c r="DQ121" s="817">
        <v>1530128</v>
      </c>
      <c r="DR121" s="817"/>
      <c r="DS121" s="817"/>
      <c r="DT121" s="817"/>
      <c r="DU121" s="817"/>
      <c r="DV121" s="794">
        <v>4.5999999999999996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64924472</v>
      </c>
      <c r="BR122" s="845"/>
      <c r="BS122" s="845"/>
      <c r="BT122" s="845"/>
      <c r="BU122" s="845"/>
      <c r="BV122" s="845">
        <v>64741529</v>
      </c>
      <c r="BW122" s="845"/>
      <c r="BX122" s="845"/>
      <c r="BY122" s="845"/>
      <c r="BZ122" s="845"/>
      <c r="CA122" s="845">
        <v>63590823</v>
      </c>
      <c r="CB122" s="845"/>
      <c r="CC122" s="845"/>
      <c r="CD122" s="845"/>
      <c r="CE122" s="845"/>
      <c r="CF122" s="846">
        <v>193.1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15195</v>
      </c>
      <c r="AB123" s="780"/>
      <c r="AC123" s="780"/>
      <c r="AD123" s="780"/>
      <c r="AE123" s="781"/>
      <c r="AF123" s="782">
        <v>15195</v>
      </c>
      <c r="AG123" s="780"/>
      <c r="AH123" s="780"/>
      <c r="AI123" s="780"/>
      <c r="AJ123" s="781"/>
      <c r="AK123" s="782">
        <v>13310</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93640762</v>
      </c>
      <c r="BR123" s="833"/>
      <c r="BS123" s="833"/>
      <c r="BT123" s="833"/>
      <c r="BU123" s="833"/>
      <c r="BV123" s="833">
        <v>93293215</v>
      </c>
      <c r="BW123" s="833"/>
      <c r="BX123" s="833"/>
      <c r="BY123" s="833"/>
      <c r="BZ123" s="833"/>
      <c r="CA123" s="833">
        <v>91630821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255713</v>
      </c>
      <c r="DH126" s="817"/>
      <c r="DI126" s="817"/>
      <c r="DJ126" s="817"/>
      <c r="DK126" s="817"/>
      <c r="DL126" s="817">
        <v>261217</v>
      </c>
      <c r="DM126" s="817"/>
      <c r="DN126" s="817"/>
      <c r="DO126" s="817"/>
      <c r="DP126" s="817"/>
      <c r="DQ126" s="817">
        <v>269069</v>
      </c>
      <c r="DR126" s="817"/>
      <c r="DS126" s="817"/>
      <c r="DT126" s="817"/>
      <c r="DU126" s="817"/>
      <c r="DV126" s="794">
        <v>0.8</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1302213</v>
      </c>
      <c r="AB128" s="801"/>
      <c r="AC128" s="801"/>
      <c r="AD128" s="801"/>
      <c r="AE128" s="802"/>
      <c r="AF128" s="803">
        <v>1217059</v>
      </c>
      <c r="AG128" s="801"/>
      <c r="AH128" s="801"/>
      <c r="AI128" s="801"/>
      <c r="AJ128" s="802"/>
      <c r="AK128" s="803">
        <v>1200357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11.51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8191</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37942730</v>
      </c>
      <c r="AB129" s="780"/>
      <c r="AC129" s="780"/>
      <c r="AD129" s="780"/>
      <c r="AE129" s="781"/>
      <c r="AF129" s="782">
        <v>37358455</v>
      </c>
      <c r="AG129" s="780"/>
      <c r="AH129" s="780"/>
      <c r="AI129" s="780"/>
      <c r="AJ129" s="781"/>
      <c r="AK129" s="782">
        <v>38107164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16.510000000000002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5177806</v>
      </c>
      <c r="AB130" s="780"/>
      <c r="AC130" s="780"/>
      <c r="AD130" s="780"/>
      <c r="AE130" s="781"/>
      <c r="AF130" s="782">
        <v>5227946</v>
      </c>
      <c r="AG130" s="780"/>
      <c r="AH130" s="780"/>
      <c r="AI130" s="780"/>
      <c r="AJ130" s="781"/>
      <c r="AK130" s="782">
        <v>5175474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32764924</v>
      </c>
      <c r="AB131" s="764"/>
      <c r="AC131" s="764"/>
      <c r="AD131" s="764"/>
      <c r="AE131" s="765"/>
      <c r="AF131" s="766">
        <v>32130509</v>
      </c>
      <c r="AG131" s="764"/>
      <c r="AH131" s="764"/>
      <c r="AI131" s="764"/>
      <c r="AJ131" s="765"/>
      <c r="AK131" s="766">
        <v>32931690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-0.79521929999999996</v>
      </c>
      <c r="AB132" s="745"/>
      <c r="AC132" s="745"/>
      <c r="AD132" s="745"/>
      <c r="AE132" s="746"/>
      <c r="AF132" s="747">
        <v>-1.0761858799999999</v>
      </c>
      <c r="AG132" s="745"/>
      <c r="AH132" s="745"/>
      <c r="AI132" s="745"/>
      <c r="AJ132" s="746"/>
      <c r="AK132" s="747">
        <v>-1.14684974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0</v>
      </c>
      <c r="AB133" s="724"/>
      <c r="AC133" s="724"/>
      <c r="AD133" s="724"/>
      <c r="AE133" s="725"/>
      <c r="AF133" s="723">
        <v>-0.4</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1TAxRq4N8TxFv5iqUR9GqQGLwrF18PB3haZ/75UhYPUfYzI+AMj4GLGFLyTXrjQNOWNdRnlV2KLs9tuz9aECw==" saltValue="o8hKYhfQaHUS0Ssz4GTs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dBc1ltUOYCfHE4D3n9Oxa6cBsG5m2j5il5n0WCwOgdeAuf0qRzhv7yZpP7K8P0CnVzGuyxTtvVgh5QyrNv2zQ==" saltValue="pyFOnJLfqnz4PHYg3c8i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hvPgbJK7yD9G7Eivtvz/Bq6Dx6OH5yjHpa5g87QLT3Xba5Sxs2GpTH0NizDepT8c9xRuiIhPnbhhyjVHagarA==" saltValue="1FtrcqCgorlBp30TnRwH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483</v>
      </c>
      <c r="AL9" s="1130"/>
      <c r="AM9" s="1130"/>
      <c r="AN9" s="1131"/>
      <c r="AO9" s="281">
        <v>13451053</v>
      </c>
      <c r="AP9" s="281">
        <v>74339</v>
      </c>
      <c r="AQ9" s="282">
        <v>61513</v>
      </c>
      <c r="AR9" s="283">
        <v>20.9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484</v>
      </c>
      <c r="AL10" s="1130"/>
      <c r="AM10" s="1130"/>
      <c r="AN10" s="1131"/>
      <c r="AO10" s="284">
        <v>138936</v>
      </c>
      <c r="AP10" s="284">
        <v>768</v>
      </c>
      <c r="AQ10" s="285">
        <v>1262</v>
      </c>
      <c r="AR10" s="286">
        <v>-39.1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485</v>
      </c>
      <c r="AL11" s="1130"/>
      <c r="AM11" s="1130"/>
      <c r="AN11" s="1131"/>
      <c r="AO11" s="284">
        <v>39802</v>
      </c>
      <c r="AP11" s="284">
        <v>220</v>
      </c>
      <c r="AQ11" s="285">
        <v>1079</v>
      </c>
      <c r="AR11" s="286">
        <v>-79.599999999999994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486</v>
      </c>
      <c r="AL12" s="1130"/>
      <c r="AM12" s="1130"/>
      <c r="AN12" s="1131"/>
      <c r="AO12" s="284" t="s">
        <v>487</v>
      </c>
      <c r="AP12" s="284" t="s">
        <v>487</v>
      </c>
      <c r="AQ12" s="285">
        <v>46</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488</v>
      </c>
      <c r="AL13" s="1130"/>
      <c r="AM13" s="1130"/>
      <c r="AN13" s="1131"/>
      <c r="AO13" s="284">
        <v>459613</v>
      </c>
      <c r="AP13" s="284">
        <v>2540</v>
      </c>
      <c r="AQ13" s="285">
        <v>2016</v>
      </c>
      <c r="AR13" s="286">
        <v>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489</v>
      </c>
      <c r="AL14" s="1130"/>
      <c r="AM14" s="1130"/>
      <c r="AN14" s="1131"/>
      <c r="AO14" s="284">
        <v>74493</v>
      </c>
      <c r="AP14" s="284">
        <v>412</v>
      </c>
      <c r="AQ14" s="285">
        <v>1290</v>
      </c>
      <c r="AR14" s="286">
        <v>-68.099999999999994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490</v>
      </c>
      <c r="AL15" s="1133"/>
      <c r="AM15" s="1133"/>
      <c r="AN15" s="1134"/>
      <c r="AO15" s="284">
        <v>-345568</v>
      </c>
      <c r="AP15" s="284">
        <v>-1910</v>
      </c>
      <c r="AQ15" s="285">
        <v>-2388</v>
      </c>
      <c r="AR15" s="286">
        <v>-20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13818329</v>
      </c>
      <c r="AP16" s="284">
        <v>76368</v>
      </c>
      <c r="AQ16" s="285">
        <v>64818</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495</v>
      </c>
      <c r="AL21" s="1136"/>
      <c r="AM21" s="1136"/>
      <c r="AN21" s="1137"/>
      <c r="AO21" s="297">
        <v>6.96</v>
      </c>
      <c r="AP21" s="298">
        <v>6.09</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496</v>
      </c>
      <c r="AL22" s="1136"/>
      <c r="AM22" s="1136"/>
      <c r="AN22" s="1137"/>
      <c r="AO22" s="302">
        <v>100.7</v>
      </c>
      <c r="AP22" s="303">
        <v>99.7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500</v>
      </c>
      <c r="AL32" s="1120"/>
      <c r="AM32" s="1120"/>
      <c r="AN32" s="1121"/>
      <c r="AO32" s="312">
        <v>4461664</v>
      </c>
      <c r="AP32" s="312">
        <v>24658</v>
      </c>
      <c r="AQ32" s="313">
        <v>26619</v>
      </c>
      <c r="AR32" s="314">
        <v>-7.4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501</v>
      </c>
      <c r="AL33" s="1120"/>
      <c r="AM33" s="1120"/>
      <c r="AN33" s="1121"/>
      <c r="AO33" s="312" t="s">
        <v>487</v>
      </c>
      <c r="AP33" s="312" t="s">
        <v>487</v>
      </c>
      <c r="AQ33" s="313">
        <v>3</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502</v>
      </c>
      <c r="AL34" s="1120"/>
      <c r="AM34" s="1120"/>
      <c r="AN34" s="1121"/>
      <c r="AO34" s="312" t="s">
        <v>487</v>
      </c>
      <c r="AP34" s="312" t="s">
        <v>487</v>
      </c>
      <c r="AQ34" s="313">
        <v>28</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503</v>
      </c>
      <c r="AL35" s="1120"/>
      <c r="AM35" s="1120"/>
      <c r="AN35" s="1121"/>
      <c r="AO35" s="312">
        <v>1229712</v>
      </c>
      <c r="AP35" s="312">
        <v>6796</v>
      </c>
      <c r="AQ35" s="313">
        <v>5266</v>
      </c>
      <c r="AR35" s="314">
        <v>29.1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504</v>
      </c>
      <c r="AL36" s="1120"/>
      <c r="AM36" s="1120"/>
      <c r="AN36" s="1121"/>
      <c r="AO36" s="312">
        <v>293468</v>
      </c>
      <c r="AP36" s="312">
        <v>1622</v>
      </c>
      <c r="AQ36" s="313">
        <v>468</v>
      </c>
      <c r="AR36" s="314">
        <v>246.6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505</v>
      </c>
      <c r="AL37" s="1120"/>
      <c r="AM37" s="1120"/>
      <c r="AN37" s="1121"/>
      <c r="AO37" s="312">
        <v>13310</v>
      </c>
      <c r="AP37" s="312">
        <v>74</v>
      </c>
      <c r="AQ37" s="313">
        <v>985</v>
      </c>
      <c r="AR37" s="314">
        <v>-92.5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506</v>
      </c>
      <c r="AL38" s="1123"/>
      <c r="AM38" s="1123"/>
      <c r="AN38" s="1124"/>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507</v>
      </c>
      <c r="AL39" s="1123"/>
      <c r="AM39" s="1123"/>
      <c r="AN39" s="1124"/>
      <c r="AO39" s="312">
        <v>-1200357</v>
      </c>
      <c r="AP39" s="312">
        <v>-6634</v>
      </c>
      <c r="AQ39" s="313">
        <v>-7209</v>
      </c>
      <c r="AR39" s="314">
        <v>-8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508</v>
      </c>
      <c r="AL40" s="1120"/>
      <c r="AM40" s="1120"/>
      <c r="AN40" s="1121"/>
      <c r="AO40" s="312">
        <v>-5175474</v>
      </c>
      <c r="AP40" s="312">
        <v>-28603</v>
      </c>
      <c r="AQ40" s="313">
        <v>-18404</v>
      </c>
      <c r="AR40" s="314">
        <v>55.4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-377677</v>
      </c>
      <c r="AP41" s="312">
        <v>-2087</v>
      </c>
      <c r="AQ41" s="313">
        <v>7755</v>
      </c>
      <c r="AR41" s="314">
        <v>-126.9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478</v>
      </c>
      <c r="AN49" s="1114" t="s">
        <v>511</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4160331</v>
      </c>
      <c r="AN51" s="334">
        <v>22382</v>
      </c>
      <c r="AO51" s="335">
        <v>-2.5</v>
      </c>
      <c r="AP51" s="336">
        <v>37644</v>
      </c>
      <c r="AQ51" s="337">
        <v>13.5</v>
      </c>
      <c r="AR51" s="338">
        <v>-16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1955673</v>
      </c>
      <c r="AN52" s="342">
        <v>10521</v>
      </c>
      <c r="AO52" s="343">
        <v>-32</v>
      </c>
      <c r="AP52" s="344">
        <v>24939</v>
      </c>
      <c r="AQ52" s="345">
        <v>22.5</v>
      </c>
      <c r="AR52" s="346">
        <v>-54.5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6471628</v>
      </c>
      <c r="AN53" s="334">
        <v>34983</v>
      </c>
      <c r="AO53" s="335">
        <v>56.3</v>
      </c>
      <c r="AP53" s="336">
        <v>39221</v>
      </c>
      <c r="AQ53" s="337">
        <v>4.2</v>
      </c>
      <c r="AR53" s="338">
        <v>52.1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2894164</v>
      </c>
      <c r="AN54" s="342">
        <v>15645</v>
      </c>
      <c r="AO54" s="343">
        <v>48.7</v>
      </c>
      <c r="AP54" s="344">
        <v>24821</v>
      </c>
      <c r="AQ54" s="345">
        <v>-0.5</v>
      </c>
      <c r="AR54" s="346">
        <v>49.2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3287226</v>
      </c>
      <c r="AN55" s="334">
        <v>17913</v>
      </c>
      <c r="AO55" s="335">
        <v>-48.8</v>
      </c>
      <c r="AP55" s="336">
        <v>38566</v>
      </c>
      <c r="AQ55" s="337">
        <v>-1.7</v>
      </c>
      <c r="AR55" s="338">
        <v>-47.1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2165403</v>
      </c>
      <c r="AN56" s="342">
        <v>11800</v>
      </c>
      <c r="AO56" s="343">
        <v>-24.6</v>
      </c>
      <c r="AP56" s="344">
        <v>24059</v>
      </c>
      <c r="AQ56" s="345">
        <v>-3.1</v>
      </c>
      <c r="AR56" s="346">
        <v>-21.5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4609611</v>
      </c>
      <c r="AN57" s="334">
        <v>25308</v>
      </c>
      <c r="AO57" s="335">
        <v>41.3</v>
      </c>
      <c r="AP57" s="336">
        <v>35156</v>
      </c>
      <c r="AQ57" s="337">
        <v>-8.8000000000000007</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3492352</v>
      </c>
      <c r="AN58" s="342">
        <v>19174</v>
      </c>
      <c r="AO58" s="343">
        <v>62.5</v>
      </c>
      <c r="AP58" s="344">
        <v>22430</v>
      </c>
      <c r="AQ58" s="345">
        <v>-6.8</v>
      </c>
      <c r="AR58" s="346">
        <v>69.3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5804092</v>
      </c>
      <c r="AN59" s="334">
        <v>32077</v>
      </c>
      <c r="AO59" s="335">
        <v>26.7</v>
      </c>
      <c r="AP59" s="336">
        <v>37029</v>
      </c>
      <c r="AQ59" s="337">
        <v>5.3</v>
      </c>
      <c r="AR59" s="338">
        <v>21.4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3887512</v>
      </c>
      <c r="AN60" s="342">
        <v>21485</v>
      </c>
      <c r="AO60" s="343">
        <v>12.1</v>
      </c>
      <c r="AP60" s="344">
        <v>23232</v>
      </c>
      <c r="AQ60" s="345">
        <v>3.6</v>
      </c>
      <c r="AR60" s="346">
        <v>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4866578</v>
      </c>
      <c r="AN61" s="349">
        <v>26533</v>
      </c>
      <c r="AO61" s="350">
        <v>14.6</v>
      </c>
      <c r="AP61" s="351">
        <v>37523</v>
      </c>
      <c r="AQ61" s="352">
        <v>2.5</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2879021</v>
      </c>
      <c r="AN62" s="342">
        <v>15725</v>
      </c>
      <c r="AO62" s="343">
        <v>13.3</v>
      </c>
      <c r="AP62" s="344">
        <v>23896</v>
      </c>
      <c r="AQ62" s="345">
        <v>3.1</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olewf1bXh2lHBEmdU77FRFSRS4K/LXYcMSpKRqTWPQ3MerjYNOatd/vGHEXOUEdTMvMctXExIrUON4UfuwwkA==" saltValue="5dFsDzQ+SLQy5B2unKhnm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d6jduBTh/4SBv5fLL8dhvWll3mHNPieLySS21DYd3UqabJxayL/o9ubrf7Liu7w+nbrDyNGnJrHhY5PdHNYe1w==" saltValue="QLVw3OEfQSK3agqejlBs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DSndQQpy92iGoSFjqIAOH8GOgyAfa8H3HrnCsJZN10AOuYCHC84mCoEEXgZvXl80rWgurFGQ3UGqln0SADD3Rw==" saltValue="onX57OjqNcWS5BDTfwxy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8" t="s">
        <v>3</v>
      </c>
      <c r="D47" s="1138"/>
      <c r="E47" s="1139"/>
      <c r="F47" s="11">
        <v>6.88</v>
      </c>
      <c r="G47" s="12">
        <v>7.83</v>
      </c>
      <c r="H47" s="12">
        <v>8.6999999999999993</v>
      </c>
      <c r="I47" s="12">
        <v>9.65</v>
      </c>
      <c r="J47" s="13">
        <v>9.07</v>
      </c>
    </row>
    <row r="48" spans="2:10" ht="57.75" customHeight="1" x14ac:dyDescent="0.15">
      <c r="B48" s="14"/>
      <c r="C48" s="1140" t="s">
        <v>4</v>
      </c>
      <c r="D48" s="1140"/>
      <c r="E48" s="1141"/>
      <c r="F48" s="15">
        <v>1.45</v>
      </c>
      <c r="G48" s="16">
        <v>1.85</v>
      </c>
      <c r="H48" s="16">
        <v>2.19</v>
      </c>
      <c r="I48" s="16">
        <v>2.2999999999999998</v>
      </c>
      <c r="J48" s="17">
        <v>2.2999999999999998</v>
      </c>
    </row>
    <row r="49" spans="2:10" ht="57.75" customHeight="1" thickBot="1" x14ac:dyDescent="0.2">
      <c r="B49" s="18"/>
      <c r="C49" s="1142" t="s">
        <v>5</v>
      </c>
      <c r="D49" s="1142"/>
      <c r="E49" s="1143"/>
      <c r="F49" s="19">
        <v>1.07</v>
      </c>
      <c r="G49" s="20">
        <v>1.48</v>
      </c>
      <c r="H49" s="20">
        <v>3.05</v>
      </c>
      <c r="I49" s="20">
        <v>0.88</v>
      </c>
      <c r="J49" s="21" t="s">
        <v>530</v>
      </c>
    </row>
    <row r="50" spans="2:10" x14ac:dyDescent="0.15"/>
  </sheetData>
  <sheetProtection algorithmName="SHA-512" hashValue="4BP1u7cjRaYDeUbB5eeButig9PB02FQlzx49HEtt+RenfUX+uSHil7jHy0VwErZ4MYeu4zOJ1FncfaI5EELRlg==" saltValue="OUJm5pWF7DLVsjOYQS16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0" t="s">
        <v>531</v>
      </c>
      <c r="D34" s="1150"/>
      <c r="E34" s="1151"/>
      <c r="F34" s="32">
        <v>5.68</v>
      </c>
      <c r="G34" s="33">
        <v>5.12</v>
      </c>
      <c r="H34" s="33">
        <v>4.45</v>
      </c>
      <c r="I34" s="33">
        <v>3.63</v>
      </c>
      <c r="J34" s="34">
        <v>3.55</v>
      </c>
      <c r="K34" s="22"/>
      <c r="L34" s="22"/>
      <c r="M34" s="22"/>
      <c r="N34" s="22"/>
      <c r="O34" s="22"/>
      <c r="P34" s="22"/>
    </row>
    <row r="35" spans="1:16" ht="39" customHeight="1" x14ac:dyDescent="0.15">
      <c r="A35" s="22"/>
      <c r="B35" s="35"/>
      <c r="C35" s="1144" t="s">
        <v>532</v>
      </c>
      <c r="D35" s="1145"/>
      <c r="E35" s="1146"/>
      <c r="F35" s="36">
        <v>1.44</v>
      </c>
      <c r="G35" s="37">
        <v>1.85</v>
      </c>
      <c r="H35" s="37">
        <v>2.19</v>
      </c>
      <c r="I35" s="37">
        <v>2.29</v>
      </c>
      <c r="J35" s="38">
        <v>2.2999999999999998</v>
      </c>
      <c r="K35" s="22"/>
      <c r="L35" s="22"/>
      <c r="M35" s="22"/>
      <c r="N35" s="22"/>
      <c r="O35" s="22"/>
      <c r="P35" s="22"/>
    </row>
    <row r="36" spans="1:16" ht="39" customHeight="1" x14ac:dyDescent="0.15">
      <c r="A36" s="22"/>
      <c r="B36" s="35"/>
      <c r="C36" s="1144" t="s">
        <v>533</v>
      </c>
      <c r="D36" s="1145"/>
      <c r="E36" s="1146"/>
      <c r="F36" s="36">
        <v>1.21</v>
      </c>
      <c r="G36" s="37">
        <v>1.69</v>
      </c>
      <c r="H36" s="37">
        <v>1.1200000000000001</v>
      </c>
      <c r="I36" s="37">
        <v>1.48</v>
      </c>
      <c r="J36" s="38">
        <v>1.93</v>
      </c>
      <c r="K36" s="22"/>
      <c r="L36" s="22"/>
      <c r="M36" s="22"/>
      <c r="N36" s="22"/>
      <c r="O36" s="22"/>
      <c r="P36" s="22"/>
    </row>
    <row r="37" spans="1:16" ht="39" customHeight="1" x14ac:dyDescent="0.15">
      <c r="A37" s="22"/>
      <c r="B37" s="35"/>
      <c r="C37" s="1144" t="s">
        <v>534</v>
      </c>
      <c r="D37" s="1145"/>
      <c r="E37" s="1146"/>
      <c r="F37" s="36">
        <v>0.5</v>
      </c>
      <c r="G37" s="37">
        <v>0.54</v>
      </c>
      <c r="H37" s="37">
        <v>0.39</v>
      </c>
      <c r="I37" s="37">
        <v>0.3</v>
      </c>
      <c r="J37" s="38">
        <v>0.49</v>
      </c>
      <c r="K37" s="22"/>
      <c r="L37" s="22"/>
      <c r="M37" s="22"/>
      <c r="N37" s="22"/>
      <c r="O37" s="22"/>
      <c r="P37" s="22"/>
    </row>
    <row r="38" spans="1:16" ht="39" customHeight="1" x14ac:dyDescent="0.15">
      <c r="A38" s="22"/>
      <c r="B38" s="35"/>
      <c r="C38" s="1144" t="s">
        <v>535</v>
      </c>
      <c r="D38" s="1145"/>
      <c r="E38" s="1146"/>
      <c r="F38" s="36">
        <v>0.03</v>
      </c>
      <c r="G38" s="37">
        <v>0.02</v>
      </c>
      <c r="H38" s="37">
        <v>0.01</v>
      </c>
      <c r="I38" s="37">
        <v>0.01</v>
      </c>
      <c r="J38" s="38">
        <v>0.28999999999999998</v>
      </c>
      <c r="K38" s="22"/>
      <c r="L38" s="22"/>
      <c r="M38" s="22"/>
      <c r="N38" s="22"/>
      <c r="O38" s="22"/>
      <c r="P38" s="22"/>
    </row>
    <row r="39" spans="1:16" ht="39" customHeight="1" x14ac:dyDescent="0.15">
      <c r="A39" s="22"/>
      <c r="B39" s="35"/>
      <c r="C39" s="1144" t="s">
        <v>536</v>
      </c>
      <c r="D39" s="1145"/>
      <c r="E39" s="1146"/>
      <c r="F39" s="36">
        <v>0</v>
      </c>
      <c r="G39" s="37">
        <v>0</v>
      </c>
      <c r="H39" s="37">
        <v>0.1</v>
      </c>
      <c r="I39" s="37">
        <v>0.05</v>
      </c>
      <c r="J39" s="38">
        <v>0</v>
      </c>
      <c r="K39" s="22"/>
      <c r="L39" s="22"/>
      <c r="M39" s="22"/>
      <c r="N39" s="22"/>
      <c r="O39" s="22"/>
      <c r="P39" s="22"/>
    </row>
    <row r="40" spans="1:16" ht="39" customHeight="1" x14ac:dyDescent="0.15">
      <c r="A40" s="22"/>
      <c r="B40" s="35"/>
      <c r="C40" s="1144" t="s">
        <v>537</v>
      </c>
      <c r="D40" s="1145"/>
      <c r="E40" s="1146"/>
      <c r="F40" s="36">
        <v>0</v>
      </c>
      <c r="G40" s="37">
        <v>0</v>
      </c>
      <c r="H40" s="37">
        <v>0</v>
      </c>
      <c r="I40" s="37">
        <v>0</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538</v>
      </c>
      <c r="D42" s="1145"/>
      <c r="E42" s="1146"/>
      <c r="F42" s="36" t="s">
        <v>487</v>
      </c>
      <c r="G42" s="37" t="s">
        <v>487</v>
      </c>
      <c r="H42" s="37" t="s">
        <v>487</v>
      </c>
      <c r="I42" s="37" t="s">
        <v>487</v>
      </c>
      <c r="J42" s="38" t="s">
        <v>487</v>
      </c>
      <c r="K42" s="22"/>
      <c r="L42" s="22"/>
      <c r="M42" s="22"/>
      <c r="N42" s="22"/>
      <c r="O42" s="22"/>
      <c r="P42" s="22"/>
    </row>
    <row r="43" spans="1:16" ht="39" customHeight="1" thickBot="1" x14ac:dyDescent="0.2">
      <c r="A43" s="22"/>
      <c r="B43" s="40"/>
      <c r="C43" s="1147" t="s">
        <v>539</v>
      </c>
      <c r="D43" s="1148"/>
      <c r="E43" s="1149"/>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rY+Ttp9BvnvLPbnfWVj294n9EHG5M71EnIsIVRW2LG3TNWiS/IV3ZR9aoUuH/VPnEnkwEeIepl438g8aA0r2w==" saltValue="AbugkUNyer6/J05MOrr7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5377</v>
      </c>
      <c r="L45" s="60">
        <v>5064</v>
      </c>
      <c r="M45" s="60">
        <v>4807</v>
      </c>
      <c r="N45" s="60">
        <v>4626</v>
      </c>
      <c r="O45" s="61">
        <v>4462</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x14ac:dyDescent="0.15">
      <c r="A48" s="48"/>
      <c r="B48" s="1177"/>
      <c r="C48" s="1178"/>
      <c r="D48" s="62"/>
      <c r="E48" s="1154" t="s">
        <v>13</v>
      </c>
      <c r="F48" s="1154"/>
      <c r="G48" s="1154"/>
      <c r="H48" s="1154"/>
      <c r="I48" s="1154"/>
      <c r="J48" s="1155"/>
      <c r="K48" s="63">
        <v>953</v>
      </c>
      <c r="L48" s="64">
        <v>1048</v>
      </c>
      <c r="M48" s="64">
        <v>1115</v>
      </c>
      <c r="N48" s="64">
        <v>1175</v>
      </c>
      <c r="O48" s="65">
        <v>1230</v>
      </c>
      <c r="P48" s="48"/>
      <c r="Q48" s="48"/>
      <c r="R48" s="48"/>
      <c r="S48" s="48"/>
      <c r="T48" s="48"/>
      <c r="U48" s="48"/>
    </row>
    <row r="49" spans="1:21" ht="30.75" customHeight="1" x14ac:dyDescent="0.15">
      <c r="A49" s="48"/>
      <c r="B49" s="1177"/>
      <c r="C49" s="1178"/>
      <c r="D49" s="62"/>
      <c r="E49" s="1154" t="s">
        <v>14</v>
      </c>
      <c r="F49" s="1154"/>
      <c r="G49" s="1154"/>
      <c r="H49" s="1154"/>
      <c r="I49" s="1154"/>
      <c r="J49" s="1155"/>
      <c r="K49" s="63">
        <v>240</v>
      </c>
      <c r="L49" s="64">
        <v>356</v>
      </c>
      <c r="M49" s="64">
        <v>282</v>
      </c>
      <c r="N49" s="64">
        <v>283</v>
      </c>
      <c r="O49" s="65">
        <v>293</v>
      </c>
      <c r="P49" s="48"/>
      <c r="Q49" s="48"/>
      <c r="R49" s="48"/>
      <c r="S49" s="48"/>
      <c r="T49" s="48"/>
      <c r="U49" s="48"/>
    </row>
    <row r="50" spans="1:21" ht="30.75" customHeight="1" x14ac:dyDescent="0.15">
      <c r="A50" s="48"/>
      <c r="B50" s="1177"/>
      <c r="C50" s="1178"/>
      <c r="D50" s="62"/>
      <c r="E50" s="1154" t="s">
        <v>15</v>
      </c>
      <c r="F50" s="1154"/>
      <c r="G50" s="1154"/>
      <c r="H50" s="1154"/>
      <c r="I50" s="1154"/>
      <c r="J50" s="1155"/>
      <c r="K50" s="63">
        <v>18</v>
      </c>
      <c r="L50" s="64">
        <v>20</v>
      </c>
      <c r="M50" s="64">
        <v>15</v>
      </c>
      <c r="N50" s="64">
        <v>15</v>
      </c>
      <c r="O50" s="65">
        <v>13</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487</v>
      </c>
      <c r="L51" s="64" t="s">
        <v>487</v>
      </c>
      <c r="M51" s="64" t="s">
        <v>487</v>
      </c>
      <c r="N51" s="64" t="s">
        <v>487</v>
      </c>
      <c r="O51" s="65" t="s">
        <v>487</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6388</v>
      </c>
      <c r="L52" s="64">
        <v>6359</v>
      </c>
      <c r="M52" s="64">
        <v>6479</v>
      </c>
      <c r="N52" s="64">
        <v>6445</v>
      </c>
      <c r="O52" s="65">
        <v>6376</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200</v>
      </c>
      <c r="L53" s="69">
        <v>129</v>
      </c>
      <c r="M53" s="69">
        <v>-260</v>
      </c>
      <c r="N53" s="69">
        <v>-346</v>
      </c>
      <c r="O53" s="70">
        <v>-378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YUZIOH3c8YAJZoQn2rZNTs5COc65XLbVQ+2HaIG+n2+OZoIVBK4MdTi8S/cbj+DRzEGpu5aDrhzBjPyFR/8Fw==" saltValue="PANGIUZuKxCtvxjwwoJCe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5" t="s">
        <v>30</v>
      </c>
      <c r="C41" s="1196"/>
      <c r="D41" s="105"/>
      <c r="E41" s="1197" t="s">
        <v>31</v>
      </c>
      <c r="F41" s="1197"/>
      <c r="G41" s="1197"/>
      <c r="H41" s="1198"/>
      <c r="I41" s="355">
        <v>43453</v>
      </c>
      <c r="J41" s="356">
        <v>44174</v>
      </c>
      <c r="K41" s="356">
        <v>41353</v>
      </c>
      <c r="L41" s="356">
        <v>39007</v>
      </c>
      <c r="M41" s="357">
        <v>38039</v>
      </c>
    </row>
    <row r="42" spans="2:13" ht="27.75" customHeight="1" x14ac:dyDescent="0.15">
      <c r="B42" s="1185"/>
      <c r="C42" s="1186"/>
      <c r="D42" s="106"/>
      <c r="E42" s="1189" t="s">
        <v>32</v>
      </c>
      <c r="F42" s="1189"/>
      <c r="G42" s="1189"/>
      <c r="H42" s="1190"/>
      <c r="I42" s="358">
        <v>1917</v>
      </c>
      <c r="J42" s="359">
        <v>609</v>
      </c>
      <c r="K42" s="359">
        <v>1033</v>
      </c>
      <c r="L42" s="359">
        <v>833</v>
      </c>
      <c r="M42" s="360">
        <v>800</v>
      </c>
    </row>
    <row r="43" spans="2:13" ht="27.75" customHeight="1" x14ac:dyDescent="0.15">
      <c r="B43" s="1185"/>
      <c r="C43" s="1186"/>
      <c r="D43" s="106"/>
      <c r="E43" s="1189" t="s">
        <v>33</v>
      </c>
      <c r="F43" s="1189"/>
      <c r="G43" s="1189"/>
      <c r="H43" s="1190"/>
      <c r="I43" s="358">
        <v>14467</v>
      </c>
      <c r="J43" s="359">
        <v>15013</v>
      </c>
      <c r="K43" s="359">
        <v>15172</v>
      </c>
      <c r="L43" s="359">
        <v>16036</v>
      </c>
      <c r="M43" s="360">
        <v>16670</v>
      </c>
    </row>
    <row r="44" spans="2:13" ht="27.75" customHeight="1" x14ac:dyDescent="0.15">
      <c r="B44" s="1185"/>
      <c r="C44" s="1186"/>
      <c r="D44" s="106"/>
      <c r="E44" s="1189" t="s">
        <v>34</v>
      </c>
      <c r="F44" s="1189"/>
      <c r="G44" s="1189"/>
      <c r="H44" s="1190"/>
      <c r="I44" s="358">
        <v>3348</v>
      </c>
      <c r="J44" s="359">
        <v>3000</v>
      </c>
      <c r="K44" s="359">
        <v>2825</v>
      </c>
      <c r="L44" s="359">
        <v>2795</v>
      </c>
      <c r="M44" s="360">
        <v>2903</v>
      </c>
    </row>
    <row r="45" spans="2:13" ht="27.75" customHeight="1" x14ac:dyDescent="0.15">
      <c r="B45" s="1185"/>
      <c r="C45" s="1186"/>
      <c r="D45" s="106"/>
      <c r="E45" s="1189" t="s">
        <v>35</v>
      </c>
      <c r="F45" s="1189"/>
      <c r="G45" s="1189"/>
      <c r="H45" s="1190"/>
      <c r="I45" s="358">
        <v>9110</v>
      </c>
      <c r="J45" s="359">
        <v>8850</v>
      </c>
      <c r="K45" s="359">
        <v>9317</v>
      </c>
      <c r="L45" s="359">
        <v>9958</v>
      </c>
      <c r="M45" s="360">
        <v>10528</v>
      </c>
    </row>
    <row r="46" spans="2:13" ht="27.75" customHeight="1" x14ac:dyDescent="0.15">
      <c r="B46" s="1185"/>
      <c r="C46" s="1186"/>
      <c r="D46" s="107"/>
      <c r="E46" s="1189" t="s">
        <v>36</v>
      </c>
      <c r="F46" s="1189"/>
      <c r="G46" s="1189"/>
      <c r="H46" s="1190"/>
      <c r="I46" s="358">
        <v>538</v>
      </c>
      <c r="J46" s="359">
        <v>590</v>
      </c>
      <c r="K46" s="359">
        <v>256</v>
      </c>
      <c r="L46" s="359">
        <v>269</v>
      </c>
      <c r="M46" s="360">
        <v>269</v>
      </c>
    </row>
    <row r="47" spans="2:13" ht="27.75" customHeight="1" x14ac:dyDescent="0.15">
      <c r="B47" s="1185"/>
      <c r="C47" s="1186"/>
      <c r="D47" s="108"/>
      <c r="E47" s="1199" t="s">
        <v>37</v>
      </c>
      <c r="F47" s="1200"/>
      <c r="G47" s="1200"/>
      <c r="H47" s="1201"/>
      <c r="I47" s="358" t="s">
        <v>487</v>
      </c>
      <c r="J47" s="359" t="s">
        <v>487</v>
      </c>
      <c r="K47" s="359" t="s">
        <v>487</v>
      </c>
      <c r="L47" s="359" t="s">
        <v>487</v>
      </c>
      <c r="M47" s="360" t="s">
        <v>487</v>
      </c>
    </row>
    <row r="48" spans="2:13" ht="27.75" customHeight="1" x14ac:dyDescent="0.15">
      <c r="B48" s="1185"/>
      <c r="C48" s="1186"/>
      <c r="D48" s="106"/>
      <c r="E48" s="1189" t="s">
        <v>38</v>
      </c>
      <c r="F48" s="1189"/>
      <c r="G48" s="1189"/>
      <c r="H48" s="1190"/>
      <c r="I48" s="358" t="s">
        <v>487</v>
      </c>
      <c r="J48" s="359" t="s">
        <v>487</v>
      </c>
      <c r="K48" s="359" t="s">
        <v>487</v>
      </c>
      <c r="L48" s="359" t="s">
        <v>487</v>
      </c>
      <c r="M48" s="360" t="s">
        <v>487</v>
      </c>
    </row>
    <row r="49" spans="2:13" ht="27.75" customHeight="1" x14ac:dyDescent="0.15">
      <c r="B49" s="1187"/>
      <c r="C49" s="1188"/>
      <c r="D49" s="106"/>
      <c r="E49" s="1189" t="s">
        <v>39</v>
      </c>
      <c r="F49" s="1189"/>
      <c r="G49" s="1189"/>
      <c r="H49" s="1190"/>
      <c r="I49" s="358" t="s">
        <v>487</v>
      </c>
      <c r="J49" s="359" t="s">
        <v>487</v>
      </c>
      <c r="K49" s="359" t="s">
        <v>487</v>
      </c>
      <c r="L49" s="359" t="s">
        <v>487</v>
      </c>
      <c r="M49" s="360" t="s">
        <v>487</v>
      </c>
    </row>
    <row r="50" spans="2:13" ht="27.75" customHeight="1" x14ac:dyDescent="0.15">
      <c r="B50" s="1183" t="s">
        <v>40</v>
      </c>
      <c r="C50" s="1184"/>
      <c r="D50" s="109"/>
      <c r="E50" s="1189" t="s">
        <v>41</v>
      </c>
      <c r="F50" s="1189"/>
      <c r="G50" s="1189"/>
      <c r="H50" s="1190"/>
      <c r="I50" s="358">
        <v>10342</v>
      </c>
      <c r="J50" s="359">
        <v>10560</v>
      </c>
      <c r="K50" s="359">
        <v>12401</v>
      </c>
      <c r="L50" s="359">
        <v>12856</v>
      </c>
      <c r="M50" s="360">
        <v>12858</v>
      </c>
    </row>
    <row r="51" spans="2:13" ht="27.75" customHeight="1" x14ac:dyDescent="0.15">
      <c r="B51" s="1185"/>
      <c r="C51" s="1186"/>
      <c r="D51" s="106"/>
      <c r="E51" s="1189" t="s">
        <v>42</v>
      </c>
      <c r="F51" s="1189"/>
      <c r="G51" s="1189"/>
      <c r="H51" s="1190"/>
      <c r="I51" s="358">
        <v>14702</v>
      </c>
      <c r="J51" s="359">
        <v>15011</v>
      </c>
      <c r="K51" s="359">
        <v>16315</v>
      </c>
      <c r="L51" s="359">
        <v>15696</v>
      </c>
      <c r="M51" s="360">
        <v>15182</v>
      </c>
    </row>
    <row r="52" spans="2:13" ht="27.75" customHeight="1" x14ac:dyDescent="0.15">
      <c r="B52" s="1187"/>
      <c r="C52" s="1188"/>
      <c r="D52" s="106"/>
      <c r="E52" s="1189" t="s">
        <v>43</v>
      </c>
      <c r="F52" s="1189"/>
      <c r="G52" s="1189"/>
      <c r="H52" s="1190"/>
      <c r="I52" s="358">
        <v>66074</v>
      </c>
      <c r="J52" s="359">
        <v>65640</v>
      </c>
      <c r="K52" s="359">
        <v>64924</v>
      </c>
      <c r="L52" s="359">
        <v>64742</v>
      </c>
      <c r="M52" s="360">
        <v>63591</v>
      </c>
    </row>
    <row r="53" spans="2:13" ht="27.75" customHeight="1" thickBot="1" x14ac:dyDescent="0.2">
      <c r="B53" s="1191" t="s">
        <v>19</v>
      </c>
      <c r="C53" s="1192"/>
      <c r="D53" s="110"/>
      <c r="E53" s="1193" t="s">
        <v>44</v>
      </c>
      <c r="F53" s="1193"/>
      <c r="G53" s="1193"/>
      <c r="H53" s="1194"/>
      <c r="I53" s="361">
        <v>-18286</v>
      </c>
      <c r="J53" s="362">
        <v>-18977</v>
      </c>
      <c r="K53" s="362">
        <v>-23686</v>
      </c>
      <c r="L53" s="362">
        <v>-24393</v>
      </c>
      <c r="M53" s="363">
        <v>-22421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5UlaH7OOOVx/yagYbpne5sWvvawKlnU6633XymX+DcOBy3QEHtQarvGgG5P4X32mafMMtt0LzpyYuRjgykL9A==" saltValue="81Xy3Q29zShuwXXhq6CA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view="pageBreakPreview" zoomScale="60" zoomScaleNormal="6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0" t="s">
        <v>46</v>
      </c>
      <c r="D55" s="1210"/>
      <c r="E55" s="1211"/>
      <c r="F55" s="122">
        <v>3303</v>
      </c>
      <c r="G55" s="122">
        <v>3605</v>
      </c>
      <c r="H55" s="123">
        <v>3458</v>
      </c>
    </row>
    <row r="56" spans="2:8" ht="52.5" customHeight="1" x14ac:dyDescent="0.15">
      <c r="B56" s="124"/>
      <c r="C56" s="1212" t="s">
        <v>47</v>
      </c>
      <c r="D56" s="1212"/>
      <c r="E56" s="1213"/>
      <c r="F56" s="125">
        <v>2883</v>
      </c>
      <c r="G56" s="125">
        <v>3034</v>
      </c>
      <c r="H56" s="126">
        <v>3486</v>
      </c>
    </row>
    <row r="57" spans="2:8" ht="53.25" customHeight="1" x14ac:dyDescent="0.15">
      <c r="B57" s="124"/>
      <c r="C57" s="1214" t="s">
        <v>48</v>
      </c>
      <c r="D57" s="1214"/>
      <c r="E57" s="1215"/>
      <c r="F57" s="127">
        <v>3460</v>
      </c>
      <c r="G57" s="127">
        <v>3445</v>
      </c>
      <c r="H57" s="128">
        <v>3510</v>
      </c>
    </row>
    <row r="58" spans="2:8" ht="45.75" customHeight="1" x14ac:dyDescent="0.15">
      <c r="B58" s="129"/>
      <c r="C58" s="1202" t="s">
        <v>566</v>
      </c>
      <c r="D58" s="1203"/>
      <c r="E58" s="1204"/>
      <c r="F58" s="130">
        <v>1702</v>
      </c>
      <c r="G58" s="130">
        <v>1630</v>
      </c>
      <c r="H58" s="131">
        <v>1703</v>
      </c>
    </row>
    <row r="59" spans="2:8" ht="45.75" customHeight="1" x14ac:dyDescent="0.15">
      <c r="B59" s="129"/>
      <c r="C59" s="1202" t="s">
        <v>562</v>
      </c>
      <c r="D59" s="1203"/>
      <c r="E59" s="1204"/>
      <c r="F59" s="130">
        <v>296</v>
      </c>
      <c r="G59" s="130">
        <v>382</v>
      </c>
      <c r="H59" s="131">
        <v>376</v>
      </c>
    </row>
    <row r="60" spans="2:8" ht="45.75" customHeight="1" x14ac:dyDescent="0.15">
      <c r="B60" s="129"/>
      <c r="C60" s="1202" t="s">
        <v>563</v>
      </c>
      <c r="D60" s="1203"/>
      <c r="E60" s="1204"/>
      <c r="F60" s="130">
        <v>393</v>
      </c>
      <c r="G60" s="130">
        <v>378</v>
      </c>
      <c r="H60" s="131">
        <v>376</v>
      </c>
    </row>
    <row r="61" spans="2:8" ht="45.75" customHeight="1" x14ac:dyDescent="0.15">
      <c r="B61" s="129"/>
      <c r="C61" s="1202" t="s">
        <v>564</v>
      </c>
      <c r="D61" s="1203"/>
      <c r="E61" s="1204"/>
      <c r="F61" s="130">
        <v>154</v>
      </c>
      <c r="G61" s="130">
        <v>154</v>
      </c>
      <c r="H61" s="131">
        <v>154</v>
      </c>
    </row>
    <row r="62" spans="2:8" ht="45.75" customHeight="1" thickBot="1" x14ac:dyDescent="0.2">
      <c r="B62" s="132"/>
      <c r="C62" s="1205" t="s">
        <v>565</v>
      </c>
      <c r="D62" s="1206"/>
      <c r="E62" s="1207"/>
      <c r="F62" s="133">
        <v>128</v>
      </c>
      <c r="G62" s="133">
        <v>128</v>
      </c>
      <c r="H62" s="134">
        <v>128</v>
      </c>
    </row>
    <row r="63" spans="2:8" ht="52.5" customHeight="1" thickBot="1" x14ac:dyDescent="0.2">
      <c r="B63" s="135"/>
      <c r="C63" s="1208" t="s">
        <v>49</v>
      </c>
      <c r="D63" s="1208"/>
      <c r="E63" s="1209"/>
      <c r="F63" s="136">
        <v>9645</v>
      </c>
      <c r="G63" s="136">
        <v>10084</v>
      </c>
      <c r="H63" s="137">
        <v>10454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sheetData>
  <sheetProtection algorithmName="SHA-512" hashValue="+i+BpcL8WZd+pkYbmoWEfejwidAn1nj7Vwpz2jZdqavwBZUK91EJupv/dYbnEJvB0wbQPYVdaZcDpCtHlLouoA==" saltValue="JJVX0FrTrGDetQvdyxPG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22382</v>
      </c>
      <c r="E3" s="156"/>
      <c r="F3" s="157">
        <v>37644</v>
      </c>
      <c r="G3" s="158"/>
      <c r="H3" s="159"/>
    </row>
    <row r="4" spans="1:8" x14ac:dyDescent="0.15">
      <c r="A4" s="160"/>
      <c r="B4" s="161"/>
      <c r="C4" s="162"/>
      <c r="D4" s="163">
        <v>10521</v>
      </c>
      <c r="E4" s="164"/>
      <c r="F4" s="165">
        <v>24939</v>
      </c>
      <c r="G4" s="166"/>
      <c r="H4" s="167"/>
    </row>
    <row r="5" spans="1:8" x14ac:dyDescent="0.15">
      <c r="A5" s="148" t="s">
        <v>519</v>
      </c>
      <c r="B5" s="153"/>
      <c r="C5" s="154"/>
      <c r="D5" s="155">
        <v>34983</v>
      </c>
      <c r="E5" s="156"/>
      <c r="F5" s="157">
        <v>39221</v>
      </c>
      <c r="G5" s="158"/>
      <c r="H5" s="159"/>
    </row>
    <row r="6" spans="1:8" x14ac:dyDescent="0.15">
      <c r="A6" s="160"/>
      <c r="B6" s="161"/>
      <c r="C6" s="162"/>
      <c r="D6" s="163">
        <v>15645</v>
      </c>
      <c r="E6" s="164"/>
      <c r="F6" s="165">
        <v>24821</v>
      </c>
      <c r="G6" s="166"/>
      <c r="H6" s="167"/>
    </row>
    <row r="7" spans="1:8" x14ac:dyDescent="0.15">
      <c r="A7" s="148" t="s">
        <v>520</v>
      </c>
      <c r="B7" s="153"/>
      <c r="C7" s="154"/>
      <c r="D7" s="155">
        <v>17913</v>
      </c>
      <c r="E7" s="156"/>
      <c r="F7" s="157">
        <v>38566</v>
      </c>
      <c r="G7" s="158"/>
      <c r="H7" s="159"/>
    </row>
    <row r="8" spans="1:8" x14ac:dyDescent="0.15">
      <c r="A8" s="160"/>
      <c r="B8" s="161"/>
      <c r="C8" s="162"/>
      <c r="D8" s="163">
        <v>11800</v>
      </c>
      <c r="E8" s="164"/>
      <c r="F8" s="165">
        <v>24059</v>
      </c>
      <c r="G8" s="166"/>
      <c r="H8" s="167"/>
    </row>
    <row r="9" spans="1:8" x14ac:dyDescent="0.15">
      <c r="A9" s="148" t="s">
        <v>521</v>
      </c>
      <c r="B9" s="153"/>
      <c r="C9" s="154"/>
      <c r="D9" s="155">
        <v>25308</v>
      </c>
      <c r="E9" s="156"/>
      <c r="F9" s="157">
        <v>35156</v>
      </c>
      <c r="G9" s="158"/>
      <c r="H9" s="159"/>
    </row>
    <row r="10" spans="1:8" x14ac:dyDescent="0.15">
      <c r="A10" s="160"/>
      <c r="B10" s="161"/>
      <c r="C10" s="162"/>
      <c r="D10" s="163">
        <v>19174</v>
      </c>
      <c r="E10" s="164"/>
      <c r="F10" s="165">
        <v>22430</v>
      </c>
      <c r="G10" s="166"/>
      <c r="H10" s="167"/>
    </row>
    <row r="11" spans="1:8" x14ac:dyDescent="0.15">
      <c r="A11" s="148" t="s">
        <v>522</v>
      </c>
      <c r="B11" s="153"/>
      <c r="C11" s="154"/>
      <c r="D11" s="155">
        <v>32077</v>
      </c>
      <c r="E11" s="156"/>
      <c r="F11" s="157">
        <v>37029</v>
      </c>
      <c r="G11" s="158"/>
      <c r="H11" s="159"/>
    </row>
    <row r="12" spans="1:8" x14ac:dyDescent="0.15">
      <c r="A12" s="160"/>
      <c r="B12" s="161"/>
      <c r="C12" s="168"/>
      <c r="D12" s="163">
        <v>21485</v>
      </c>
      <c r="E12" s="164"/>
      <c r="F12" s="165">
        <v>23232</v>
      </c>
      <c r="G12" s="166"/>
      <c r="H12" s="167"/>
    </row>
    <row r="13" spans="1:8" x14ac:dyDescent="0.15">
      <c r="A13" s="148"/>
      <c r="B13" s="153"/>
      <c r="C13" s="169"/>
      <c r="D13" s="170">
        <v>26533</v>
      </c>
      <c r="E13" s="171"/>
      <c r="F13" s="172">
        <v>37523</v>
      </c>
      <c r="G13" s="173"/>
      <c r="H13" s="159"/>
    </row>
    <row r="14" spans="1:8" x14ac:dyDescent="0.15">
      <c r="A14" s="160"/>
      <c r="B14" s="161"/>
      <c r="C14" s="162"/>
      <c r="D14" s="163">
        <v>15725</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1.45</v>
      </c>
      <c r="C19" s="174">
        <f>ROUND(VALUE(SUBSTITUTE(実質収支比率等に係る経年分析!G$48,"▲","-")),2)</f>
        <v>1.85</v>
      </c>
      <c r="D19" s="174">
        <f>ROUND(VALUE(SUBSTITUTE(実質収支比率等に係る経年分析!H$48,"▲","-")),2)</f>
        <v>2.19</v>
      </c>
      <c r="E19" s="174">
        <f>ROUND(VALUE(SUBSTITUTE(実質収支比率等に係る経年分析!I$48,"▲","-")),2)</f>
        <v>2.2999999999999998</v>
      </c>
      <c r="F19" s="174">
        <f>ROUND(VALUE(SUBSTITUTE(実質収支比率等に係る経年分析!J$48,"▲","-")),2)</f>
        <v>2.2999999999999998</v>
      </c>
    </row>
    <row r="20" spans="1:11" x14ac:dyDescent="0.15">
      <c r="A20" s="174" t="s">
        <v>53</v>
      </c>
      <c r="B20" s="174">
        <f>ROUND(VALUE(SUBSTITUTE(実質収支比率等に係る経年分析!F$47,"▲","-")),2)</f>
        <v>6.88</v>
      </c>
      <c r="C20" s="174">
        <f>ROUND(VALUE(SUBSTITUTE(実質収支比率等に係る経年分析!G$47,"▲","-")),2)</f>
        <v>7.83</v>
      </c>
      <c r="D20" s="174">
        <f>ROUND(VALUE(SUBSTITUTE(実質収支比率等に係る経年分析!H$47,"▲","-")),2)</f>
        <v>8.6999999999999993</v>
      </c>
      <c r="E20" s="174">
        <f>ROUND(VALUE(SUBSTITUTE(実質収支比率等に係る経年分析!I$47,"▲","-")),2)</f>
        <v>9.65</v>
      </c>
      <c r="F20" s="174">
        <f>ROUND(VALUE(SUBSTITUTE(実質収支比率等に係る経年分析!J$47,"▲","-")),2)</f>
        <v>9.07</v>
      </c>
    </row>
    <row r="21" spans="1:11" x14ac:dyDescent="0.15">
      <c r="A21" s="174" t="s">
        <v>54</v>
      </c>
      <c r="B21" s="174">
        <f>IF(ISNUMBER(VALUE(SUBSTITUTE(実質収支比率等に係る経年分析!F$49,"▲","-"))),ROUND(VALUE(SUBSTITUTE(実質収支比率等に係る経年分析!F$49,"▲","-")),2),NA())</f>
        <v>1.07</v>
      </c>
      <c r="C21" s="174">
        <f>IF(ISNUMBER(VALUE(SUBSTITUTE(実質収支比率等に係る経年分析!G$49,"▲","-"))),ROUND(VALUE(SUBSTITUTE(実質収支比率等に係る経年分析!G$49,"▲","-")),2),NA())</f>
        <v>1.48</v>
      </c>
      <c r="D21" s="174">
        <f>IF(ISNUMBER(VALUE(SUBSTITUTE(実質収支比率等に係る経年分析!H$49,"▲","-"))),ROUND(VALUE(SUBSTITUTE(実質収支比率等に係る経年分析!H$49,"▲","-")),2),NA())</f>
        <v>3.05</v>
      </c>
      <c r="E21" s="174">
        <f>IF(ISNUMBER(VALUE(SUBSTITUTE(実質収支比率等に係る経年分析!I$49,"▲","-"))),ROUND(VALUE(SUBSTITUTE(実質収支比率等に係る経年分析!I$49,"▲","-")),2),NA())</f>
        <v>0.88</v>
      </c>
      <c r="F21" s="174">
        <f>IF(ISNUMBER(VALUE(SUBSTITUTE(実質収支比率等に係る経年分析!J$49,"▲","-"))),ROUND(VALUE(SUBSTITUTE(実質収支比率等に係る経年分析!J$49,"▲","-")),2),NA())</f>
        <v>-0.34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墓地公園事業特別会計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2.2999999999999998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6388</v>
      </c>
      <c r="E42" s="176"/>
      <c r="F42" s="176"/>
      <c r="G42" s="176">
        <f>'実質公債費比率（分子）の構造'!L$52</f>
        <v>6359</v>
      </c>
      <c r="H42" s="176"/>
      <c r="I42" s="176"/>
      <c r="J42" s="176">
        <f>'実質公債費比率（分子）の構造'!M$52</f>
        <v>6479</v>
      </c>
      <c r="K42" s="176"/>
      <c r="L42" s="176"/>
      <c r="M42" s="176">
        <f>'実質公債費比率（分子）の構造'!N$52</f>
        <v>6445</v>
      </c>
      <c r="N42" s="176"/>
      <c r="O42" s="176"/>
      <c r="P42" s="176">
        <f>'実質公債費比率（分子）の構造'!O$52</f>
        <v>6376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18</v>
      </c>
      <c r="C44" s="176"/>
      <c r="D44" s="176"/>
      <c r="E44" s="176">
        <f>'実質公債費比率（分子）の構造'!L$50</f>
        <v>20</v>
      </c>
      <c r="F44" s="176"/>
      <c r="G44" s="176"/>
      <c r="H44" s="176">
        <f>'実質公債費比率（分子）の構造'!M$50</f>
        <v>15</v>
      </c>
      <c r="I44" s="176"/>
      <c r="J44" s="176"/>
      <c r="K44" s="176">
        <f>'実質公債費比率（分子）の構造'!N$50</f>
        <v>15</v>
      </c>
      <c r="L44" s="176"/>
      <c r="M44" s="176"/>
      <c r="N44" s="176">
        <f>'実質公債費比率（分子）の構造'!O$50</f>
        <v>13</v>
      </c>
      <c r="O44" s="176"/>
      <c r="P44" s="176"/>
    </row>
    <row r="45" spans="1:16" x14ac:dyDescent="0.15">
      <c r="A45" s="176" t="s">
        <v>63</v>
      </c>
      <c r="B45" s="176">
        <f>'実質公債費比率（分子）の構造'!K$49</f>
        <v>240</v>
      </c>
      <c r="C45" s="176"/>
      <c r="D45" s="176"/>
      <c r="E45" s="176">
        <f>'実質公債費比率（分子）の構造'!L$49</f>
        <v>356</v>
      </c>
      <c r="F45" s="176"/>
      <c r="G45" s="176"/>
      <c r="H45" s="176">
        <f>'実質公債費比率（分子）の構造'!M$49</f>
        <v>282</v>
      </c>
      <c r="I45" s="176"/>
      <c r="J45" s="176"/>
      <c r="K45" s="176">
        <f>'実質公債費比率（分子）の構造'!N$49</f>
        <v>283</v>
      </c>
      <c r="L45" s="176"/>
      <c r="M45" s="176"/>
      <c r="N45" s="176">
        <f>'実質公債費比率（分子）の構造'!O$49</f>
        <v>293</v>
      </c>
      <c r="O45" s="176"/>
      <c r="P45" s="176"/>
    </row>
    <row r="46" spans="1:16" x14ac:dyDescent="0.15">
      <c r="A46" s="176" t="s">
        <v>64</v>
      </c>
      <c r="B46" s="176">
        <f>'実質公債費比率（分子）の構造'!K$48</f>
        <v>953</v>
      </c>
      <c r="C46" s="176"/>
      <c r="D46" s="176"/>
      <c r="E46" s="176">
        <f>'実質公債費比率（分子）の構造'!L$48</f>
        <v>1048</v>
      </c>
      <c r="F46" s="176"/>
      <c r="G46" s="176"/>
      <c r="H46" s="176">
        <f>'実質公債費比率（分子）の構造'!M$48</f>
        <v>1115</v>
      </c>
      <c r="I46" s="176"/>
      <c r="J46" s="176"/>
      <c r="K46" s="176">
        <f>'実質公債費比率（分子）の構造'!N$48</f>
        <v>1175</v>
      </c>
      <c r="L46" s="176"/>
      <c r="M46" s="176"/>
      <c r="N46" s="176">
        <f>'実質公債費比率（分子）の構造'!O$48</f>
        <v>1230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5377</v>
      </c>
      <c r="C49" s="176"/>
      <c r="D49" s="176"/>
      <c r="E49" s="176">
        <f>'実質公債費比率（分子）の構造'!L$45</f>
        <v>5064</v>
      </c>
      <c r="F49" s="176"/>
      <c r="G49" s="176"/>
      <c r="H49" s="176">
        <f>'実質公債費比率（分子）の構造'!M$45</f>
        <v>4807</v>
      </c>
      <c r="I49" s="176"/>
      <c r="J49" s="176"/>
      <c r="K49" s="176">
        <f>'実質公債費比率（分子）の構造'!N$45</f>
        <v>4626</v>
      </c>
      <c r="L49" s="176"/>
      <c r="M49" s="176"/>
      <c r="N49" s="176">
        <f>'実質公債費比率（分子）の構造'!O$45</f>
        <v>4462</v>
      </c>
      <c r="O49" s="176"/>
      <c r="P49" s="176"/>
    </row>
    <row r="50" spans="1:16" x14ac:dyDescent="0.15">
      <c r="A50" s="176" t="s">
        <v>67</v>
      </c>
      <c r="B50" s="176" t="e">
        <f>NA()</f>
        <v>#N/A</v>
      </c>
      <c r="C50" s="176">
        <f>IF(ISNUMBER('実質公債費比率（分子）の構造'!K$53),'実質公債費比率（分子）の構造'!K$53,NA())</f>
        <v>200</v>
      </c>
      <c r="D50" s="176" t="e">
        <f>NA()</f>
        <v>#N/A</v>
      </c>
      <c r="E50" s="176" t="e">
        <f>NA()</f>
        <v>#N/A</v>
      </c>
      <c r="F50" s="176">
        <f>IF(ISNUMBER('実質公債費比率（分子）の構造'!L$53),'実質公債費比率（分子）の構造'!L$53,NA())</f>
        <v>129</v>
      </c>
      <c r="G50" s="176" t="e">
        <f>NA()</f>
        <v>#N/A</v>
      </c>
      <c r="H50" s="176" t="e">
        <f>NA()</f>
        <v>#N/A</v>
      </c>
      <c r="I50" s="176">
        <f>IF(ISNUMBER('実質公債費比率（分子）の構造'!M$53),'実質公債費比率（分子）の構造'!M$53,NA())</f>
        <v>-260</v>
      </c>
      <c r="J50" s="176" t="e">
        <f>NA()</f>
        <v>#N/A</v>
      </c>
      <c r="K50" s="176" t="e">
        <f>NA()</f>
        <v>#N/A</v>
      </c>
      <c r="L50" s="176">
        <f>IF(ISNUMBER('実質公債費比率（分子）の構造'!N$53),'実質公債費比率（分子）の構造'!N$53,NA())</f>
        <v>-346</v>
      </c>
      <c r="M50" s="176" t="e">
        <f>NA()</f>
        <v>#N/A</v>
      </c>
      <c r="N50" s="176" t="e">
        <f>NA()</f>
        <v>#N/A</v>
      </c>
      <c r="O50" s="176">
        <f>IF(ISNUMBER('実質公債費比率（分子）の構造'!O$53),'実質公債費比率（分子）の構造'!O$53,NA())</f>
        <v>-378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66074</v>
      </c>
      <c r="E56" s="175"/>
      <c r="F56" s="175"/>
      <c r="G56" s="175">
        <f>'将来負担比率（分子）の構造'!J$52</f>
        <v>65640</v>
      </c>
      <c r="H56" s="175"/>
      <c r="I56" s="175"/>
      <c r="J56" s="175">
        <f>'将来負担比率（分子）の構造'!K$52</f>
        <v>64924</v>
      </c>
      <c r="K56" s="175"/>
      <c r="L56" s="175"/>
      <c r="M56" s="175">
        <f>'将来負担比率（分子）の構造'!L$52</f>
        <v>64742</v>
      </c>
      <c r="N56" s="175"/>
      <c r="O56" s="175"/>
      <c r="P56" s="175">
        <f>'将来負担比率（分子）の構造'!M$52</f>
        <v>63591</v>
      </c>
    </row>
    <row r="57" spans="1:16" x14ac:dyDescent="0.15">
      <c r="A57" s="175" t="s">
        <v>42</v>
      </c>
      <c r="B57" s="175"/>
      <c r="C57" s="175"/>
      <c r="D57" s="175">
        <f>'将来負担比率（分子）の構造'!I$51</f>
        <v>14702</v>
      </c>
      <c r="E57" s="175"/>
      <c r="F57" s="175"/>
      <c r="G57" s="175">
        <f>'将来負担比率（分子）の構造'!J$51</f>
        <v>15011</v>
      </c>
      <c r="H57" s="175"/>
      <c r="I57" s="175"/>
      <c r="J57" s="175">
        <f>'将来負担比率（分子）の構造'!K$51</f>
        <v>16315</v>
      </c>
      <c r="K57" s="175"/>
      <c r="L57" s="175"/>
      <c r="M57" s="175">
        <f>'将来負担比率（分子）の構造'!L$51</f>
        <v>15696</v>
      </c>
      <c r="N57" s="175"/>
      <c r="O57" s="175"/>
      <c r="P57" s="175">
        <f>'将来負担比率（分子）の構造'!M$51</f>
        <v>15182</v>
      </c>
    </row>
    <row r="58" spans="1:16" x14ac:dyDescent="0.15">
      <c r="A58" s="175" t="s">
        <v>41</v>
      </c>
      <c r="B58" s="175"/>
      <c r="C58" s="175"/>
      <c r="D58" s="175">
        <f>'将来負担比率（分子）の構造'!I$50</f>
        <v>10342</v>
      </c>
      <c r="E58" s="175"/>
      <c r="F58" s="175"/>
      <c r="G58" s="175">
        <f>'将来負担比率（分子）の構造'!J$50</f>
        <v>10560</v>
      </c>
      <c r="H58" s="175"/>
      <c r="I58" s="175"/>
      <c r="J58" s="175">
        <f>'将来負担比率（分子）の構造'!K$50</f>
        <v>12401</v>
      </c>
      <c r="K58" s="175"/>
      <c r="L58" s="175"/>
      <c r="M58" s="175">
        <f>'将来負担比率（分子）の構造'!L$50</f>
        <v>12856</v>
      </c>
      <c r="N58" s="175"/>
      <c r="O58" s="175"/>
      <c r="P58" s="175">
        <f>'将来負担比率（分子）の構造'!M$50</f>
        <v>12858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538</v>
      </c>
      <c r="C61" s="175"/>
      <c r="D61" s="175"/>
      <c r="E61" s="175">
        <f>'将来負担比率（分子）の構造'!J$46</f>
        <v>590</v>
      </c>
      <c r="F61" s="175"/>
      <c r="G61" s="175"/>
      <c r="H61" s="175">
        <f>'将来負担比率（分子）の構造'!K$46</f>
        <v>256</v>
      </c>
      <c r="I61" s="175"/>
      <c r="J61" s="175"/>
      <c r="K61" s="175">
        <f>'将来負担比率（分子）の構造'!L$46</f>
        <v>269</v>
      </c>
      <c r="L61" s="175"/>
      <c r="M61" s="175"/>
      <c r="N61" s="175">
        <f>'将来負担比率（分子）の構造'!M$46</f>
        <v>269</v>
      </c>
      <c r="O61" s="175"/>
      <c r="P61" s="175"/>
    </row>
    <row r="62" spans="1:16" x14ac:dyDescent="0.15">
      <c r="A62" s="175" t="s">
        <v>35</v>
      </c>
      <c r="B62" s="175">
        <f>'将来負担比率（分子）の構造'!I$45</f>
        <v>9110</v>
      </c>
      <c r="C62" s="175"/>
      <c r="D62" s="175"/>
      <c r="E62" s="175">
        <f>'将来負担比率（分子）の構造'!J$45</f>
        <v>8850</v>
      </c>
      <c r="F62" s="175"/>
      <c r="G62" s="175"/>
      <c r="H62" s="175">
        <f>'将来負担比率（分子）の構造'!K$45</f>
        <v>9317</v>
      </c>
      <c r="I62" s="175"/>
      <c r="J62" s="175"/>
      <c r="K62" s="175">
        <f>'将来負担比率（分子）の構造'!L$45</f>
        <v>9958</v>
      </c>
      <c r="L62" s="175"/>
      <c r="M62" s="175"/>
      <c r="N62" s="175">
        <f>'将来負担比率（分子）の構造'!M$45</f>
        <v>10528</v>
      </c>
      <c r="O62" s="175"/>
      <c r="P62" s="175"/>
    </row>
    <row r="63" spans="1:16" x14ac:dyDescent="0.15">
      <c r="A63" s="175" t="s">
        <v>34</v>
      </c>
      <c r="B63" s="175">
        <f>'将来負担比率（分子）の構造'!I$44</f>
        <v>3348</v>
      </c>
      <c r="C63" s="175"/>
      <c r="D63" s="175"/>
      <c r="E63" s="175">
        <f>'将来負担比率（分子）の構造'!J$44</f>
        <v>3000</v>
      </c>
      <c r="F63" s="175"/>
      <c r="G63" s="175"/>
      <c r="H63" s="175">
        <f>'将来負担比率（分子）の構造'!K$44</f>
        <v>2825</v>
      </c>
      <c r="I63" s="175"/>
      <c r="J63" s="175"/>
      <c r="K63" s="175">
        <f>'将来負担比率（分子）の構造'!L$44</f>
        <v>2795</v>
      </c>
      <c r="L63" s="175"/>
      <c r="M63" s="175"/>
      <c r="N63" s="175">
        <f>'将来負担比率（分子）の構造'!M$44</f>
        <v>2903</v>
      </c>
      <c r="O63" s="175"/>
      <c r="P63" s="175"/>
    </row>
    <row r="64" spans="1:16" x14ac:dyDescent="0.15">
      <c r="A64" s="175" t="s">
        <v>33</v>
      </c>
      <c r="B64" s="175">
        <f>'将来負担比率（分子）の構造'!I$43</f>
        <v>14467</v>
      </c>
      <c r="C64" s="175"/>
      <c r="D64" s="175"/>
      <c r="E64" s="175">
        <f>'将来負担比率（分子）の構造'!J$43</f>
        <v>15013</v>
      </c>
      <c r="F64" s="175"/>
      <c r="G64" s="175"/>
      <c r="H64" s="175">
        <f>'将来負担比率（分子）の構造'!K$43</f>
        <v>15172</v>
      </c>
      <c r="I64" s="175"/>
      <c r="J64" s="175"/>
      <c r="K64" s="175">
        <f>'将来負担比率（分子）の構造'!L$43</f>
        <v>16036</v>
      </c>
      <c r="L64" s="175"/>
      <c r="M64" s="175"/>
      <c r="N64" s="175">
        <f>'将来負担比率（分子）の構造'!M$43</f>
        <v>16670</v>
      </c>
      <c r="O64" s="175"/>
      <c r="P64" s="175"/>
    </row>
    <row r="65" spans="1:16" x14ac:dyDescent="0.15">
      <c r="A65" s="175" t="s">
        <v>32</v>
      </c>
      <c r="B65" s="175">
        <f>'将来負担比率（分子）の構造'!I$42</f>
        <v>1917</v>
      </c>
      <c r="C65" s="175"/>
      <c r="D65" s="175"/>
      <c r="E65" s="175">
        <f>'将来負担比率（分子）の構造'!J$42</f>
        <v>609</v>
      </c>
      <c r="F65" s="175"/>
      <c r="G65" s="175"/>
      <c r="H65" s="175">
        <f>'将来負担比率（分子）の構造'!K$42</f>
        <v>1033</v>
      </c>
      <c r="I65" s="175"/>
      <c r="J65" s="175"/>
      <c r="K65" s="175">
        <f>'将来負担比率（分子）の構造'!L$42</f>
        <v>833</v>
      </c>
      <c r="L65" s="175"/>
      <c r="M65" s="175"/>
      <c r="N65" s="175">
        <f>'将来負担比率（分子）の構造'!M$42</f>
        <v>800</v>
      </c>
      <c r="O65" s="175"/>
      <c r="P65" s="175"/>
    </row>
    <row r="66" spans="1:16" x14ac:dyDescent="0.15">
      <c r="A66" s="175" t="s">
        <v>31</v>
      </c>
      <c r="B66" s="175">
        <f>'将来負担比率（分子）の構造'!I$41</f>
        <v>43453</v>
      </c>
      <c r="C66" s="175"/>
      <c r="D66" s="175"/>
      <c r="E66" s="175">
        <f>'将来負担比率（分子）の構造'!J$41</f>
        <v>44174</v>
      </c>
      <c r="F66" s="175"/>
      <c r="G66" s="175"/>
      <c r="H66" s="175">
        <f>'将来負担比率（分子）の構造'!K$41</f>
        <v>41353</v>
      </c>
      <c r="I66" s="175"/>
      <c r="J66" s="175"/>
      <c r="K66" s="175">
        <f>'将来負担比率（分子）の構造'!L$41</f>
        <v>39007</v>
      </c>
      <c r="L66" s="175"/>
      <c r="M66" s="175"/>
      <c r="N66" s="175">
        <f>'将来負担比率（分子）の構造'!M$41</f>
        <v>38039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3303</v>
      </c>
      <c r="C72" s="179">
        <f>基金残高に係る経年分析!G55</f>
        <v>3605</v>
      </c>
      <c r="D72" s="179">
        <f>基金残高に係る経年分析!H55</f>
        <v>3458</v>
      </c>
    </row>
    <row r="73" spans="1:16" x14ac:dyDescent="0.15">
      <c r="A73" s="178" t="s">
        <v>74</v>
      </c>
      <c r="B73" s="179">
        <f>基金残高に係る経年分析!F56</f>
        <v>2883</v>
      </c>
      <c r="C73" s="179">
        <f>基金残高に係る経年分析!G56</f>
        <v>3034</v>
      </c>
      <c r="D73" s="179">
        <f>基金残高に係る経年分析!H56</f>
        <v>3486</v>
      </c>
    </row>
    <row r="74" spans="1:16" x14ac:dyDescent="0.15">
      <c r="A74" s="178" t="s">
        <v>75</v>
      </c>
      <c r="B74" s="179">
        <f>基金残高に係る経年分析!F57</f>
        <v>3460</v>
      </c>
      <c r="C74" s="179">
        <f>基金残高に係る経年分析!G57</f>
        <v>3445</v>
      </c>
      <c r="D74" s="179">
        <f>基金残高に係る経年分析!H57</f>
        <v>3510</v>
      </c>
    </row>
  </sheetData>
  <sheetProtection algorithmName="SHA-512" hashValue="0A0WLs+JM96kjxThoD9Y83BSuXHC2FQVRFKhR3o/MZrhRutV1O/UwHD3CefzMe+ymI821IsuHMnSY1S7tcA0ug==" saltValue="BLb6Bp/pl1GAY52A5W5bE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03121</dc:creator>
  <cp:lastModifiedBy>山口　滝平</cp:lastModifiedBy>
  <cp:lastPrinted>2025-03-21T01:56:01Z</cp:lastPrinted>
  <dcterms:created xsi:type="dcterms:W3CDTF">2025-03-05T06:19:04Z</dcterms:created>
  <dcterms:modified xsi:type="dcterms:W3CDTF">2025-03-26T03:18:18Z</dcterms:modified>
</cp:coreProperties>
</file>