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W34" i="9" l="1"/>
  <c r="BW35" i="9" s="1"/>
  <c r="BW36" i="9" s="1"/>
  <c r="BW37" i="9" s="1"/>
  <c r="BW38" i="9" s="1"/>
  <c r="BW39" i="9" s="1"/>
  <c r="CO34" i="9" l="1"/>
  <c r="CO35" i="9" s="1"/>
  <c r="CO36" i="9" s="1"/>
  <c r="CO37" i="9" s="1"/>
</calcChain>
</file>

<file path=xl/sharedStrings.xml><?xml version="1.0" encoding="utf-8"?>
<sst xmlns="http://schemas.openxmlformats.org/spreadsheetml/2006/main" count="979" uniqueCount="546">
  <si>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</si>
  <si>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</si>
  <si>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</si>
  <si>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</si>
  <si>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</si>
  <si>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</si>
  <si>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</si>
  <si>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</si>
  <si>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</si>
  <si>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</si>
  <si>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</si>
  <si>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</si>
  <si>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</si>
  <si>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</si>
  <si>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</si>
  <si>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</si>
  <si>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</si>
  <si>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</si>
  <si>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</si>
  <si>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</si>
  <si>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</si>
  <si>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</si>
  <si>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</si>
  <si>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</si>
  <si>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</si>
  <si>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</si>
  <si>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</si>
  <si>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</si>
  <si>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</si>
  <si>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</si>
  <si>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</si>
  <si>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</si>
  <si>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</si>
  <si>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</si>
  <si>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</si>
  <si>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</si>
  <si>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</si>
  <si>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</si>
  <si>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</si>
  <si>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</si>
  <si>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</si>
  <si>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</si>
  <si>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</si>
  <si>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</si>
  <si>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</si>
  <si>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</si>
  <si>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</si>
  <si>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</si>
  <si>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</si>
  <si>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</si>
  <si>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</si>
  <si>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</si>
  <si>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</si>
  <si>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</si>
  <si>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</si>
  <si>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</si>
  <si>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</si>
  <si>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</si>
  <si>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</si>
  <si>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</si>
  <si>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</si>
  <si>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</si>
  <si>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</si>
  <si>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</si>
  <si>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</si>
  <si>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</si>
  <si>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</si>
  <si>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</si>
  <si>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</si>
  <si>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</si>
  <si>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</si>
  <si>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</si>
  <si>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</si>
  <si>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</si>
  <si>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</si>
  <si>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</si>
  <si>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</si>
  <si>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</si>
  <si>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</si>
  <si>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</si>
  <si>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</si>
  <si>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</si>
  <si>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</si>
  <si>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</si>
  <si>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</si>
  <si>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</si>
  <si>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</si>
  <si>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</si>
  <si>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</si>
  <si>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</si>
  <si>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</si>
  <si>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</si>
  <si>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</si>
  <si>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</si>
  <si>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</si>
  <si>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</si>
  <si>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</si>
  <si>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</si>
  <si>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</si>
  <si>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</si>
  <si>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</si>
  <si>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</si>
  <si>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</si>
  <si>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</si>
  <si>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</si>
  <si>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</si>
  <si>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</si>
  <si>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</si>
  <si>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</si>
  <si>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</si>
  <si>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</si>
  <si>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</si>
  <si>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</si>
  <si>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</si>
  <si>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</si>
  <si>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</si>
  <si>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</si>
  <si>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</si>
  <si>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</si>
  <si>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</si>
  <si>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</si>
  <si>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</si>
  <si>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</si>
  <si>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</si>
  <si>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</si>
  <si>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</si>
  <si>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</si>
  <si>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</si>
  <si>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</si>
  <si>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</si>
  <si>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</si>
  <si>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</si>
  <si>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</si>
  <si>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</si>
  <si>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</si>
  <si>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公共下水道事業会計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</si>
  <si>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</si>
  <si>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</si>
  <si>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</si>
  <si>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</si>
  <si>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</si>
  <si>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</si>
  <si>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</si>
  <si>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</si>
  <si>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</si>
  <si>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</si>
  <si>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</si>
  <si>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</si>
  <si>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</si>
  <si>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</si>
  <si>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</si>
  <si>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</si>
  <si>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</si>
  <si>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</si>
  <si>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</si>
  <si>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</si>
  <si>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</si>
  <si>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</si>
  <si>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</si>
  <si>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</si>
  <si>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</si>
  <si>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</si>
  <si>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</si>
  <si>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</si>
  <si>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</si>
  <si>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</si>
  <si>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</si>
  <si>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</si>
  <si>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</si>
  <si>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</si>
  <si>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</si>
  <si>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</si>
  <si>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</si>
  <si>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</si>
  <si>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</si>
  <si>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</si>
  <si>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</si>
  <si>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</si>
  <si>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</si>
  <si>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</si>
  <si>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</si>
  <si>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</si>
  <si>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</si>
  <si>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</si>
  <si>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</si>
  <si>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</si>
  <si>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</si>
  <si>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</si>
  <si>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</si>
  <si>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</si>
  <si>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</si>
  <si>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</si>
  <si>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</si>
  <si>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</si>
  <si>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京都府城陽市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</si>
  <si>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</si>
  <si>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</si>
  <si>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</si>
  <si>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</si>
  <si>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</si>
  <si>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</si>
  <si>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</si>
  <si>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</si>
  <si>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</si>
  <si>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</si>
  <si>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</si>
  <si>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</si>
  <si>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</si>
  <si>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</si>
  <si>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</si>
  <si>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</si>
  <si>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</si>
  <si>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</si>
  <si>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</si>
  <si>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</si>
  <si>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</si>
  <si>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</si>
  <si>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</si>
  <si>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</si>
  <si>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</si>
  <si>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</si>
  <si>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</si>
  <si>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</si>
  <si>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</si>
  <si>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</si>
  <si>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</si>
  <si>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</si>
  <si>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</si>
  <si>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</si>
  <si>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</si>
  <si>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</si>
  <si>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</si>
  <si>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</si>
  <si>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</si>
  <si>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</si>
  <si>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</si>
  <si>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</si>
  <si>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</si>
  <si>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</si>
  <si>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</si>
  <si>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</si>
  <si>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</si>
  <si>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</si>
  <si>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</si>
  <si>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</si>
  <si>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</si>
  <si>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</si>
  <si>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</si>
  <si>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</si>
  <si>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</si>
  <si>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</si>
  <si>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</si>
  <si>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</si>
  <si>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</si>
  <si>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</si>
  <si>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</si>
  <si>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</si>
  <si>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</si>
  <si>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</si>
  <si>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</si>
  <si>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</si>
  <si>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</si>
  <si>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</si>
  <si>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</si>
  <si>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</si>
  <si>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</si>
  <si>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</si>
  <si>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</si>
  <si>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</si>
  <si>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</si>
  <si>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</si>
  <si>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</si>
  <si>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</si>
  <si>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</si>
  <si>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</si>
  <si>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</si>
  <si>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</si>
  <si>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</si>
  <si>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</si>
  <si>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</si>
  <si>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</si>
  <si>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</si>
  <si>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</si>
  <si>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</si>
  <si>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</si>
  <si>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</si>
  <si>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</si>
  <si>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</si>
  <si>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</si>
  <si>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</si>
  <si>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</si>
  <si>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</si>
  <si>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</si>
  <si>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</si>
  <si>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</si>
  <si>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</si>
  <si>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</si>
  <si>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</si>
  <si>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</si>
  <si>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</si>
  <si>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</si>
  <si>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</si>
  <si>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</si>
  <si>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</si>
  <si>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</si>
  <si>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</si>
  <si>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</si>
  <si>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</si>
  <si>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</si>
  <si>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</si>
  <si>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</si>
  <si>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</si>
  <si>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</si>
  <si>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</si>
  <si>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</si>
  <si>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</si>
  <si>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</si>
  <si>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</si>
  <si>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</si>
  <si>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</si>
  <si>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</si>
  <si>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</si>
  <si>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</si>
  <si>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</si>
  <si>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</si>
  <si>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</si>
  <si>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</si>
  <si>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</si>
  <si>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</si>
  <si>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</si>
  <si>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</si>
  <si>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</si>
  <si>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</si>
  <si>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</si>
  <si>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</si>
  <si>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</si>
  <si>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</si>
  <si>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</si>
  <si>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</si>
  <si>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</si>
  <si>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</si>
  <si>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</si>
  <si>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京都府城陽市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</si>
  <si>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</si>
  <si>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</si>
  <si>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</si>
  <si>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</si>
  <si>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</si>
  <si>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</si>
  <si>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</si>
  <si>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</si>
  <si>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</si>
  <si>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</si>
  <si>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</si>
  <si>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</si>
  <si>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</si>
  <si>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</si>
  <si>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</si>
  <si>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</si>
  <si>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</si>
  <si>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</si>
  <si>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</si>
  <si>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</si>
  <si>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</si>
  <si>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</si>
  <si>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</si>
  <si>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</si>
  <si>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</si>
  <si>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</si>
  <si>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</si>
  <si>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</si>
  <si>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</si>
  <si>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</si>
  <si>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</si>
  <si>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</si>
  <si>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</si>
  <si>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</si>
  <si>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</si>
  <si>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</si>
  <si>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</si>
  <si>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</si>
  <si>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公共下水道事業会計</t>
    <phoneticPr fontId="5"/>
  </si>
  <si>
    <t>久世荒内・寺田塚本地区土地区画整理事業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</si>
  <si>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</si>
  <si>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</si>
  <si>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</si>
  <si>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</si>
  <si>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</si>
  <si>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</si>
  <si>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</si>
  <si>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</si>
  <si>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</si>
  <si>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</si>
  <si>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</si>
  <si>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</si>
  <si>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</si>
  <si>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</si>
  <si>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</si>
  <si>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</si>
  <si>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</si>
  <si>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</si>
  <si>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</si>
  <si>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</si>
  <si>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</si>
  <si>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</si>
  <si>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</si>
  <si>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</si>
  <si>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</si>
  <si>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</si>
  <si>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</si>
  <si>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</si>
  <si>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</si>
  <si>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</si>
  <si>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</si>
  <si>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</si>
  <si>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</si>
  <si>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</si>
  <si>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</si>
  <si>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</si>
  <si>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</si>
  <si>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</si>
  <si>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</si>
  <si>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</si>
  <si>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</si>
  <si>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</si>
  <si>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</si>
  <si>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</si>
  <si>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</si>
  <si>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</si>
  <si>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</si>
  <si>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</si>
  <si>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</si>
  <si>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</si>
  <si>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</si>
  <si>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</si>
  <si>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</si>
  <si>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久世荒内・寺田塚本地区土地区画整理事業会計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</si>
  <si>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</si>
  <si>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</si>
  <si>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</si>
  <si>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</si>
  <si>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</si>
  <si>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</si>
  <si>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</si>
  <si>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</si>
  <si>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</si>
  <si>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</si>
  <si>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</si>
  <si>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</si>
  <si>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</si>
  <si>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</si>
  <si>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</si>
  <si>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</si>
  <si>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</si>
  <si>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</si>
  <si>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</si>
  <si>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</si>
  <si>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</si>
  <si>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</si>
  <si>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</si>
  <si>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</si>
  <si>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</si>
  <si>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</si>
  <si>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</si>
  <si>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</si>
  <si>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</si>
  <si>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</si>
  <si>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</si>
  <si>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</si>
  <si>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</si>
  <si>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</si>
  <si>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</si>
  <si>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</si>
  <si>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</si>
  <si>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</si>
  <si>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</si>
  <si>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</si>
  <si>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</si>
  <si>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</si>
  <si>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</si>
  <si>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</si>
  <si>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</si>
  <si>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</si>
  <si>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</si>
  <si>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</si>
  <si>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</si>
  <si>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</si>
  <si>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</si>
  <si>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</si>
  <si>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</si>
  <si>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</si>
  <si>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</si>
  <si>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</si>
  <si>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</si>
  <si>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</si>
  <si>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</si>
  <si>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</si>
  <si>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</si>
  <si>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</si>
  <si>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</si>
  <si>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</si>
  <si>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</si>
  <si>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</si>
  <si>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</si>
  <si>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</si>
  <si>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</si>
  <si>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</si>
  <si>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</si>
  <si>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</si>
  <si>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</si>
  <si>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</si>
  <si>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</si>
  <si>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</si>
  <si>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</si>
  <si>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</si>
  <si>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</si>
  <si>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</si>
  <si>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</si>
  <si>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1.42</t>
  </si>
  <si>
    <t>▲ 0.26</t>
  </si>
  <si>
    <t>公共下水道事業会計</t>
  </si>
  <si>
    <t>▲ 1.20</t>
  </si>
  <si>
    <t>▲ 0.64</t>
  </si>
  <si>
    <t>▲ 0.35</t>
  </si>
  <si>
    <t>水道事業会計</t>
  </si>
  <si>
    <t>国民健康保険事業</t>
  </si>
  <si>
    <t>▲ 0.57</t>
  </si>
  <si>
    <t>介護保険事業</t>
  </si>
  <si>
    <t>一般会計</t>
  </si>
  <si>
    <t>後期高齢者医療事業</t>
  </si>
  <si>
    <t>久世荒内・寺田塚本地区土地区画整理事業</t>
  </si>
  <si>
    <t>その他会計（赤字）</t>
  </si>
  <si>
    <t>その他会計（黒字）</t>
  </si>
  <si>
    <t>-</t>
    <phoneticPr fontId="2"/>
  </si>
  <si>
    <t>城陽市民余暇活動センター</t>
    <rPh sb="0" eb="4">
      <t>ジョウヨウシミン</t>
    </rPh>
    <rPh sb="4" eb="6">
      <t>ヨカ</t>
    </rPh>
    <rPh sb="6" eb="8">
      <t>カツドウ</t>
    </rPh>
    <phoneticPr fontId="22"/>
  </si>
  <si>
    <t>サンガタウン城陽</t>
    <rPh sb="6" eb="8">
      <t>ジョウヨウ</t>
    </rPh>
    <phoneticPr fontId="22"/>
  </si>
  <si>
    <t>城陽山砂利採取地整備公社</t>
    <rPh sb="0" eb="2">
      <t>ジョウヨウ</t>
    </rPh>
    <rPh sb="2" eb="3">
      <t>ヤマ</t>
    </rPh>
    <rPh sb="3" eb="5">
      <t>ジャリ</t>
    </rPh>
    <rPh sb="5" eb="7">
      <t>サイシュ</t>
    </rPh>
    <rPh sb="7" eb="8">
      <t>チ</t>
    </rPh>
    <rPh sb="8" eb="10">
      <t>セイビ</t>
    </rPh>
    <rPh sb="10" eb="12">
      <t>コウシャ</t>
    </rPh>
    <phoneticPr fontId="22"/>
  </si>
  <si>
    <t>城南土地開発公社</t>
    <rPh sb="0" eb="2">
      <t>ジョウナン</t>
    </rPh>
    <rPh sb="2" eb="4">
      <t>トチ</t>
    </rPh>
    <rPh sb="4" eb="6">
      <t>カイハツ</t>
    </rPh>
    <rPh sb="6" eb="8">
      <t>コウシャ</t>
    </rPh>
    <phoneticPr fontId="22"/>
  </si>
  <si>
    <t>城南衛生管理組合（一般会計）</t>
    <rPh sb="0" eb="2">
      <t>ジョウナン</t>
    </rPh>
    <rPh sb="2" eb="4">
      <t>エイセイ</t>
    </rPh>
    <rPh sb="4" eb="6">
      <t>カンリ</t>
    </rPh>
    <rPh sb="6" eb="8">
      <t>クミアイ</t>
    </rPh>
    <rPh sb="9" eb="11">
      <t>イッパン</t>
    </rPh>
    <rPh sb="11" eb="13">
      <t>カイケイ</t>
    </rPh>
    <phoneticPr fontId="2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</si>
  <si>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</si>
  <si>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2"/>
  </si>
  <si>
    <t>淀川・木津川水防事務組合（一般会計）</t>
    <rPh sb="0" eb="2">
      <t>ヨドガワ</t>
    </rPh>
    <rPh sb="3" eb="6">
      <t>キヅガワ</t>
    </rPh>
    <rPh sb="6" eb="8">
      <t>スイボウ</t>
    </rPh>
    <rPh sb="8" eb="10">
      <t>ジム</t>
    </rPh>
    <rPh sb="10" eb="12">
      <t>クミアイ</t>
    </rPh>
    <rPh sb="13" eb="15">
      <t>イッパン</t>
    </rPh>
    <rPh sb="15" eb="17">
      <t>カイケイ</t>
    </rPh>
    <phoneticPr fontId="22"/>
  </si>
  <si>
    <t>京都府自治会館管理組合（一般会計）</t>
    <rPh sb="0" eb="3">
      <t>キョウトフ</t>
    </rPh>
    <rPh sb="3" eb="5">
      <t>ジチ</t>
    </rPh>
    <rPh sb="5" eb="7">
      <t>カイカン</t>
    </rPh>
    <rPh sb="7" eb="9">
      <t>カンリ</t>
    </rPh>
    <rPh sb="9" eb="11">
      <t>クミアイ</t>
    </rPh>
    <rPh sb="12" eb="14">
      <t>イッパン</t>
    </rPh>
    <rPh sb="14" eb="16">
      <t>カイケイ</t>
    </rPh>
    <phoneticPr fontId="22"/>
  </si>
  <si>
    <t>京都府地方税機構（一般会計）</t>
    <rPh sb="0" eb="3">
      <t>キョウトフ</t>
    </rPh>
    <rPh sb="3" eb="5">
      <t>チホウ</t>
    </rPh>
    <rPh sb="5" eb="6">
      <t>ゼイ</t>
    </rPh>
    <rPh sb="6" eb="8">
      <t>キコウ</t>
    </rPh>
    <rPh sb="9" eb="11">
      <t>イッパン</t>
    </rPh>
    <rPh sb="11" eb="13">
      <t>カイケイ</t>
    </rPh>
    <phoneticPr fontId="22"/>
  </si>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</sst>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34569</c:v>
                </c:pt>
                <c:pt idx="1">
                  <c:v>32840</c:v>
                </c:pt>
                <c:pt idx="2">
                  <c:v>37573</c:v>
                </c:pt>
                <c:pt idx="3">
                  <c:v>39277</c:v>
                </c:pt>
                <c:pt idx="4">
                  <c:v>22964</c:v>
                </c:pt>
              </c:numCache>
            </c:numRef>
          </c:val>
          <c:smooth val="0"/>
        </c:ser>
        <c:dLbls>
          <c:showLegendKey val="0"/>
          <c:showVal val="0"/>
          <c:showCatName val="0"/>
          <c:showSerName val="0"/>
          <c:showPercent val="0"/>
          <c:showBubbleSize val="0"/>
        </c:dLbls>
        <c:marker val="1"/>
        <c:smooth val="0"/>
        <c:axId val="184109696"/>
        <c:axId val="184111872"/>
      </c:lineChart>
      <c:catAx>
        <c:axId val="184109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11872"/>
        <c:crosses val="autoZero"/>
        <c:auto val="1"/>
        <c:lblAlgn val="ctr"/>
        <c:lblOffset val="100"/>
        <c:tickLblSkip val="1"/>
        <c:tickMarkSkip val="1"/>
        <c:noMultiLvlLbl val="0"/>
      </c:catAx>
      <c:valAx>
        <c:axId val="1841118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0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1.32</c:v>
                </c:pt>
                <c:pt idx="1">
                  <c:v>0.12</c:v>
                </c:pt>
                <c:pt idx="2">
                  <c:v>0.08</c:v>
                </c:pt>
                <c:pt idx="3">
                  <c:v>0.15</c:v>
                </c:pt>
                <c:pt idx="4">
                  <c:v>0.23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0.92</c:v>
                </c:pt>
                <c:pt idx="1">
                  <c:v>0.64</c:v>
                </c:pt>
                <c:pt idx="2">
                  <c:v>0.4</c:v>
                </c:pt>
                <c:pt idx="3">
                  <c:v>1.1399999999999999</c:v>
                </c:pt>
                <c:pt idx="4">
                  <c:v>1.25</c:v>
                </c:pt>
              </c:numCache>
            </c:numRef>
          </c:val>
        </c:ser>
        <c:dLbls>
          <c:showLegendKey val="0"/>
          <c:showVal val="0"/>
          <c:showCatName val="0"/>
          <c:showSerName val="0"/>
          <c:showPercent val="0"/>
          <c:showBubbleSize val="0"/>
        </c:dLbls>
        <c:gapWidth val="250"/>
        <c:overlap val="100"/>
        <c:axId val="184604160"/>
        <c:axId val="18460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0.51</c:v>
                </c:pt>
                <c:pt idx="1">
                  <c:v>-1.42</c:v>
                </c:pt>
                <c:pt idx="2">
                  <c:v>-0.26</c:v>
                </c:pt>
                <c:pt idx="3">
                  <c:v>0.81</c:v>
                </c:pt>
                <c:pt idx="4">
                  <c:v>0.33</c:v>
                </c:pt>
              </c:numCache>
            </c:numRef>
          </c:val>
          <c:smooth val="0"/>
        </c:ser>
        <c:dLbls>
          <c:showLegendKey val="0"/>
          <c:showVal val="0"/>
          <c:showCatName val="0"/>
          <c:showSerName val="0"/>
          <c:showPercent val="0"/>
          <c:showBubbleSize val="0"/>
        </c:dLbls>
        <c:marker val="1"/>
        <c:smooth val="0"/>
        <c:axId val="184604160"/>
        <c:axId val="184606080"/>
      </c:lineChart>
      <c:catAx>
        <c:axId val="18460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606080"/>
        <c:crosses val="autoZero"/>
        <c:auto val="1"/>
        <c:lblAlgn val="ctr"/>
        <c:lblOffset val="100"/>
        <c:tickLblSkip val="1"/>
        <c:tickMarkSkip val="1"/>
        <c:noMultiLvlLbl val="0"/>
      </c:catAx>
      <c:valAx>
        <c:axId val="18460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0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久世荒内・寺田塚本地区土地区画整理事業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0.11</c:v>
                </c:pt>
                <c:pt idx="4">
                  <c:v>#N/A</c:v>
                </c:pt>
                <c:pt idx="5">
                  <c:v>0.12</c:v>
                </c:pt>
                <c:pt idx="6">
                  <c:v>#N/A</c:v>
                </c:pt>
                <c:pt idx="7">
                  <c:v>0.15</c:v>
                </c:pt>
                <c:pt idx="8">
                  <c:v>#N/A</c:v>
                </c:pt>
                <c:pt idx="9">
                  <c:v>0.13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1.32</c:v>
                </c:pt>
                <c:pt idx="2">
                  <c:v>#N/A</c:v>
                </c:pt>
                <c:pt idx="3">
                  <c:v>0.12</c:v>
                </c:pt>
                <c:pt idx="4">
                  <c:v>#N/A</c:v>
                </c:pt>
                <c:pt idx="5">
                  <c:v>0.08</c:v>
                </c:pt>
                <c:pt idx="6">
                  <c:v>#N/A</c:v>
                </c:pt>
                <c:pt idx="7">
                  <c:v>0.15</c:v>
                </c:pt>
                <c:pt idx="8">
                  <c:v>#N/A</c:v>
                </c:pt>
                <c:pt idx="9">
                  <c:v>0.23</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0.37</c:v>
                </c:pt>
                <c:pt idx="2">
                  <c:v>#N/A</c:v>
                </c:pt>
                <c:pt idx="3">
                  <c:v>0.28999999999999998</c:v>
                </c:pt>
                <c:pt idx="4">
                  <c:v>#N/A</c:v>
                </c:pt>
                <c:pt idx="5">
                  <c:v>0.09</c:v>
                </c:pt>
                <c:pt idx="6">
                  <c:v>#N/A</c:v>
                </c:pt>
                <c:pt idx="7">
                  <c:v>0.63</c:v>
                </c:pt>
                <c:pt idx="8">
                  <c:v>#N/A</c:v>
                </c:pt>
                <c:pt idx="9">
                  <c:v>0.92</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0.46</c:v>
                </c:pt>
                <c:pt idx="2">
                  <c:v>0.56999999999999995</c:v>
                </c:pt>
                <c:pt idx="3">
                  <c:v>#N/A</c:v>
                </c:pt>
                <c:pt idx="4">
                  <c:v>#N/A</c:v>
                </c:pt>
                <c:pt idx="5">
                  <c:v>0</c:v>
                </c:pt>
                <c:pt idx="6">
                  <c:v>#N/A</c:v>
                </c:pt>
                <c:pt idx="7">
                  <c:v>2.4300000000000002</c:v>
                </c:pt>
                <c:pt idx="8">
                  <c:v>#N/A</c:v>
                </c:pt>
                <c:pt idx="9">
                  <c:v>1.61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4.0199999999999996</c:v>
                </c:pt>
                <c:pt idx="2">
                  <c:v>#N/A</c:v>
                </c:pt>
                <c:pt idx="3">
                  <c:v>4.66</c:v>
                </c:pt>
                <c:pt idx="4">
                  <c:v>#N/A</c:v>
                </c:pt>
                <c:pt idx="5">
                  <c:v>3.17</c:v>
                </c:pt>
                <c:pt idx="6">
                  <c:v>#N/A</c:v>
                </c:pt>
                <c:pt idx="7">
                  <c:v>2</c:v>
                </c:pt>
                <c:pt idx="8">
                  <c:v>#N/A</c:v>
                </c:pt>
                <c:pt idx="9">
                  <c:v>1.73</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1.2</c:v>
                </c:pt>
                <c:pt idx="1">
                  <c:v>#N/A</c:v>
                </c:pt>
                <c:pt idx="2">
                  <c:v>0.64</c:v>
                </c:pt>
                <c:pt idx="3">
                  <c:v>#N/A</c:v>
                </c:pt>
                <c:pt idx="4">
                  <c:v>#N/A</c:v>
                </c:pt>
                <c:pt idx="5">
                  <c:v>0</c:v>
                </c:pt>
                <c:pt idx="6">
                  <c:v>#N/A</c:v>
                </c:pt>
                <c:pt idx="7">
                  <c:v>0</c:v>
                </c:pt>
                <c:pt idx="8">
                  <c:v>0.35</c:v>
                </c:pt>
                <c:pt idx="9">
                  <c:v>#N/A</c:v>
                </c:pt>
              </c:numCache>
            </c:numRef>
          </c:val>
        </c:ser>
        <c:dLbls>
          <c:showLegendKey val="0"/>
          <c:showVal val="0"/>
          <c:showCatName val="0"/>
          <c:showSerName val="0"/>
          <c:showPercent val="0"/>
          <c:showBubbleSize val="0"/>
        </c:dLbls>
        <c:gapWidth val="150"/>
        <c:overlap val="100"/>
        <c:axId val="184737792"/>
        <c:axId val="184739328"/>
      </c:barChart>
      <c:catAx>
        <c:axId val="1847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739328"/>
        <c:crosses val="autoZero"/>
        <c:auto val="1"/>
        <c:lblAlgn val="ctr"/>
        <c:lblOffset val="100"/>
        <c:tickLblSkip val="1"/>
        <c:tickMarkSkip val="1"/>
        <c:noMultiLvlLbl val="0"/>
      </c:catAx>
      <c:valAx>
        <c:axId val="18473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73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2493</c:v>
                </c:pt>
                <c:pt idx="5">
                  <c:v>2569</c:v>
                </c:pt>
                <c:pt idx="8">
                  <c:v>2594</c:v>
                </c:pt>
                <c:pt idx="11">
                  <c:v>2712</c:v>
                </c:pt>
                <c:pt idx="14">
                  <c:v>2774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80</c:v>
                </c:pt>
                <c:pt idx="3">
                  <c:v>83</c:v>
                </c:pt>
                <c:pt idx="6">
                  <c:v>81</c:v>
                </c:pt>
                <c:pt idx="9">
                  <c:v>74</c:v>
                </c:pt>
                <c:pt idx="12">
                  <c:v>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320</c:v>
                </c:pt>
                <c:pt idx="3">
                  <c:v>263</c:v>
                </c:pt>
                <c:pt idx="6">
                  <c:v>196</c:v>
                </c:pt>
                <c:pt idx="9">
                  <c:v>154</c:v>
                </c:pt>
                <c:pt idx="12">
                  <c:v>154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594</c:v>
                </c:pt>
                <c:pt idx="3">
                  <c:v>589</c:v>
                </c:pt>
                <c:pt idx="6">
                  <c:v>577</c:v>
                </c:pt>
                <c:pt idx="9">
                  <c:v>594</c:v>
                </c:pt>
                <c:pt idx="12">
                  <c:v>583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3298</c:v>
                </c:pt>
                <c:pt idx="3">
                  <c:v>3723</c:v>
                </c:pt>
                <c:pt idx="6">
                  <c:v>3289</c:v>
                </c:pt>
                <c:pt idx="9">
                  <c:v>3023</c:v>
                </c:pt>
                <c:pt idx="12">
                  <c:v>3161</c:v>
                </c:pt>
              </c:numCache>
            </c:numRef>
          </c:val>
        </c:ser>
        <c:dLbls>
          <c:showLegendKey val="0"/>
          <c:showVal val="0"/>
          <c:showCatName val="0"/>
          <c:showSerName val="0"/>
          <c:showPercent val="0"/>
          <c:showBubbleSize val="0"/>
        </c:dLbls>
        <c:gapWidth val="100"/>
        <c:overlap val="100"/>
        <c:axId val="184879744"/>
        <c:axId val="18489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1810</c:v>
                </c:pt>
                <c:pt idx="2">
                  <c:v>#N/A</c:v>
                </c:pt>
                <c:pt idx="3">
                  <c:v>#N/A</c:v>
                </c:pt>
                <c:pt idx="4">
                  <c:v>2089</c:v>
                </c:pt>
                <c:pt idx="5">
                  <c:v>#N/A</c:v>
                </c:pt>
                <c:pt idx="6">
                  <c:v>#N/A</c:v>
                </c:pt>
                <c:pt idx="7">
                  <c:v>1551</c:v>
                </c:pt>
                <c:pt idx="8">
                  <c:v>#N/A</c:v>
                </c:pt>
                <c:pt idx="9">
                  <c:v>#N/A</c:v>
                </c:pt>
                <c:pt idx="10">
                  <c:v>1134</c:v>
                </c:pt>
                <c:pt idx="11">
                  <c:v>#N/A</c:v>
                </c:pt>
                <c:pt idx="12">
                  <c:v>#N/A</c:v>
                </c:pt>
                <c:pt idx="13">
                  <c:v>1199</c:v>
                </c:pt>
                <c:pt idx="14">
                  <c:v>#N/A</c:v>
                </c:pt>
              </c:numCache>
            </c:numRef>
          </c:val>
          <c:smooth val="0"/>
        </c:ser>
        <c:dLbls>
          <c:showLegendKey val="0"/>
          <c:showVal val="0"/>
          <c:showCatName val="0"/>
          <c:showSerName val="0"/>
          <c:showPercent val="0"/>
          <c:showBubbleSize val="0"/>
        </c:dLbls>
        <c:marker val="1"/>
        <c:smooth val="0"/>
        <c:axId val="184879744"/>
        <c:axId val="184890112"/>
      </c:lineChart>
      <c:catAx>
        <c:axId val="1848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890112"/>
        <c:crosses val="autoZero"/>
        <c:auto val="1"/>
        <c:lblAlgn val="ctr"/>
        <c:lblOffset val="100"/>
        <c:tickLblSkip val="1"/>
        <c:tickMarkSkip val="1"/>
        <c:noMultiLvlLbl val="0"/>
      </c:catAx>
      <c:valAx>
        <c:axId val="18489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8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28321</c:v>
                </c:pt>
                <c:pt idx="5">
                  <c:v>28794</c:v>
                </c:pt>
                <c:pt idx="8">
                  <c:v>29192</c:v>
                </c:pt>
                <c:pt idx="11">
                  <c:v>29294</c:v>
                </c:pt>
                <c:pt idx="14">
                  <c:v>29659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5219</c:v>
                </c:pt>
                <c:pt idx="5">
                  <c:v>4927</c:v>
                </c:pt>
                <c:pt idx="8">
                  <c:v>4753</c:v>
                </c:pt>
                <c:pt idx="11">
                  <c:v>5037</c:v>
                </c:pt>
                <c:pt idx="14">
                  <c:v>5481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2052</c:v>
                </c:pt>
                <c:pt idx="5">
                  <c:v>1524</c:v>
                </c:pt>
                <c:pt idx="8">
                  <c:v>1444</c:v>
                </c:pt>
                <c:pt idx="11">
                  <c:v>1859</c:v>
                </c:pt>
                <c:pt idx="14">
                  <c:v>2352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4821</c:v>
                </c:pt>
                <c:pt idx="3">
                  <c:v>3916</c:v>
                </c:pt>
                <c:pt idx="6">
                  <c:v>3599</c:v>
                </c:pt>
                <c:pt idx="9">
                  <c:v>3130</c:v>
                </c:pt>
                <c:pt idx="12">
                  <c:v>2808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1340</c:v>
                </c:pt>
                <c:pt idx="3">
                  <c:v>1093</c:v>
                </c:pt>
                <c:pt idx="6">
                  <c:v>929</c:v>
                </c:pt>
                <c:pt idx="9">
                  <c:v>800</c:v>
                </c:pt>
                <c:pt idx="12">
                  <c:v>707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8938</c:v>
                </c:pt>
                <c:pt idx="3">
                  <c:v>8820</c:v>
                </c:pt>
                <c:pt idx="6">
                  <c:v>8160</c:v>
                </c:pt>
                <c:pt idx="9">
                  <c:v>8185</c:v>
                </c:pt>
                <c:pt idx="12">
                  <c:v>8206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3095</c:v>
                </c:pt>
                <c:pt idx="3">
                  <c:v>3043</c:v>
                </c:pt>
                <c:pt idx="6">
                  <c:v>2910</c:v>
                </c:pt>
                <c:pt idx="9">
                  <c:v>3307</c:v>
                </c:pt>
                <c:pt idx="12">
                  <c:v>3484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31675</c:v>
                </c:pt>
                <c:pt idx="3">
                  <c:v>32071</c:v>
                </c:pt>
                <c:pt idx="6">
                  <c:v>32991</c:v>
                </c:pt>
                <c:pt idx="9">
                  <c:v>34633</c:v>
                </c:pt>
                <c:pt idx="12">
                  <c:v>34878</c:v>
                </c:pt>
              </c:numCache>
            </c:numRef>
          </c:val>
        </c:ser>
        <c:dLbls>
          <c:showLegendKey val="0"/>
          <c:showVal val="0"/>
          <c:showCatName val="0"/>
          <c:showSerName val="0"/>
          <c:showPercent val="0"/>
          <c:showBubbleSize val="0"/>
        </c:dLbls>
        <c:gapWidth val="100"/>
        <c:overlap val="100"/>
        <c:axId val="184644736"/>
        <c:axId val="18464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14276</c:v>
                </c:pt>
                <c:pt idx="2">
                  <c:v>#N/A</c:v>
                </c:pt>
                <c:pt idx="3">
                  <c:v>#N/A</c:v>
                </c:pt>
                <c:pt idx="4">
                  <c:v>13696</c:v>
                </c:pt>
                <c:pt idx="5">
                  <c:v>#N/A</c:v>
                </c:pt>
                <c:pt idx="6">
                  <c:v>#N/A</c:v>
                </c:pt>
                <c:pt idx="7">
                  <c:v>13200</c:v>
                </c:pt>
                <c:pt idx="8">
                  <c:v>#N/A</c:v>
                </c:pt>
                <c:pt idx="9">
                  <c:v>#N/A</c:v>
                </c:pt>
                <c:pt idx="10">
                  <c:v>13866</c:v>
                </c:pt>
                <c:pt idx="11">
                  <c:v>#N/A</c:v>
                </c:pt>
                <c:pt idx="12">
                  <c:v>#N/A</c:v>
                </c:pt>
                <c:pt idx="13">
                  <c:v>12593</c:v>
                </c:pt>
                <c:pt idx="14">
                  <c:v>#N/A</c:v>
                </c:pt>
              </c:numCache>
            </c:numRef>
          </c:val>
          <c:smooth val="0"/>
        </c:ser>
        <c:dLbls>
          <c:showLegendKey val="0"/>
          <c:showVal val="0"/>
          <c:showCatName val="0"/>
          <c:showSerName val="0"/>
          <c:showPercent val="0"/>
          <c:showBubbleSize val="0"/>
        </c:dLbls>
        <c:marker val="1"/>
        <c:smooth val="0"/>
        <c:axId val="184644736"/>
        <c:axId val="184646656"/>
      </c:lineChart>
      <c:catAx>
        <c:axId val="1846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646656"/>
        <c:crosses val="autoZero"/>
        <c:auto val="1"/>
        <c:lblAlgn val="ctr"/>
        <c:lblOffset val="100"/>
        <c:tickLblSkip val="1"/>
        <c:tickMarkSkip val="1"/>
        <c:noMultiLvlLbl val="0"/>
      </c:catAx>
      <c:valAx>
        <c:axId val="18464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4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79,171
78,591
32.74
24,451,697
24,336,061
34,838
15,084,842
34,877,912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97.9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　財政力指数は類似団体平均</a:t>
          </a:r>
          <a:r>
            <a:rPr lang="ja-JP" altLang="en-US" sz="1300" b="0" i="0" baseline="0">
              <a:solidFill>
                <a:schemeClr val="dk1"/>
              </a:solidFill>
              <a:latin typeface="+mn-lt"/>
              <a:ea typeface="+mn-ea"/>
              <a:cs typeface="+mn-cs"/>
            </a:rPr>
            <a:t>と同程度の水準ですが</a:t>
          </a:r>
          <a:r>
            <a:rPr lang="ja-JP" altLang="ja-JP" sz="1300" b="0" i="0" baseline="0">
              <a:solidFill>
                <a:schemeClr val="dk1"/>
              </a:solidFill>
              <a:latin typeface="+mn-lt"/>
              <a:ea typeface="+mn-ea"/>
              <a:cs typeface="+mn-cs"/>
            </a:rPr>
            <a:t>、本市前年度数値と比較すると悪化しており、依然として厳しい財政状況にあります。危機的状況の打開に向け、歳入歳出両面において、聖域なき改革をすすめ、財政基盤の強化を図ります。</a:t>
          </a:r>
          <a:endParaRPr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86783</xdr:rowOff>
    </xdr:to>
    <xdr:cxnSp macro="">
      <xdr:nvCxnSpPr>
        <xdr:cNvPr id="68" name="直線コネクタ 67"/>
        <xdr:cNvCxnSpPr/>
      </xdr:nvCxnSpPr>
      <xdr:spPr>
        <a:xfrm>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46567</xdr:rowOff>
    </xdr:to>
    <xdr:cxnSp macro="">
      <xdr:nvCxnSpPr>
        <xdr:cNvPr id="71" name="直線コネクタ 70"/>
        <xdr:cNvCxnSpPr/>
      </xdr:nvCxnSpPr>
      <xdr:spPr>
        <a:xfrm>
          <a:off x="3225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39</xdr:row>
      <xdr:rowOff>157692</xdr:rowOff>
    </xdr:to>
    <xdr:cxnSp macro="">
      <xdr:nvCxnSpPr>
        <xdr:cNvPr id="74" name="直線コネクタ 73"/>
        <xdr:cNvCxnSpPr/>
      </xdr:nvCxnSpPr>
      <xdr:spPr>
        <a:xfrm>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117475</xdr:rowOff>
    </xdr:to>
    <xdr:cxnSp macro="">
      <xdr:nvCxnSpPr>
        <xdr:cNvPr id="77" name="直線コネクタ 76"/>
        <xdr:cNvCxnSpPr/>
      </xdr:nvCxnSpPr>
      <xdr:spPr>
        <a:xfrm>
          <a:off x="1447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8060</xdr:rowOff>
    </xdr:from>
    <xdr:ext cx="762000" cy="259045"/>
    <xdr:sp macro="" textlink="">
      <xdr:nvSpPr>
        <xdr:cNvPr id="88" name="財政力該当値テキスト"/>
        <xdr:cNvSpPr txBox="1"/>
      </xdr:nvSpPr>
      <xdr:spPr>
        <a:xfrm>
          <a:off x="5041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3" name="円/楕円 92"/>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153052</xdr:rowOff>
    </xdr:from>
    <xdr:ext cx="762000" cy="259045"/>
    <xdr:sp macro="" textlink="">
      <xdr:nvSpPr>
        <xdr:cNvPr id="94" name="テキスト ボックス 93"/>
        <xdr:cNvSpPr txBox="1"/>
      </xdr:nvSpPr>
      <xdr:spPr>
        <a:xfrm>
          <a:off x="1955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96" name="テキスト ボックス 95"/>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平成２５年度における経常収支比率は、前年度比で</a:t>
          </a:r>
          <a:r>
            <a:rPr kumimoji="1" lang="en-US" altLang="ja-JP" sz="1300">
              <a:latin typeface="ＭＳ Ｐゴシック"/>
            </a:rPr>
            <a:t>1.1</a:t>
          </a:r>
          <a:r>
            <a:rPr kumimoji="1" lang="ja-JP" altLang="en-US" sz="1300">
              <a:latin typeface="ＭＳ Ｐゴシック"/>
            </a:rPr>
            <a:t>ポイント良化し、</a:t>
          </a:r>
          <a:r>
            <a:rPr kumimoji="1" lang="en-US" altLang="ja-JP" sz="1300">
              <a:latin typeface="ＭＳ Ｐゴシック"/>
            </a:rPr>
            <a:t>95.2</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これは、扶助費及びそれに伴う繰出金の増加等により、分子となる経常一般財源充当経費が全体で</a:t>
          </a:r>
          <a:r>
            <a:rPr kumimoji="1" lang="en-US" altLang="ja-JP" sz="1300">
              <a:latin typeface="ＭＳ Ｐゴシック"/>
            </a:rPr>
            <a:t>2.2</a:t>
          </a:r>
          <a:r>
            <a:rPr kumimoji="1" lang="ja-JP" altLang="en-US" sz="1300">
              <a:latin typeface="ＭＳ Ｐゴシック"/>
            </a:rPr>
            <a:t>億円増加した一方で、普通交付税の増等により分母である経常一般財源が全体で</a:t>
          </a:r>
          <a:r>
            <a:rPr kumimoji="1" lang="en-US" altLang="ja-JP" sz="1300">
              <a:latin typeface="ＭＳ Ｐゴシック"/>
            </a:rPr>
            <a:t>4.0</a:t>
          </a:r>
          <a:r>
            <a:rPr kumimoji="1" lang="ja-JP" altLang="en-US" sz="1300">
              <a:latin typeface="ＭＳ Ｐゴシック"/>
            </a:rPr>
            <a:t>億円</a:t>
          </a:r>
          <a:r>
            <a:rPr kumimoji="1" lang="ja-JP" altLang="en-US" sz="1300">
              <a:solidFill>
                <a:sysClr val="windowText" lastClr="000000"/>
              </a:solidFill>
              <a:latin typeface="ＭＳ Ｐゴシック"/>
            </a:rPr>
            <a:t>増加</a:t>
          </a:r>
          <a:r>
            <a:rPr kumimoji="1" lang="ja-JP" altLang="en-US" sz="1300">
              <a:latin typeface="ＭＳ Ｐゴシック"/>
            </a:rPr>
            <a:t>したことによるものです。</a:t>
          </a:r>
          <a:endParaRPr kumimoji="1" lang="en-US" altLang="ja-JP" sz="1300">
            <a:latin typeface="ＭＳ Ｐゴシック"/>
          </a:endParaRPr>
        </a:p>
        <a:p>
          <a:r>
            <a:rPr kumimoji="1" lang="ja-JP" altLang="en-US" sz="1300">
              <a:latin typeface="ＭＳ Ｐゴシック"/>
            </a:rPr>
            <a:t>　行財政改革を通じて義務的経費の一層の削減に努めます。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75565</xdr:rowOff>
    </xdr:to>
    <xdr:cxnSp macro="">
      <xdr:nvCxnSpPr>
        <xdr:cNvPr id="131" name="直線コネクタ 130"/>
        <xdr:cNvCxnSpPr/>
      </xdr:nvCxnSpPr>
      <xdr:spPr>
        <a:xfrm flipV="1">
          <a:off x="4114800" y="1100412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75565</xdr:rowOff>
    </xdr:from>
    <xdr:to>
      <xdr:col>6</xdr:col>
      <xdr:colOff>0</xdr:colOff>
      <xdr:row>64</xdr:row>
      <xdr:rowOff>131869</xdr:rowOff>
    </xdr:to>
    <xdr:cxnSp macro="">
      <xdr:nvCxnSpPr>
        <xdr:cNvPr id="134" name="直線コネクタ 133"/>
        <xdr:cNvCxnSpPr/>
      </xdr:nvCxnSpPr>
      <xdr:spPr>
        <a:xfrm flipV="1">
          <a:off x="3225800" y="110483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131869</xdr:rowOff>
    </xdr:from>
    <xdr:to>
      <xdr:col>4</xdr:col>
      <xdr:colOff>482600</xdr:colOff>
      <xdr:row>65</xdr:row>
      <xdr:rowOff>4656</xdr:rowOff>
    </xdr:to>
    <xdr:cxnSp macro="">
      <xdr:nvCxnSpPr>
        <xdr:cNvPr id="137" name="直線コネクタ 136"/>
        <xdr:cNvCxnSpPr/>
      </xdr:nvCxnSpPr>
      <xdr:spPr>
        <a:xfrm flipV="1">
          <a:off x="2336800" y="111046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65</xdr:row>
      <xdr:rowOff>44873</xdr:rowOff>
    </xdr:to>
    <xdr:cxnSp macro="">
      <xdr:nvCxnSpPr>
        <xdr:cNvPr id="140" name="直線コネクタ 139"/>
        <xdr:cNvCxnSpPr/>
      </xdr:nvCxnSpPr>
      <xdr:spPr>
        <a:xfrm flipV="1">
          <a:off x="1447800" y="111489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0" name="円/楕円 149"/>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1"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24765</xdr:rowOff>
    </xdr:from>
    <xdr:to>
      <xdr:col>6</xdr:col>
      <xdr:colOff>50800</xdr:colOff>
      <xdr:row>64</xdr:row>
      <xdr:rowOff>126365</xdr:rowOff>
    </xdr:to>
    <xdr:sp macro="" textlink="">
      <xdr:nvSpPr>
        <xdr:cNvPr id="152" name="円/楕円 151"/>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111142</xdr:rowOff>
    </xdr:from>
    <xdr:ext cx="736600" cy="259045"/>
    <xdr:sp macro="" textlink="">
      <xdr:nvSpPr>
        <xdr:cNvPr id="153" name="テキスト ボックス 152"/>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81069</xdr:rowOff>
    </xdr:from>
    <xdr:to>
      <xdr:col>4</xdr:col>
      <xdr:colOff>533400</xdr:colOff>
      <xdr:row>65</xdr:row>
      <xdr:rowOff>11219</xdr:rowOff>
    </xdr:to>
    <xdr:sp macro="" textlink="">
      <xdr:nvSpPr>
        <xdr:cNvPr id="154" name="円/楕円 153"/>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167446</xdr:rowOff>
    </xdr:from>
    <xdr:ext cx="762000" cy="259045"/>
    <xdr:sp macro="" textlink="">
      <xdr:nvSpPr>
        <xdr:cNvPr id="155" name="テキスト ボックス 154"/>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6" name="円/楕円 155"/>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7" name="テキスト ボックス 156"/>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58" name="円/楕円 157"/>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59" name="テキスト ボックス 158"/>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　民間で実施可能な部分については、委託化を進め、コストの低減を図っているところであり、今後ともその方針を継続していきます。</a:t>
          </a:r>
          <a:endParaRPr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15691</xdr:rowOff>
    </xdr:from>
    <xdr:to>
      <xdr:col>7</xdr:col>
      <xdr:colOff>152400</xdr:colOff>
      <xdr:row>81</xdr:row>
      <xdr:rowOff>18737</xdr:rowOff>
    </xdr:to>
    <xdr:cxnSp macro="">
      <xdr:nvCxnSpPr>
        <xdr:cNvPr id="195" name="直線コネクタ 194"/>
        <xdr:cNvCxnSpPr/>
      </xdr:nvCxnSpPr>
      <xdr:spPr>
        <a:xfrm flipV="1">
          <a:off x="4114800" y="13903141"/>
          <a:ext cx="8382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468</xdr:rowOff>
    </xdr:from>
    <xdr:ext cx="762000" cy="259045"/>
    <xdr:sp macro="" textlink="">
      <xdr:nvSpPr>
        <xdr:cNvPr id="196" name="人件費・物件費等の状況平均値テキスト"/>
        <xdr:cNvSpPr txBox="1"/>
      </xdr:nvSpPr>
      <xdr:spPr>
        <a:xfrm>
          <a:off x="5041900" y="13887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18737</xdr:rowOff>
    </xdr:from>
    <xdr:to>
      <xdr:col>6</xdr:col>
      <xdr:colOff>0</xdr:colOff>
      <xdr:row>81</xdr:row>
      <xdr:rowOff>20548</xdr:rowOff>
    </xdr:to>
    <xdr:cxnSp macro="">
      <xdr:nvCxnSpPr>
        <xdr:cNvPr id="198" name="直線コネクタ 197"/>
        <xdr:cNvCxnSpPr/>
      </xdr:nvCxnSpPr>
      <xdr:spPr>
        <a:xfrm flipV="1">
          <a:off x="3225800" y="13906187"/>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20548</xdr:rowOff>
    </xdr:from>
    <xdr:to>
      <xdr:col>4</xdr:col>
      <xdr:colOff>482600</xdr:colOff>
      <xdr:row>81</xdr:row>
      <xdr:rowOff>21084</xdr:rowOff>
    </xdr:to>
    <xdr:cxnSp macro="">
      <xdr:nvCxnSpPr>
        <xdr:cNvPr id="201" name="直線コネクタ 200"/>
        <xdr:cNvCxnSpPr/>
      </xdr:nvCxnSpPr>
      <xdr:spPr>
        <a:xfrm flipV="1">
          <a:off x="2336800" y="13907998"/>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19898</xdr:rowOff>
    </xdr:from>
    <xdr:to>
      <xdr:col>3</xdr:col>
      <xdr:colOff>279400</xdr:colOff>
      <xdr:row>81</xdr:row>
      <xdr:rowOff>21084</xdr:rowOff>
    </xdr:to>
    <xdr:cxnSp macro="">
      <xdr:nvCxnSpPr>
        <xdr:cNvPr id="204" name="直線コネクタ 203"/>
        <xdr:cNvCxnSpPr/>
      </xdr:nvCxnSpPr>
      <xdr:spPr>
        <a:xfrm>
          <a:off x="1447800" y="13907348"/>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136341</xdr:rowOff>
    </xdr:from>
    <xdr:to>
      <xdr:col>7</xdr:col>
      <xdr:colOff>203200</xdr:colOff>
      <xdr:row>81</xdr:row>
      <xdr:rowOff>66491</xdr:rowOff>
    </xdr:to>
    <xdr:sp macro="" textlink="">
      <xdr:nvSpPr>
        <xdr:cNvPr id="214" name="円/楕円 213"/>
        <xdr:cNvSpPr/>
      </xdr:nvSpPr>
      <xdr:spPr>
        <a:xfrm>
          <a:off x="4902200" y="1385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57618</xdr:rowOff>
    </xdr:from>
    <xdr:ext cx="762000" cy="259045"/>
    <xdr:sp macro="" textlink="">
      <xdr:nvSpPr>
        <xdr:cNvPr id="215" name="人件費・物件費等の状況該当値テキスト"/>
        <xdr:cNvSpPr txBox="1"/>
      </xdr:nvSpPr>
      <xdr:spPr>
        <a:xfrm>
          <a:off x="5041900" y="1377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139387</xdr:rowOff>
    </xdr:from>
    <xdr:to>
      <xdr:col>6</xdr:col>
      <xdr:colOff>50800</xdr:colOff>
      <xdr:row>81</xdr:row>
      <xdr:rowOff>69537</xdr:rowOff>
    </xdr:to>
    <xdr:sp macro="" textlink="">
      <xdr:nvSpPr>
        <xdr:cNvPr id="216" name="円/楕円 215"/>
        <xdr:cNvSpPr/>
      </xdr:nvSpPr>
      <xdr:spPr>
        <a:xfrm>
          <a:off x="4064000" y="138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79714</xdr:rowOff>
    </xdr:from>
    <xdr:ext cx="736600" cy="259045"/>
    <xdr:sp macro="" textlink="">
      <xdr:nvSpPr>
        <xdr:cNvPr id="217" name="テキスト ボックス 216"/>
        <xdr:cNvSpPr txBox="1"/>
      </xdr:nvSpPr>
      <xdr:spPr>
        <a:xfrm>
          <a:off x="3733800" y="1362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141198</xdr:rowOff>
    </xdr:from>
    <xdr:to>
      <xdr:col>4</xdr:col>
      <xdr:colOff>533400</xdr:colOff>
      <xdr:row>81</xdr:row>
      <xdr:rowOff>71348</xdr:rowOff>
    </xdr:to>
    <xdr:sp macro="" textlink="">
      <xdr:nvSpPr>
        <xdr:cNvPr id="218" name="円/楕円 217"/>
        <xdr:cNvSpPr/>
      </xdr:nvSpPr>
      <xdr:spPr>
        <a:xfrm>
          <a:off x="3175000" y="1385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81525</xdr:rowOff>
    </xdr:from>
    <xdr:ext cx="762000" cy="259045"/>
    <xdr:sp macro="" textlink="">
      <xdr:nvSpPr>
        <xdr:cNvPr id="219" name="テキスト ボックス 218"/>
        <xdr:cNvSpPr txBox="1"/>
      </xdr:nvSpPr>
      <xdr:spPr>
        <a:xfrm>
          <a:off x="2844800" y="1362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141734</xdr:rowOff>
    </xdr:from>
    <xdr:to>
      <xdr:col>3</xdr:col>
      <xdr:colOff>330200</xdr:colOff>
      <xdr:row>81</xdr:row>
      <xdr:rowOff>71884</xdr:rowOff>
    </xdr:to>
    <xdr:sp macro="" textlink="">
      <xdr:nvSpPr>
        <xdr:cNvPr id="220" name="円/楕円 219"/>
        <xdr:cNvSpPr/>
      </xdr:nvSpPr>
      <xdr:spPr>
        <a:xfrm>
          <a:off x="2286000" y="138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82061</xdr:rowOff>
    </xdr:from>
    <xdr:ext cx="762000" cy="259045"/>
    <xdr:sp macro="" textlink="">
      <xdr:nvSpPr>
        <xdr:cNvPr id="221" name="テキスト ボックス 220"/>
        <xdr:cNvSpPr txBox="1"/>
      </xdr:nvSpPr>
      <xdr:spPr>
        <a:xfrm>
          <a:off x="1955800" y="136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140548</xdr:rowOff>
    </xdr:from>
    <xdr:to>
      <xdr:col>2</xdr:col>
      <xdr:colOff>127000</xdr:colOff>
      <xdr:row>81</xdr:row>
      <xdr:rowOff>70698</xdr:rowOff>
    </xdr:to>
    <xdr:sp macro="" textlink="">
      <xdr:nvSpPr>
        <xdr:cNvPr id="222" name="円/楕円 221"/>
        <xdr:cNvSpPr/>
      </xdr:nvSpPr>
      <xdr:spPr>
        <a:xfrm>
          <a:off x="1397000" y="138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80875</xdr:rowOff>
    </xdr:from>
    <xdr:ext cx="762000" cy="259045"/>
    <xdr:sp macro="" textlink="">
      <xdr:nvSpPr>
        <xdr:cNvPr id="223" name="テキスト ボックス 222"/>
        <xdr:cNvSpPr txBox="1"/>
      </xdr:nvSpPr>
      <xdr:spPr>
        <a:xfrm>
          <a:off x="1066800" y="1362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ラスパイレス指数は１０１．３となり、特例法の影響を控除した前年度の９７．４から３．９ポイント上昇しています。これは、平成２４年４月から実施していた一般職の給料カット</a:t>
          </a:r>
          <a:r>
            <a:rPr kumimoji="1" lang="en-US" altLang="ja-JP" sz="1300">
              <a:latin typeface="ＭＳ Ｐゴシック"/>
            </a:rPr>
            <a:t>(</a:t>
          </a:r>
          <a:r>
            <a:rPr kumimoji="1" lang="ja-JP" altLang="en-US" sz="1300">
              <a:latin typeface="ＭＳ Ｐゴシック"/>
            </a:rPr>
            <a:t>３～５％</a:t>
          </a:r>
          <a:r>
            <a:rPr kumimoji="1" lang="en-US" altLang="ja-JP" sz="1300">
              <a:latin typeface="ＭＳ Ｐゴシック"/>
            </a:rPr>
            <a:t>)</a:t>
          </a:r>
          <a:r>
            <a:rPr kumimoji="1" lang="ja-JP" altLang="en-US" sz="1300">
              <a:latin typeface="ＭＳ Ｐゴシック"/>
            </a:rPr>
            <a:t>が終了したこと及び団塊の世代の大量退職に伴う若年層職員の昇任による影響等により上昇したものです。</a:t>
          </a:r>
        </a:p>
        <a:p>
          <a:r>
            <a:rPr kumimoji="1" lang="ja-JP" altLang="en-US" sz="1300">
              <a:latin typeface="ＭＳ Ｐゴシック"/>
            </a:rPr>
            <a:t>　今後も継続して行財政改革を進めることにより、人件費抑制に努めます。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88</xdr:row>
      <xdr:rowOff>24130</xdr:rowOff>
    </xdr:from>
    <xdr:to>
      <xdr:col>24</xdr:col>
      <xdr:colOff>558800</xdr:colOff>
      <xdr:row>90</xdr:row>
      <xdr:rowOff>11007</xdr:rowOff>
    </xdr:to>
    <xdr:cxnSp macro="">
      <xdr:nvCxnSpPr>
        <xdr:cNvPr id="257" name="直線コネクタ 256"/>
        <xdr:cNvCxnSpPr/>
      </xdr:nvCxnSpPr>
      <xdr:spPr>
        <a:xfrm flipV="1">
          <a:off x="16179800" y="15111730"/>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8"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110066</xdr:rowOff>
    </xdr:from>
    <xdr:to>
      <xdr:col>23</xdr:col>
      <xdr:colOff>406400</xdr:colOff>
      <xdr:row>90</xdr:row>
      <xdr:rowOff>11007</xdr:rowOff>
    </xdr:to>
    <xdr:cxnSp macro="">
      <xdr:nvCxnSpPr>
        <xdr:cNvPr id="260" name="直線コネクタ 259"/>
        <xdr:cNvCxnSpPr/>
      </xdr:nvCxnSpPr>
      <xdr:spPr>
        <a:xfrm>
          <a:off x="15290800" y="153691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89</xdr:row>
      <xdr:rowOff>110066</xdr:rowOff>
    </xdr:to>
    <xdr:cxnSp macro="">
      <xdr:nvCxnSpPr>
        <xdr:cNvPr id="263" name="直線コネクタ 262"/>
        <xdr:cNvCxnSpPr/>
      </xdr:nvCxnSpPr>
      <xdr:spPr>
        <a:xfrm>
          <a:off x="14401800" y="1495890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87</xdr:row>
      <xdr:rowOff>42757</xdr:rowOff>
    </xdr:to>
    <xdr:cxnSp macro="">
      <xdr:nvCxnSpPr>
        <xdr:cNvPr id="266" name="直線コネクタ 265"/>
        <xdr:cNvCxnSpPr/>
      </xdr:nvCxnSpPr>
      <xdr:spPr>
        <a:xfrm>
          <a:off x="13512800" y="149347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70" name="テキスト ボックス 269"/>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144780</xdr:rowOff>
    </xdr:from>
    <xdr:to>
      <xdr:col>24</xdr:col>
      <xdr:colOff>609600</xdr:colOff>
      <xdr:row>88</xdr:row>
      <xdr:rowOff>74930</xdr:rowOff>
    </xdr:to>
    <xdr:sp macro="" textlink="">
      <xdr:nvSpPr>
        <xdr:cNvPr id="276" name="円/楕円 275"/>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116857</xdr:rowOff>
    </xdr:from>
    <xdr:ext cx="762000" cy="259045"/>
    <xdr:sp macro="" textlink="">
      <xdr:nvSpPr>
        <xdr:cNvPr id="277" name="給与水準   （国との比較）該当値テキスト"/>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131657</xdr:rowOff>
    </xdr:from>
    <xdr:to>
      <xdr:col>23</xdr:col>
      <xdr:colOff>457200</xdr:colOff>
      <xdr:row>90</xdr:row>
      <xdr:rowOff>61807</xdr:rowOff>
    </xdr:to>
    <xdr:sp macro="" textlink="">
      <xdr:nvSpPr>
        <xdr:cNvPr id="278" name="円/楕円 277"/>
        <xdr:cNvSpPr/>
      </xdr:nvSpPr>
      <xdr:spPr>
        <a:xfrm>
          <a:off x="16129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71984</xdr:rowOff>
    </xdr:from>
    <xdr:ext cx="736600" cy="259045"/>
    <xdr:sp macro="" textlink="">
      <xdr:nvSpPr>
        <xdr:cNvPr id="279" name="テキスト ボックス 278"/>
        <xdr:cNvSpPr txBox="1"/>
      </xdr:nvSpPr>
      <xdr:spPr>
        <a:xfrm>
          <a:off x="15798800" y="15159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80" name="円/楕円 279"/>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81" name="テキスト ボックス 280"/>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82" name="円/楕円 281"/>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78334</xdr:rowOff>
    </xdr:from>
    <xdr:ext cx="762000" cy="259045"/>
    <xdr:sp macro="" textlink="">
      <xdr:nvSpPr>
        <xdr:cNvPr id="283" name="テキスト ボックス 282"/>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4" name="円/楕円 283"/>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85" name="テキスト ボックス 284"/>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に第２次定員管理計画を策定し、中長期にわたる職員の年齢構成の是正をはじめとする団塊世代対策など、計画的な定員管理を進めているところであり、類似団体平均を下回っています。引き続き、計画的な定員管理を行いま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78498</xdr:rowOff>
    </xdr:from>
    <xdr:to>
      <xdr:col>24</xdr:col>
      <xdr:colOff>558800</xdr:colOff>
      <xdr:row>59</xdr:row>
      <xdr:rowOff>81945</xdr:rowOff>
    </xdr:to>
    <xdr:cxnSp macro="">
      <xdr:nvCxnSpPr>
        <xdr:cNvPr id="322" name="直線コネクタ 321"/>
        <xdr:cNvCxnSpPr/>
      </xdr:nvCxnSpPr>
      <xdr:spPr>
        <a:xfrm>
          <a:off x="16179800" y="1019404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78498</xdr:rowOff>
    </xdr:from>
    <xdr:to>
      <xdr:col>23</xdr:col>
      <xdr:colOff>406400</xdr:colOff>
      <xdr:row>59</xdr:row>
      <xdr:rowOff>91138</xdr:rowOff>
    </xdr:to>
    <xdr:cxnSp macro="">
      <xdr:nvCxnSpPr>
        <xdr:cNvPr id="325" name="直線コネクタ 324"/>
        <xdr:cNvCxnSpPr/>
      </xdr:nvCxnSpPr>
      <xdr:spPr>
        <a:xfrm flipV="1">
          <a:off x="15290800" y="1019404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91138</xdr:rowOff>
    </xdr:from>
    <xdr:to>
      <xdr:col>22</xdr:col>
      <xdr:colOff>203200</xdr:colOff>
      <xdr:row>59</xdr:row>
      <xdr:rowOff>94585</xdr:rowOff>
    </xdr:to>
    <xdr:cxnSp macro="">
      <xdr:nvCxnSpPr>
        <xdr:cNvPr id="328" name="直線コネクタ 327"/>
        <xdr:cNvCxnSpPr/>
      </xdr:nvCxnSpPr>
      <xdr:spPr>
        <a:xfrm flipV="1">
          <a:off x="14401800" y="1020668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94585</xdr:rowOff>
    </xdr:from>
    <xdr:to>
      <xdr:col>21</xdr:col>
      <xdr:colOff>0</xdr:colOff>
      <xdr:row>59</xdr:row>
      <xdr:rowOff>130205</xdr:rowOff>
    </xdr:to>
    <xdr:cxnSp macro="">
      <xdr:nvCxnSpPr>
        <xdr:cNvPr id="331" name="直線コネクタ 330"/>
        <xdr:cNvCxnSpPr/>
      </xdr:nvCxnSpPr>
      <xdr:spPr>
        <a:xfrm flipV="1">
          <a:off x="13512800" y="10210135"/>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27655</xdr:rowOff>
    </xdr:from>
    <xdr:ext cx="762000" cy="259045"/>
    <xdr:sp macro="" textlink="">
      <xdr:nvSpPr>
        <xdr:cNvPr id="333" name="テキスト ボックス 332"/>
        <xdr:cNvSpPr txBox="1"/>
      </xdr:nvSpPr>
      <xdr:spPr>
        <a:xfrm>
          <a:off x="14020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36847</xdr:rowOff>
    </xdr:from>
    <xdr:ext cx="762000" cy="259045"/>
    <xdr:sp macro="" textlink="">
      <xdr:nvSpPr>
        <xdr:cNvPr id="335" name="テキスト ボックス 334"/>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31145</xdr:rowOff>
    </xdr:from>
    <xdr:to>
      <xdr:col>24</xdr:col>
      <xdr:colOff>609600</xdr:colOff>
      <xdr:row>59</xdr:row>
      <xdr:rowOff>132745</xdr:rowOff>
    </xdr:to>
    <xdr:sp macro="" textlink="">
      <xdr:nvSpPr>
        <xdr:cNvPr id="341" name="円/楕円 340"/>
        <xdr:cNvSpPr/>
      </xdr:nvSpPr>
      <xdr:spPr>
        <a:xfrm>
          <a:off x="169672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47672</xdr:rowOff>
    </xdr:from>
    <xdr:ext cx="762000" cy="259045"/>
    <xdr:sp macro="" textlink="">
      <xdr:nvSpPr>
        <xdr:cNvPr id="342" name="定員管理の状況該当値テキスト"/>
        <xdr:cNvSpPr txBox="1"/>
      </xdr:nvSpPr>
      <xdr:spPr>
        <a:xfrm>
          <a:off x="17106900" y="999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27698</xdr:rowOff>
    </xdr:from>
    <xdr:to>
      <xdr:col>23</xdr:col>
      <xdr:colOff>457200</xdr:colOff>
      <xdr:row>59</xdr:row>
      <xdr:rowOff>129298</xdr:rowOff>
    </xdr:to>
    <xdr:sp macro="" textlink="">
      <xdr:nvSpPr>
        <xdr:cNvPr id="343" name="円/楕円 342"/>
        <xdr:cNvSpPr/>
      </xdr:nvSpPr>
      <xdr:spPr>
        <a:xfrm>
          <a:off x="161290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139475</xdr:rowOff>
    </xdr:from>
    <xdr:ext cx="736600" cy="259045"/>
    <xdr:sp macro="" textlink="">
      <xdr:nvSpPr>
        <xdr:cNvPr id="344" name="テキスト ボックス 343"/>
        <xdr:cNvSpPr txBox="1"/>
      </xdr:nvSpPr>
      <xdr:spPr>
        <a:xfrm>
          <a:off x="15798800" y="991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40338</xdr:rowOff>
    </xdr:from>
    <xdr:to>
      <xdr:col>22</xdr:col>
      <xdr:colOff>254000</xdr:colOff>
      <xdr:row>59</xdr:row>
      <xdr:rowOff>141938</xdr:rowOff>
    </xdr:to>
    <xdr:sp macro="" textlink="">
      <xdr:nvSpPr>
        <xdr:cNvPr id="345" name="円/楕円 344"/>
        <xdr:cNvSpPr/>
      </xdr:nvSpPr>
      <xdr:spPr>
        <a:xfrm>
          <a:off x="15240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152115</xdr:rowOff>
    </xdr:from>
    <xdr:ext cx="762000" cy="259045"/>
    <xdr:sp macro="" textlink="">
      <xdr:nvSpPr>
        <xdr:cNvPr id="346" name="テキスト ボックス 345"/>
        <xdr:cNvSpPr txBox="1"/>
      </xdr:nvSpPr>
      <xdr:spPr>
        <a:xfrm>
          <a:off x="14909800" y="992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43785</xdr:rowOff>
    </xdr:from>
    <xdr:to>
      <xdr:col>21</xdr:col>
      <xdr:colOff>50800</xdr:colOff>
      <xdr:row>59</xdr:row>
      <xdr:rowOff>145385</xdr:rowOff>
    </xdr:to>
    <xdr:sp macro="" textlink="">
      <xdr:nvSpPr>
        <xdr:cNvPr id="347" name="円/楕円 346"/>
        <xdr:cNvSpPr/>
      </xdr:nvSpPr>
      <xdr:spPr>
        <a:xfrm>
          <a:off x="14351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155562</xdr:rowOff>
    </xdr:from>
    <xdr:ext cx="762000" cy="259045"/>
    <xdr:sp macro="" textlink="">
      <xdr:nvSpPr>
        <xdr:cNvPr id="348" name="テキスト ボックス 347"/>
        <xdr:cNvSpPr txBox="1"/>
      </xdr:nvSpPr>
      <xdr:spPr>
        <a:xfrm>
          <a:off x="14020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79405</xdr:rowOff>
    </xdr:from>
    <xdr:to>
      <xdr:col>19</xdr:col>
      <xdr:colOff>533400</xdr:colOff>
      <xdr:row>60</xdr:row>
      <xdr:rowOff>9555</xdr:rowOff>
    </xdr:to>
    <xdr:sp macro="" textlink="">
      <xdr:nvSpPr>
        <xdr:cNvPr id="349" name="円/楕円 348"/>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19732</xdr:rowOff>
    </xdr:from>
    <xdr:ext cx="762000" cy="259045"/>
    <xdr:sp macro="" textlink="">
      <xdr:nvSpPr>
        <xdr:cNvPr id="350" name="テキスト ボックス 349"/>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過去に整備した大型施設に係る起債の償還が平成</a:t>
          </a:r>
          <a:r>
            <a:rPr kumimoji="1" lang="en-US" altLang="ja-JP" sz="1300">
              <a:latin typeface="ＭＳ Ｐゴシック"/>
            </a:rPr>
            <a:t>22</a:t>
          </a:r>
          <a:r>
            <a:rPr kumimoji="1" lang="ja-JP" altLang="en-US" sz="1300">
              <a:latin typeface="ＭＳ Ｐゴシック"/>
            </a:rPr>
            <a:t>年度に終了したことにより公債費比率が</a:t>
          </a:r>
          <a:r>
            <a:rPr kumimoji="1" lang="en-US" altLang="ja-JP" sz="1300">
              <a:latin typeface="ＭＳ Ｐゴシック"/>
            </a:rPr>
            <a:t>2.4</a:t>
          </a:r>
          <a:r>
            <a:rPr kumimoji="1" lang="ja-JP" altLang="en-US" sz="1300">
              <a:latin typeface="ＭＳ Ｐゴシック"/>
            </a:rPr>
            <a:t>ポイント良化しました。</a:t>
          </a:r>
          <a:endParaRPr kumimoji="1" lang="en-US" altLang="ja-JP" sz="1300">
            <a:latin typeface="ＭＳ Ｐゴシック"/>
          </a:endParaRPr>
        </a:p>
        <a:p>
          <a:r>
            <a:rPr kumimoji="1" lang="ja-JP" altLang="en-US" sz="1300">
              <a:latin typeface="ＭＳ Ｐゴシック"/>
            </a:rPr>
            <a:t>　臨時財政対策債や、老朽化したインフラ設備の改修・改築など今後も増加の要因はありますが、緊急度、住民ニーズを的確に把握した事業の厳選を行い、償還費の平準化及び実質公債費比率の上昇の抑制に努めます。</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112395</xdr:rowOff>
    </xdr:to>
    <xdr:cxnSp macro="">
      <xdr:nvCxnSpPr>
        <xdr:cNvPr id="380" name="直線コネクタ 379"/>
        <xdr:cNvCxnSpPr/>
      </xdr:nvCxnSpPr>
      <xdr:spPr>
        <a:xfrm flipV="1">
          <a:off x="16179800" y="699706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61595</xdr:rowOff>
    </xdr:to>
    <xdr:cxnSp macro="">
      <xdr:nvCxnSpPr>
        <xdr:cNvPr id="383" name="直線コネクタ 382"/>
        <xdr:cNvCxnSpPr/>
      </xdr:nvCxnSpPr>
      <xdr:spPr>
        <a:xfrm flipV="1">
          <a:off x="15290800" y="7141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61595</xdr:rowOff>
    </xdr:to>
    <xdr:cxnSp macro="">
      <xdr:nvCxnSpPr>
        <xdr:cNvPr id="386" name="直線コネクタ 385"/>
        <xdr:cNvCxnSpPr/>
      </xdr:nvCxnSpPr>
      <xdr:spPr>
        <a:xfrm>
          <a:off x="14401800" y="725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88265</xdr:rowOff>
    </xdr:from>
    <xdr:to>
      <xdr:col>21</xdr:col>
      <xdr:colOff>0</xdr:colOff>
      <xdr:row>42</xdr:row>
      <xdr:rowOff>55563</xdr:rowOff>
    </xdr:to>
    <xdr:cxnSp macro="">
      <xdr:nvCxnSpPr>
        <xdr:cNvPr id="389" name="直線コネクタ 388"/>
        <xdr:cNvCxnSpPr/>
      </xdr:nvCxnSpPr>
      <xdr:spPr>
        <a:xfrm>
          <a:off x="13512800" y="71177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1" name="テキスト ボックス 39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3" name="テキスト ボックス 392"/>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9" name="円/楕円 398"/>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400"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401" name="円/楕円 400"/>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402" name="テキスト ボックス 401"/>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403" name="円/楕円 402"/>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404" name="テキスト ボックス 403"/>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405" name="円/楕円 404"/>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406" name="テキスト ボックス 405"/>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7" name="円/楕円 406"/>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8" name="テキスト ボックス 407"/>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充当可能財源の増加により将来負担比率は減少しましたが、</a:t>
          </a:r>
          <a:r>
            <a:rPr lang="ja-JP" altLang="ja-JP" sz="1300" b="0" i="0" baseline="0">
              <a:solidFill>
                <a:schemeClr val="dk1"/>
              </a:solidFill>
              <a:latin typeface="+mn-lt"/>
              <a:ea typeface="+mn-ea"/>
              <a:cs typeface="+mn-cs"/>
            </a:rPr>
            <a:t>依然として類似団体平均よりも高い水準となっているため、必要な投資を行いながらも将来負担に留意した財政運営に努めます。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76232</xdr:rowOff>
    </xdr:from>
    <xdr:to>
      <xdr:col>24</xdr:col>
      <xdr:colOff>558800</xdr:colOff>
      <xdr:row>18</xdr:row>
      <xdr:rowOff>145002</xdr:rowOff>
    </xdr:to>
    <xdr:cxnSp macro="">
      <xdr:nvCxnSpPr>
        <xdr:cNvPr id="438" name="直線コネクタ 437"/>
        <xdr:cNvCxnSpPr/>
      </xdr:nvCxnSpPr>
      <xdr:spPr>
        <a:xfrm flipV="1">
          <a:off x="16179800" y="3162332"/>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123285</xdr:rowOff>
    </xdr:from>
    <xdr:to>
      <xdr:col>23</xdr:col>
      <xdr:colOff>406400</xdr:colOff>
      <xdr:row>18</xdr:row>
      <xdr:rowOff>145002</xdr:rowOff>
    </xdr:to>
    <xdr:cxnSp macro="">
      <xdr:nvCxnSpPr>
        <xdr:cNvPr id="441" name="直線コネクタ 440"/>
        <xdr:cNvCxnSpPr/>
      </xdr:nvCxnSpPr>
      <xdr:spPr>
        <a:xfrm>
          <a:off x="15290800" y="320938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123285</xdr:rowOff>
    </xdr:from>
    <xdr:to>
      <xdr:col>22</xdr:col>
      <xdr:colOff>203200</xdr:colOff>
      <xdr:row>18</xdr:row>
      <xdr:rowOff>145605</xdr:rowOff>
    </xdr:to>
    <xdr:cxnSp macro="">
      <xdr:nvCxnSpPr>
        <xdr:cNvPr id="444" name="直線コネクタ 443"/>
        <xdr:cNvCxnSpPr/>
      </xdr:nvCxnSpPr>
      <xdr:spPr>
        <a:xfrm flipV="1">
          <a:off x="14401800" y="3209385"/>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145605</xdr:rowOff>
    </xdr:from>
    <xdr:to>
      <xdr:col>21</xdr:col>
      <xdr:colOff>0</xdr:colOff>
      <xdr:row>19</xdr:row>
      <xdr:rowOff>23019</xdr:rowOff>
    </xdr:to>
    <xdr:cxnSp macro="">
      <xdr:nvCxnSpPr>
        <xdr:cNvPr id="447" name="直線コネクタ 446"/>
        <xdr:cNvCxnSpPr/>
      </xdr:nvCxnSpPr>
      <xdr:spPr>
        <a:xfrm flipV="1">
          <a:off x="13512800" y="3231705"/>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9" name="テキスト ボックス 448"/>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51" name="テキスト ボックス 450"/>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25432</xdr:rowOff>
    </xdr:from>
    <xdr:to>
      <xdr:col>24</xdr:col>
      <xdr:colOff>609600</xdr:colOff>
      <xdr:row>18</xdr:row>
      <xdr:rowOff>127032</xdr:rowOff>
    </xdr:to>
    <xdr:sp macro="" textlink="">
      <xdr:nvSpPr>
        <xdr:cNvPr id="457" name="円/楕円 456"/>
        <xdr:cNvSpPr/>
      </xdr:nvSpPr>
      <xdr:spPr>
        <a:xfrm>
          <a:off x="16967200" y="31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168959</xdr:rowOff>
    </xdr:from>
    <xdr:ext cx="762000" cy="259045"/>
    <xdr:sp macro="" textlink="">
      <xdr:nvSpPr>
        <xdr:cNvPr id="458" name="将来負担の状況該当値テキスト"/>
        <xdr:cNvSpPr txBox="1"/>
      </xdr:nvSpPr>
      <xdr:spPr>
        <a:xfrm>
          <a:off x="17106900" y="308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94202</xdr:rowOff>
    </xdr:from>
    <xdr:to>
      <xdr:col>23</xdr:col>
      <xdr:colOff>457200</xdr:colOff>
      <xdr:row>19</xdr:row>
      <xdr:rowOff>24352</xdr:rowOff>
    </xdr:to>
    <xdr:sp macro="" textlink="">
      <xdr:nvSpPr>
        <xdr:cNvPr id="459" name="円/楕円 458"/>
        <xdr:cNvSpPr/>
      </xdr:nvSpPr>
      <xdr:spPr>
        <a:xfrm>
          <a:off x="16129000" y="31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9129</xdr:rowOff>
    </xdr:from>
    <xdr:ext cx="736600" cy="259045"/>
    <xdr:sp macro="" textlink="">
      <xdr:nvSpPr>
        <xdr:cNvPr id="460" name="テキスト ボックス 459"/>
        <xdr:cNvSpPr txBox="1"/>
      </xdr:nvSpPr>
      <xdr:spPr>
        <a:xfrm>
          <a:off x="15798800" y="326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72485</xdr:rowOff>
    </xdr:from>
    <xdr:to>
      <xdr:col>22</xdr:col>
      <xdr:colOff>254000</xdr:colOff>
      <xdr:row>19</xdr:row>
      <xdr:rowOff>2635</xdr:rowOff>
    </xdr:to>
    <xdr:sp macro="" textlink="">
      <xdr:nvSpPr>
        <xdr:cNvPr id="461" name="円/楕円 460"/>
        <xdr:cNvSpPr/>
      </xdr:nvSpPr>
      <xdr:spPr>
        <a:xfrm>
          <a:off x="15240000" y="31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158862</xdr:rowOff>
    </xdr:from>
    <xdr:ext cx="762000" cy="259045"/>
    <xdr:sp macro="" textlink="">
      <xdr:nvSpPr>
        <xdr:cNvPr id="462" name="テキスト ボックス 461"/>
        <xdr:cNvSpPr txBox="1"/>
      </xdr:nvSpPr>
      <xdr:spPr>
        <a:xfrm>
          <a:off x="14909800" y="324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94805</xdr:rowOff>
    </xdr:from>
    <xdr:to>
      <xdr:col>21</xdr:col>
      <xdr:colOff>50800</xdr:colOff>
      <xdr:row>19</xdr:row>
      <xdr:rowOff>24955</xdr:rowOff>
    </xdr:to>
    <xdr:sp macro="" textlink="">
      <xdr:nvSpPr>
        <xdr:cNvPr id="463" name="円/楕円 462"/>
        <xdr:cNvSpPr/>
      </xdr:nvSpPr>
      <xdr:spPr>
        <a:xfrm>
          <a:off x="14351000" y="31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9732</xdr:rowOff>
    </xdr:from>
    <xdr:ext cx="762000" cy="259045"/>
    <xdr:sp macro="" textlink="">
      <xdr:nvSpPr>
        <xdr:cNvPr id="464" name="テキスト ボックス 463"/>
        <xdr:cNvSpPr txBox="1"/>
      </xdr:nvSpPr>
      <xdr:spPr>
        <a:xfrm>
          <a:off x="14020800" y="326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143669</xdr:rowOff>
    </xdr:from>
    <xdr:to>
      <xdr:col>19</xdr:col>
      <xdr:colOff>533400</xdr:colOff>
      <xdr:row>19</xdr:row>
      <xdr:rowOff>73819</xdr:rowOff>
    </xdr:to>
    <xdr:sp macro="" textlink="">
      <xdr:nvSpPr>
        <xdr:cNvPr id="465" name="円/楕円 464"/>
        <xdr:cNvSpPr/>
      </xdr:nvSpPr>
      <xdr:spPr>
        <a:xfrm>
          <a:off x="13462000" y="32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58596</xdr:rowOff>
    </xdr:from>
    <xdr:ext cx="762000" cy="259045"/>
    <xdr:sp macro="" textlink="">
      <xdr:nvSpPr>
        <xdr:cNvPr id="466" name="テキスト ボックス 465"/>
        <xdr:cNvSpPr txBox="1"/>
      </xdr:nvSpPr>
      <xdr:spPr>
        <a:xfrm>
          <a:off x="13131800" y="33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79,171
78,591
32.74
24,451,697
24,336,061
34,838
15,084,842
34,877,912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97.9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人口に対する職員数は類似団体よりも少なくなっており、今後も継続して行財政改革を進めるとともに人件費抑制に努めます。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115570</xdr:rowOff>
    </xdr:to>
    <xdr:cxnSp macro="">
      <xdr:nvCxnSpPr>
        <xdr:cNvPr id="65" name="直線コネクタ 64"/>
        <xdr:cNvCxnSpPr/>
      </xdr:nvCxnSpPr>
      <xdr:spPr>
        <a:xfrm flipV="1">
          <a:off x="3987800" y="6352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27940</xdr:rowOff>
    </xdr:to>
    <xdr:cxnSp macro="">
      <xdr:nvCxnSpPr>
        <xdr:cNvPr id="68" name="直線コネクタ 67"/>
        <xdr:cNvCxnSpPr/>
      </xdr:nvCxnSpPr>
      <xdr:spPr>
        <a:xfrm flipV="1">
          <a:off x="3098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81280</xdr:rowOff>
    </xdr:to>
    <xdr:cxnSp macro="">
      <xdr:nvCxnSpPr>
        <xdr:cNvPr id="71" name="直線コネクタ 70"/>
        <xdr:cNvCxnSpPr/>
      </xdr:nvCxnSpPr>
      <xdr:spPr>
        <a:xfrm flipV="1">
          <a:off x="2209800" y="654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153670</xdr:rowOff>
    </xdr:to>
    <xdr:cxnSp macro="">
      <xdr:nvCxnSpPr>
        <xdr:cNvPr id="74" name="直線コネクタ 73"/>
        <xdr:cNvCxnSpPr/>
      </xdr:nvCxnSpPr>
      <xdr:spPr>
        <a:xfrm flipV="1">
          <a:off x="1320800" y="6596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4" name="円/楕円 83"/>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5"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6" name="円/楕円 85"/>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7" name="テキスト ボックス 86"/>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8" name="円/楕円 87"/>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89" name="テキスト ボックス 88"/>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0" name="円/楕円 89"/>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1" name="テキスト ボックス 90"/>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2" name="円/楕円 91"/>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3" name="テキスト ボックス 92"/>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ＭＳ Ｐゴシック"/>
              <a:ea typeface="+mn-ea"/>
              <a:cs typeface="+mn-cs"/>
            </a:rPr>
            <a:t>　</a:t>
          </a:r>
          <a:r>
            <a:rPr lang="ja-JP" altLang="ja-JP" sz="1300" b="0" i="0" baseline="0">
              <a:solidFill>
                <a:schemeClr val="dk1"/>
              </a:solidFill>
              <a:latin typeface="+mn-lt"/>
              <a:ea typeface="+mn-ea"/>
              <a:cs typeface="+mn-cs"/>
            </a:rPr>
            <a:t>コピー用紙、事務用品の再利用や、冷暖房の節減等により庁内事務経費を削減するように取り組むほか、民間で実施可能な部分については、委託化を進め、コストの低減を図っており、今後もその方針を継続し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16</xdr:row>
      <xdr:rowOff>165100</xdr:rowOff>
    </xdr:to>
    <xdr:cxnSp macro="">
      <xdr:nvCxnSpPr>
        <xdr:cNvPr id="126" name="直線コネクタ 125"/>
        <xdr:cNvCxnSpPr/>
      </xdr:nvCxnSpPr>
      <xdr:spPr>
        <a:xfrm flipV="1">
          <a:off x="15671800" y="2877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165100</xdr:rowOff>
    </xdr:to>
    <xdr:cxnSp macro="">
      <xdr:nvCxnSpPr>
        <xdr:cNvPr id="129" name="直線コネクタ 128"/>
        <xdr:cNvCxnSpPr/>
      </xdr:nvCxnSpPr>
      <xdr:spPr>
        <a:xfrm>
          <a:off x="14782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43180</xdr:rowOff>
    </xdr:to>
    <xdr:cxnSp macro="">
      <xdr:nvCxnSpPr>
        <xdr:cNvPr id="132" name="直線コネクタ 131"/>
        <xdr:cNvCxnSpPr/>
      </xdr:nvCxnSpPr>
      <xdr:spPr>
        <a:xfrm>
          <a:off x="13893800" y="269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123190</xdr:rowOff>
    </xdr:to>
    <xdr:cxnSp macro="">
      <xdr:nvCxnSpPr>
        <xdr:cNvPr id="135" name="直線コネクタ 134"/>
        <xdr:cNvCxnSpPr/>
      </xdr:nvCxnSpPr>
      <xdr:spPr>
        <a:xfrm>
          <a:off x="13004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5" name="円/楕円 144"/>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100347</xdr:rowOff>
    </xdr:from>
    <xdr:ext cx="762000" cy="259045"/>
    <xdr:sp macro="" textlink="">
      <xdr:nvSpPr>
        <xdr:cNvPr id="146"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7" name="円/楕円 146"/>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8" name="テキスト ボックス 147"/>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9" name="円/楕円 148"/>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50" name="テキスト ボックス 149"/>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1" name="円/楕円 150"/>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2" name="テキスト ボックス 151"/>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3" name="円/楕円 152"/>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4" name="テキスト ボックス 153"/>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　国制度の変更や対象者の増加等により扶助費は年々増加しています。京都府市町村平均以下であるものの、類似団体平均以上であり、見直しに向けた取組みを行っていきます。</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143002</xdr:rowOff>
    </xdr:from>
    <xdr:to>
      <xdr:col>7</xdr:col>
      <xdr:colOff>15875</xdr:colOff>
      <xdr:row>57</xdr:row>
      <xdr:rowOff>170434</xdr:rowOff>
    </xdr:to>
    <xdr:cxnSp macro="">
      <xdr:nvCxnSpPr>
        <xdr:cNvPr id="185" name="直線コネクタ 184"/>
        <xdr:cNvCxnSpPr/>
      </xdr:nvCxnSpPr>
      <xdr:spPr>
        <a:xfrm>
          <a:off x="3987800" y="9915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57</xdr:row>
      <xdr:rowOff>143002</xdr:rowOff>
    </xdr:to>
    <xdr:cxnSp macro="">
      <xdr:nvCxnSpPr>
        <xdr:cNvPr id="188" name="直線コネクタ 187"/>
        <xdr:cNvCxnSpPr/>
      </xdr:nvCxnSpPr>
      <xdr:spPr>
        <a:xfrm>
          <a:off x="3098800" y="9888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33274</xdr:rowOff>
    </xdr:from>
    <xdr:to>
      <xdr:col>4</xdr:col>
      <xdr:colOff>346075</xdr:colOff>
      <xdr:row>57</xdr:row>
      <xdr:rowOff>115570</xdr:rowOff>
    </xdr:to>
    <xdr:cxnSp macro="">
      <xdr:nvCxnSpPr>
        <xdr:cNvPr id="191" name="直線コネクタ 190"/>
        <xdr:cNvCxnSpPr/>
      </xdr:nvCxnSpPr>
      <xdr:spPr>
        <a:xfrm>
          <a:off x="2209800" y="9805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122428</xdr:rowOff>
    </xdr:from>
    <xdr:to>
      <xdr:col>3</xdr:col>
      <xdr:colOff>142875</xdr:colOff>
      <xdr:row>57</xdr:row>
      <xdr:rowOff>33274</xdr:rowOff>
    </xdr:to>
    <xdr:cxnSp macro="">
      <xdr:nvCxnSpPr>
        <xdr:cNvPr id="194" name="直線コネクタ 193"/>
        <xdr:cNvCxnSpPr/>
      </xdr:nvCxnSpPr>
      <xdr:spPr>
        <a:xfrm>
          <a:off x="1320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119634</xdr:rowOff>
    </xdr:from>
    <xdr:to>
      <xdr:col>7</xdr:col>
      <xdr:colOff>66675</xdr:colOff>
      <xdr:row>58</xdr:row>
      <xdr:rowOff>49784</xdr:rowOff>
    </xdr:to>
    <xdr:sp macro="" textlink="">
      <xdr:nvSpPr>
        <xdr:cNvPr id="204" name="円/楕円 203"/>
        <xdr:cNvSpPr/>
      </xdr:nvSpPr>
      <xdr:spPr>
        <a:xfrm>
          <a:off x="4775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91711</xdr:rowOff>
    </xdr:from>
    <xdr:ext cx="762000" cy="259045"/>
    <xdr:sp macro="" textlink="">
      <xdr:nvSpPr>
        <xdr:cNvPr id="205" name="扶助費該当値テキスト"/>
        <xdr:cNvSpPr txBox="1"/>
      </xdr:nvSpPr>
      <xdr:spPr>
        <a:xfrm>
          <a:off x="4914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92202</xdr:rowOff>
    </xdr:from>
    <xdr:to>
      <xdr:col>5</xdr:col>
      <xdr:colOff>600075</xdr:colOff>
      <xdr:row>58</xdr:row>
      <xdr:rowOff>22352</xdr:rowOff>
    </xdr:to>
    <xdr:sp macro="" textlink="">
      <xdr:nvSpPr>
        <xdr:cNvPr id="206" name="円/楕円 205"/>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7129</xdr:rowOff>
    </xdr:from>
    <xdr:ext cx="736600" cy="259045"/>
    <xdr:sp macro="" textlink="">
      <xdr:nvSpPr>
        <xdr:cNvPr id="207" name="テキスト ボックス 206"/>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08" name="円/楕円 207"/>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09" name="テキスト ボックス 208"/>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153924</xdr:rowOff>
    </xdr:from>
    <xdr:to>
      <xdr:col>3</xdr:col>
      <xdr:colOff>193675</xdr:colOff>
      <xdr:row>57</xdr:row>
      <xdr:rowOff>84074</xdr:rowOff>
    </xdr:to>
    <xdr:sp macro="" textlink="">
      <xdr:nvSpPr>
        <xdr:cNvPr id="210" name="円/楕円 209"/>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68851</xdr:rowOff>
    </xdr:from>
    <xdr:ext cx="762000" cy="259045"/>
    <xdr:sp macro="" textlink="">
      <xdr:nvSpPr>
        <xdr:cNvPr id="211" name="テキスト ボックス 210"/>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71628</xdr:rowOff>
    </xdr:from>
    <xdr:to>
      <xdr:col>1</xdr:col>
      <xdr:colOff>676275</xdr:colOff>
      <xdr:row>57</xdr:row>
      <xdr:rowOff>1778</xdr:rowOff>
    </xdr:to>
    <xdr:sp macro="" textlink="">
      <xdr:nvSpPr>
        <xdr:cNvPr id="212" name="円/楕円 211"/>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158005</xdr:rowOff>
    </xdr:from>
    <xdr:ext cx="762000" cy="259045"/>
    <xdr:sp macro="" textlink="">
      <xdr:nvSpPr>
        <xdr:cNvPr id="213" name="テキスト ボックス 212"/>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類似団体平均は下回っていますが、今後とも行財政改革を進め、繰出金等抑制に努めます。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123190</xdr:rowOff>
    </xdr:to>
    <xdr:cxnSp macro="">
      <xdr:nvCxnSpPr>
        <xdr:cNvPr id="246" name="直線コネクタ 245"/>
        <xdr:cNvCxnSpPr/>
      </xdr:nvCxnSpPr>
      <xdr:spPr>
        <a:xfrm>
          <a:off x="15671800" y="9514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85090</xdr:rowOff>
    </xdr:to>
    <xdr:cxnSp macro="">
      <xdr:nvCxnSpPr>
        <xdr:cNvPr id="249" name="直線コネクタ 248"/>
        <xdr:cNvCxnSpPr/>
      </xdr:nvCxnSpPr>
      <xdr:spPr>
        <a:xfrm>
          <a:off x="14782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39370</xdr:rowOff>
    </xdr:to>
    <xdr:cxnSp macro="">
      <xdr:nvCxnSpPr>
        <xdr:cNvPr id="252" name="直線コネクタ 251"/>
        <xdr:cNvCxnSpPr/>
      </xdr:nvCxnSpPr>
      <xdr:spPr>
        <a:xfrm>
          <a:off x="13893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54</xdr:row>
      <xdr:rowOff>165100</xdr:rowOff>
    </xdr:to>
    <xdr:cxnSp macro="">
      <xdr:nvCxnSpPr>
        <xdr:cNvPr id="255" name="直線コネクタ 254"/>
        <xdr:cNvCxnSpPr/>
      </xdr:nvCxnSpPr>
      <xdr:spPr>
        <a:xfrm flipV="1">
          <a:off x="13004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5" name="円/楕円 264"/>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6"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7" name="円/楕円 266"/>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8" name="テキスト ボックス 267"/>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69" name="円/楕円 268"/>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0" name="テキスト ボックス 269"/>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1" name="円/楕円 270"/>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2" name="テキスト ボックス 271"/>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3" name="円/楕円 272"/>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4" name="テキスト ボックス 273"/>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20</a:t>
          </a:r>
          <a:r>
            <a:rPr lang="ja-JP" altLang="ja-JP" sz="1300" b="0" i="0" baseline="0">
              <a:solidFill>
                <a:schemeClr val="dk1"/>
              </a:solidFill>
              <a:latin typeface="+mn-lt"/>
              <a:ea typeface="+mn-ea"/>
              <a:cs typeface="+mn-cs"/>
            </a:rPr>
            <a:t>年度から補助費が大幅に増加し、類似団体を上回っていますが、これは公共下水道事業が公営企業となったことに伴い、企業会計との整合を図るため、これまで繰出金としていた科目を補助金に振り替えたことによるものです。これを除くと、従来と同様に類似団体と同程度の水準になりますが、今後とも行財政改革を進め、補助費等抑制に努めます。</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131572</xdr:rowOff>
    </xdr:to>
    <xdr:cxnSp macro="">
      <xdr:nvCxnSpPr>
        <xdr:cNvPr id="304" name="直線コネクタ 303"/>
        <xdr:cNvCxnSpPr/>
      </xdr:nvCxnSpPr>
      <xdr:spPr>
        <a:xfrm flipV="1">
          <a:off x="15671800" y="6290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168148</xdr:rowOff>
    </xdr:to>
    <xdr:cxnSp macro="">
      <xdr:nvCxnSpPr>
        <xdr:cNvPr id="307" name="直線コネクタ 306"/>
        <xdr:cNvCxnSpPr/>
      </xdr:nvCxnSpPr>
      <xdr:spPr>
        <a:xfrm flipV="1">
          <a:off x="14782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19558</xdr:rowOff>
    </xdr:to>
    <xdr:cxnSp macro="">
      <xdr:nvCxnSpPr>
        <xdr:cNvPr id="310" name="直線コネクタ 309"/>
        <xdr:cNvCxnSpPr/>
      </xdr:nvCxnSpPr>
      <xdr:spPr>
        <a:xfrm flipV="1">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51562</xdr:rowOff>
    </xdr:to>
    <xdr:cxnSp macro="">
      <xdr:nvCxnSpPr>
        <xdr:cNvPr id="313" name="直線コネクタ 312"/>
        <xdr:cNvCxnSpPr/>
      </xdr:nvCxnSpPr>
      <xdr:spPr>
        <a:xfrm flipV="1">
          <a:off x="13004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3" name="円/楕円 322"/>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4"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5" name="円/楕円 324"/>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6" name="テキスト ボックス 325"/>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7" name="円/楕円 326"/>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8" name="テキスト ボックス 327"/>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9" name="円/楕円 328"/>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0" name="テキスト ボックス 329"/>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1" name="円/楕円 330"/>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2" name="テキスト ボックス 33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　臨時財政対策債や、老朽化したインフラ設備の改修・改築など今後も増加要因はありますが、緊急性、住民ニーズを的確に把握した事業の厳選を行うなどして公債費の抑制、平準化に努めます。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140715</xdr:rowOff>
    </xdr:to>
    <xdr:cxnSp macro="">
      <xdr:nvCxnSpPr>
        <xdr:cNvPr id="362" name="直線コネクタ 361"/>
        <xdr:cNvCxnSpPr/>
      </xdr:nvCxnSpPr>
      <xdr:spPr>
        <a:xfrm>
          <a:off x="3987800" y="135046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79</xdr:row>
      <xdr:rowOff>51563</xdr:rowOff>
    </xdr:to>
    <xdr:cxnSp macro="">
      <xdr:nvCxnSpPr>
        <xdr:cNvPr id="365" name="直線コネクタ 364"/>
        <xdr:cNvCxnSpPr/>
      </xdr:nvCxnSpPr>
      <xdr:spPr>
        <a:xfrm flipV="1">
          <a:off x="3098800" y="135046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51563</xdr:rowOff>
    </xdr:from>
    <xdr:to>
      <xdr:col>4</xdr:col>
      <xdr:colOff>346075</xdr:colOff>
      <xdr:row>80</xdr:row>
      <xdr:rowOff>3556</xdr:rowOff>
    </xdr:to>
    <xdr:cxnSp macro="">
      <xdr:nvCxnSpPr>
        <xdr:cNvPr id="368" name="直線コネクタ 367"/>
        <xdr:cNvCxnSpPr/>
      </xdr:nvCxnSpPr>
      <xdr:spPr>
        <a:xfrm flipV="1">
          <a:off x="2209800" y="13596113"/>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80</xdr:row>
      <xdr:rowOff>3556</xdr:rowOff>
    </xdr:to>
    <xdr:cxnSp macro="">
      <xdr:nvCxnSpPr>
        <xdr:cNvPr id="371" name="直線コネクタ 370"/>
        <xdr:cNvCxnSpPr/>
      </xdr:nvCxnSpPr>
      <xdr:spPr>
        <a:xfrm>
          <a:off x="1320800" y="136326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3" name="テキスト ボックス 37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1" name="円/楕円 380"/>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2"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3" name="円/楕円 382"/>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4" name="テキスト ボックス 383"/>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85" name="円/楕円 384"/>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86" name="テキスト ボックス 385"/>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124206</xdr:rowOff>
    </xdr:from>
    <xdr:to>
      <xdr:col>3</xdr:col>
      <xdr:colOff>193675</xdr:colOff>
      <xdr:row>80</xdr:row>
      <xdr:rowOff>54356</xdr:rowOff>
    </xdr:to>
    <xdr:sp macro="" textlink="">
      <xdr:nvSpPr>
        <xdr:cNvPr id="387" name="円/楕円 386"/>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88" name="テキスト ボックス 387"/>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89" name="円/楕円 388"/>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0" name="テキスト ボックス 389"/>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人件費が減少傾向にありますが、一方で高齢化の進行等により扶助費が年々増加する傾向にあるため、義務的経費は増加しています。</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85089</xdr:rowOff>
    </xdr:from>
    <xdr:to>
      <xdr:col>24</xdr:col>
      <xdr:colOff>31750</xdr:colOff>
      <xdr:row>78</xdr:row>
      <xdr:rowOff>134620</xdr:rowOff>
    </xdr:to>
    <xdr:cxnSp macro="">
      <xdr:nvCxnSpPr>
        <xdr:cNvPr id="423" name="直線コネクタ 422"/>
        <xdr:cNvCxnSpPr/>
      </xdr:nvCxnSpPr>
      <xdr:spPr>
        <a:xfrm flipV="1">
          <a:off x="15671800" y="134581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111761</xdr:rowOff>
    </xdr:from>
    <xdr:to>
      <xdr:col>22</xdr:col>
      <xdr:colOff>565150</xdr:colOff>
      <xdr:row>78</xdr:row>
      <xdr:rowOff>134620</xdr:rowOff>
    </xdr:to>
    <xdr:cxnSp macro="">
      <xdr:nvCxnSpPr>
        <xdr:cNvPr id="426" name="直線コネクタ 425"/>
        <xdr:cNvCxnSpPr/>
      </xdr:nvCxnSpPr>
      <xdr:spPr>
        <a:xfrm>
          <a:off x="14782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111761</xdr:rowOff>
    </xdr:to>
    <xdr:cxnSp macro="">
      <xdr:nvCxnSpPr>
        <xdr:cNvPr id="429" name="直線コネクタ 428"/>
        <xdr:cNvCxnSpPr/>
      </xdr:nvCxnSpPr>
      <xdr:spPr>
        <a:xfrm>
          <a:off x="13893800" y="13423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50800</xdr:rowOff>
    </xdr:from>
    <xdr:to>
      <xdr:col>20</xdr:col>
      <xdr:colOff>158750</xdr:colOff>
      <xdr:row>78</xdr:row>
      <xdr:rowOff>161289</xdr:rowOff>
    </xdr:to>
    <xdr:cxnSp macro="">
      <xdr:nvCxnSpPr>
        <xdr:cNvPr id="432" name="直線コネクタ 431"/>
        <xdr:cNvCxnSpPr/>
      </xdr:nvCxnSpPr>
      <xdr:spPr>
        <a:xfrm flipV="1">
          <a:off x="13004800" y="134239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2" name="円/楕円 441"/>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3"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83820</xdr:rowOff>
    </xdr:from>
    <xdr:to>
      <xdr:col>22</xdr:col>
      <xdr:colOff>615950</xdr:colOff>
      <xdr:row>79</xdr:row>
      <xdr:rowOff>13970</xdr:rowOff>
    </xdr:to>
    <xdr:sp macro="" textlink="">
      <xdr:nvSpPr>
        <xdr:cNvPr id="444" name="円/楕円 443"/>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170197</xdr:rowOff>
    </xdr:from>
    <xdr:ext cx="736600" cy="259045"/>
    <xdr:sp macro="" textlink="">
      <xdr:nvSpPr>
        <xdr:cNvPr id="445" name="テキスト ボックス 444"/>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60961</xdr:rowOff>
    </xdr:from>
    <xdr:to>
      <xdr:col>21</xdr:col>
      <xdr:colOff>412750</xdr:colOff>
      <xdr:row>78</xdr:row>
      <xdr:rowOff>162561</xdr:rowOff>
    </xdr:to>
    <xdr:sp macro="" textlink="">
      <xdr:nvSpPr>
        <xdr:cNvPr id="446" name="円/楕円 445"/>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147338</xdr:rowOff>
    </xdr:from>
    <xdr:ext cx="762000" cy="259045"/>
    <xdr:sp macro="" textlink="">
      <xdr:nvSpPr>
        <xdr:cNvPr id="447" name="テキスト ボックス 446"/>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48" name="円/楕円 447"/>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111777</xdr:rowOff>
    </xdr:from>
    <xdr:ext cx="762000" cy="259045"/>
    <xdr:sp macro="" textlink="">
      <xdr:nvSpPr>
        <xdr:cNvPr id="449" name="テキスト ボックス 448"/>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110489</xdr:rowOff>
    </xdr:from>
    <xdr:to>
      <xdr:col>19</xdr:col>
      <xdr:colOff>6350</xdr:colOff>
      <xdr:row>79</xdr:row>
      <xdr:rowOff>40639</xdr:rowOff>
    </xdr:to>
    <xdr:sp macro="" textlink="">
      <xdr:nvSpPr>
        <xdr:cNvPr id="450" name="円/楕円 449"/>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25416</xdr:rowOff>
    </xdr:from>
    <xdr:ext cx="762000" cy="259045"/>
    <xdr:sp macro="" textlink="">
      <xdr:nvSpPr>
        <xdr:cNvPr id="451" name="テキスト ボックス 450"/>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京都府城陽市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80956</xdr:rowOff>
    </xdr:from>
    <xdr:to>
      <xdr:col>4</xdr:col>
      <xdr:colOff>1117600</xdr:colOff>
      <xdr:row>18</xdr:row>
      <xdr:rowOff>131686</xdr:rowOff>
    </xdr:to>
    <xdr:cxnSp macro="">
      <xdr:nvCxnSpPr>
        <xdr:cNvPr id="50" name="直線コネクタ 49"/>
        <xdr:cNvCxnSpPr/>
      </xdr:nvCxnSpPr>
      <xdr:spPr bwMode="auto">
        <a:xfrm>
          <a:off x="5003800" y="3214681"/>
          <a:ext cx="647700" cy="5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27426</xdr:rowOff>
    </xdr:from>
    <xdr:to>
      <xdr:col>4</xdr:col>
      <xdr:colOff>469900</xdr:colOff>
      <xdr:row>18</xdr:row>
      <xdr:rowOff>80956</xdr:rowOff>
    </xdr:to>
    <xdr:cxnSp macro="">
      <xdr:nvCxnSpPr>
        <xdr:cNvPr id="53" name="直線コネクタ 52"/>
        <xdr:cNvCxnSpPr/>
      </xdr:nvCxnSpPr>
      <xdr:spPr bwMode="auto">
        <a:xfrm>
          <a:off x="4305300" y="3161151"/>
          <a:ext cx="698500" cy="5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149650</xdr:rowOff>
    </xdr:from>
    <xdr:to>
      <xdr:col>3</xdr:col>
      <xdr:colOff>904875</xdr:colOff>
      <xdr:row>18</xdr:row>
      <xdr:rowOff>27426</xdr:rowOff>
    </xdr:to>
    <xdr:cxnSp macro="">
      <xdr:nvCxnSpPr>
        <xdr:cNvPr id="56" name="直線コネクタ 55"/>
        <xdr:cNvCxnSpPr/>
      </xdr:nvCxnSpPr>
      <xdr:spPr bwMode="auto">
        <a:xfrm>
          <a:off x="3606800" y="3111925"/>
          <a:ext cx="698500" cy="4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97168</xdr:rowOff>
    </xdr:from>
    <xdr:to>
      <xdr:col>3</xdr:col>
      <xdr:colOff>206375</xdr:colOff>
      <xdr:row>17</xdr:row>
      <xdr:rowOff>149650</xdr:rowOff>
    </xdr:to>
    <xdr:cxnSp macro="">
      <xdr:nvCxnSpPr>
        <xdr:cNvPr id="59" name="直線コネクタ 58"/>
        <xdr:cNvCxnSpPr/>
      </xdr:nvCxnSpPr>
      <xdr:spPr bwMode="auto">
        <a:xfrm>
          <a:off x="2908300" y="3059443"/>
          <a:ext cx="698500" cy="5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80886</xdr:rowOff>
    </xdr:from>
    <xdr:to>
      <xdr:col>5</xdr:col>
      <xdr:colOff>34925</xdr:colOff>
      <xdr:row>19</xdr:row>
      <xdr:rowOff>11037</xdr:rowOff>
    </xdr:to>
    <xdr:sp macro="" textlink="">
      <xdr:nvSpPr>
        <xdr:cNvPr id="69" name="円/楕円 68"/>
        <xdr:cNvSpPr/>
      </xdr:nvSpPr>
      <xdr:spPr bwMode="auto">
        <a:xfrm>
          <a:off x="5600700" y="32146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52963</xdr:rowOff>
    </xdr:from>
    <xdr:ext cx="762000" cy="259045"/>
    <xdr:sp macro="" textlink="">
      <xdr:nvSpPr>
        <xdr:cNvPr id="70" name="人口1人当たり決算額の推移該当値テキスト130"/>
        <xdr:cNvSpPr txBox="1"/>
      </xdr:nvSpPr>
      <xdr:spPr>
        <a:xfrm>
          <a:off x="5740400" y="31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30156</xdr:rowOff>
    </xdr:from>
    <xdr:to>
      <xdr:col>4</xdr:col>
      <xdr:colOff>520700</xdr:colOff>
      <xdr:row>18</xdr:row>
      <xdr:rowOff>131756</xdr:rowOff>
    </xdr:to>
    <xdr:sp macro="" textlink="">
      <xdr:nvSpPr>
        <xdr:cNvPr id="71" name="円/楕円 70"/>
        <xdr:cNvSpPr/>
      </xdr:nvSpPr>
      <xdr:spPr bwMode="auto">
        <a:xfrm>
          <a:off x="4953000" y="316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116533</xdr:rowOff>
    </xdr:from>
    <xdr:ext cx="736600" cy="259045"/>
    <xdr:sp macro="" textlink="">
      <xdr:nvSpPr>
        <xdr:cNvPr id="72" name="テキスト ボックス 71"/>
        <xdr:cNvSpPr txBox="1"/>
      </xdr:nvSpPr>
      <xdr:spPr>
        <a:xfrm>
          <a:off x="4622800" y="325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148076</xdr:rowOff>
    </xdr:from>
    <xdr:to>
      <xdr:col>3</xdr:col>
      <xdr:colOff>955675</xdr:colOff>
      <xdr:row>18</xdr:row>
      <xdr:rowOff>78226</xdr:rowOff>
    </xdr:to>
    <xdr:sp macro="" textlink="">
      <xdr:nvSpPr>
        <xdr:cNvPr id="73" name="円/楕円 72"/>
        <xdr:cNvSpPr/>
      </xdr:nvSpPr>
      <xdr:spPr bwMode="auto">
        <a:xfrm>
          <a:off x="4254500" y="311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63002</xdr:rowOff>
    </xdr:from>
    <xdr:ext cx="762000" cy="259045"/>
    <xdr:sp macro="" textlink="">
      <xdr:nvSpPr>
        <xdr:cNvPr id="74" name="テキスト ボックス 73"/>
        <xdr:cNvSpPr txBox="1"/>
      </xdr:nvSpPr>
      <xdr:spPr>
        <a:xfrm>
          <a:off x="3924300" y="31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98850</xdr:rowOff>
    </xdr:from>
    <xdr:to>
      <xdr:col>3</xdr:col>
      <xdr:colOff>257175</xdr:colOff>
      <xdr:row>18</xdr:row>
      <xdr:rowOff>29000</xdr:rowOff>
    </xdr:to>
    <xdr:sp macro="" textlink="">
      <xdr:nvSpPr>
        <xdr:cNvPr id="75" name="円/楕円 74"/>
        <xdr:cNvSpPr/>
      </xdr:nvSpPr>
      <xdr:spPr bwMode="auto">
        <a:xfrm>
          <a:off x="3556000" y="306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13777</xdr:rowOff>
    </xdr:from>
    <xdr:ext cx="762000" cy="259045"/>
    <xdr:sp macro="" textlink="">
      <xdr:nvSpPr>
        <xdr:cNvPr id="76" name="テキスト ボックス 75"/>
        <xdr:cNvSpPr txBox="1"/>
      </xdr:nvSpPr>
      <xdr:spPr>
        <a:xfrm>
          <a:off x="3225800" y="314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46368</xdr:rowOff>
    </xdr:from>
    <xdr:to>
      <xdr:col>2</xdr:col>
      <xdr:colOff>692150</xdr:colOff>
      <xdr:row>17</xdr:row>
      <xdr:rowOff>147968</xdr:rowOff>
    </xdr:to>
    <xdr:sp macro="" textlink="">
      <xdr:nvSpPr>
        <xdr:cNvPr id="77" name="円/楕円 76"/>
        <xdr:cNvSpPr/>
      </xdr:nvSpPr>
      <xdr:spPr bwMode="auto">
        <a:xfrm>
          <a:off x="2857500" y="300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132745</xdr:rowOff>
    </xdr:from>
    <xdr:ext cx="762000" cy="259045"/>
    <xdr:sp macro="" textlink="">
      <xdr:nvSpPr>
        <xdr:cNvPr id="78" name="テキスト ボックス 77"/>
        <xdr:cNvSpPr txBox="1"/>
      </xdr:nvSpPr>
      <xdr:spPr>
        <a:xfrm>
          <a:off x="2527300" y="309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8905</xdr:rowOff>
    </xdr:from>
    <xdr:to>
      <xdr:col>4</xdr:col>
      <xdr:colOff>1117600</xdr:colOff>
      <xdr:row>37</xdr:row>
      <xdr:rowOff>29228</xdr:rowOff>
    </xdr:to>
    <xdr:cxnSp macro="">
      <xdr:nvCxnSpPr>
        <xdr:cNvPr id="110" name="直線コネクタ 109"/>
        <xdr:cNvCxnSpPr/>
      </xdr:nvCxnSpPr>
      <xdr:spPr bwMode="auto">
        <a:xfrm flipV="1">
          <a:off x="5003800" y="7133605"/>
          <a:ext cx="647700" cy="2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80754</xdr:rowOff>
    </xdr:from>
    <xdr:to>
      <xdr:col>4</xdr:col>
      <xdr:colOff>469900</xdr:colOff>
      <xdr:row>37</xdr:row>
      <xdr:rowOff>29228</xdr:rowOff>
    </xdr:to>
    <xdr:cxnSp macro="">
      <xdr:nvCxnSpPr>
        <xdr:cNvPr id="113" name="直線コネクタ 112"/>
        <xdr:cNvCxnSpPr/>
      </xdr:nvCxnSpPr>
      <xdr:spPr bwMode="auto">
        <a:xfrm>
          <a:off x="4305300" y="7034004"/>
          <a:ext cx="698500" cy="11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271795</xdr:rowOff>
    </xdr:from>
    <xdr:to>
      <xdr:col>3</xdr:col>
      <xdr:colOff>904875</xdr:colOff>
      <xdr:row>36</xdr:row>
      <xdr:rowOff>80754</xdr:rowOff>
    </xdr:to>
    <xdr:cxnSp macro="">
      <xdr:nvCxnSpPr>
        <xdr:cNvPr id="116" name="直線コネクタ 115"/>
        <xdr:cNvCxnSpPr/>
      </xdr:nvCxnSpPr>
      <xdr:spPr bwMode="auto">
        <a:xfrm>
          <a:off x="3606800" y="6882145"/>
          <a:ext cx="698500" cy="151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271795</xdr:rowOff>
    </xdr:from>
    <xdr:to>
      <xdr:col>3</xdr:col>
      <xdr:colOff>206375</xdr:colOff>
      <xdr:row>36</xdr:row>
      <xdr:rowOff>11900</xdr:rowOff>
    </xdr:to>
    <xdr:cxnSp macro="">
      <xdr:nvCxnSpPr>
        <xdr:cNvPr id="119" name="直線コネクタ 118"/>
        <xdr:cNvCxnSpPr/>
      </xdr:nvCxnSpPr>
      <xdr:spPr bwMode="auto">
        <a:xfrm flipV="1">
          <a:off x="2908300" y="6882145"/>
          <a:ext cx="698500" cy="8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129555</xdr:rowOff>
    </xdr:from>
    <xdr:to>
      <xdr:col>5</xdr:col>
      <xdr:colOff>34925</xdr:colOff>
      <xdr:row>37</xdr:row>
      <xdr:rowOff>59705</xdr:rowOff>
    </xdr:to>
    <xdr:sp macro="" textlink="">
      <xdr:nvSpPr>
        <xdr:cNvPr id="129" name="円/楕円 128"/>
        <xdr:cNvSpPr/>
      </xdr:nvSpPr>
      <xdr:spPr bwMode="auto">
        <a:xfrm>
          <a:off x="5600700" y="708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101632</xdr:rowOff>
    </xdr:from>
    <xdr:ext cx="762000" cy="259045"/>
    <xdr:sp macro="" textlink="">
      <xdr:nvSpPr>
        <xdr:cNvPr id="130" name="人口1人当たり決算額の推移該当値テキスト445"/>
        <xdr:cNvSpPr txBox="1"/>
      </xdr:nvSpPr>
      <xdr:spPr>
        <a:xfrm>
          <a:off x="5740400" y="70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149878</xdr:rowOff>
    </xdr:from>
    <xdr:to>
      <xdr:col>4</xdr:col>
      <xdr:colOff>520700</xdr:colOff>
      <xdr:row>37</xdr:row>
      <xdr:rowOff>80028</xdr:rowOff>
    </xdr:to>
    <xdr:sp macro="" textlink="">
      <xdr:nvSpPr>
        <xdr:cNvPr id="131" name="円/楕円 130"/>
        <xdr:cNvSpPr/>
      </xdr:nvSpPr>
      <xdr:spPr bwMode="auto">
        <a:xfrm>
          <a:off x="4953000" y="710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64805</xdr:rowOff>
    </xdr:from>
    <xdr:ext cx="736600" cy="259045"/>
    <xdr:sp macro="" textlink="">
      <xdr:nvSpPr>
        <xdr:cNvPr id="132" name="テキスト ボックス 131"/>
        <xdr:cNvSpPr txBox="1"/>
      </xdr:nvSpPr>
      <xdr:spPr>
        <a:xfrm>
          <a:off x="4622800" y="718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29954</xdr:rowOff>
    </xdr:from>
    <xdr:to>
      <xdr:col>3</xdr:col>
      <xdr:colOff>955675</xdr:colOff>
      <xdr:row>36</xdr:row>
      <xdr:rowOff>131554</xdr:rowOff>
    </xdr:to>
    <xdr:sp macro="" textlink="">
      <xdr:nvSpPr>
        <xdr:cNvPr id="133" name="円/楕円 132"/>
        <xdr:cNvSpPr/>
      </xdr:nvSpPr>
      <xdr:spPr bwMode="auto">
        <a:xfrm>
          <a:off x="4254500" y="698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116331</xdr:rowOff>
    </xdr:from>
    <xdr:ext cx="762000" cy="259045"/>
    <xdr:sp macro="" textlink="">
      <xdr:nvSpPr>
        <xdr:cNvPr id="134" name="テキスト ボックス 133"/>
        <xdr:cNvSpPr txBox="1"/>
      </xdr:nvSpPr>
      <xdr:spPr>
        <a:xfrm>
          <a:off x="3924300" y="706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220995</xdr:rowOff>
    </xdr:from>
    <xdr:to>
      <xdr:col>3</xdr:col>
      <xdr:colOff>257175</xdr:colOff>
      <xdr:row>35</xdr:row>
      <xdr:rowOff>322595</xdr:rowOff>
    </xdr:to>
    <xdr:sp macro="" textlink="">
      <xdr:nvSpPr>
        <xdr:cNvPr id="135" name="円/楕円 134"/>
        <xdr:cNvSpPr/>
      </xdr:nvSpPr>
      <xdr:spPr bwMode="auto">
        <a:xfrm>
          <a:off x="3556000" y="683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332772</xdr:rowOff>
    </xdr:from>
    <xdr:ext cx="762000" cy="259045"/>
    <xdr:sp macro="" textlink="">
      <xdr:nvSpPr>
        <xdr:cNvPr id="136" name="テキスト ボックス 135"/>
        <xdr:cNvSpPr txBox="1"/>
      </xdr:nvSpPr>
      <xdr:spPr>
        <a:xfrm>
          <a:off x="3225800" y="660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304000</xdr:rowOff>
    </xdr:from>
    <xdr:to>
      <xdr:col>2</xdr:col>
      <xdr:colOff>692150</xdr:colOff>
      <xdr:row>36</xdr:row>
      <xdr:rowOff>62700</xdr:rowOff>
    </xdr:to>
    <xdr:sp macro="" textlink="">
      <xdr:nvSpPr>
        <xdr:cNvPr id="137" name="円/楕円 136"/>
        <xdr:cNvSpPr/>
      </xdr:nvSpPr>
      <xdr:spPr bwMode="auto">
        <a:xfrm>
          <a:off x="2857500" y="691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72877</xdr:rowOff>
    </xdr:from>
    <xdr:ext cx="762000" cy="259045"/>
    <xdr:sp macro="" textlink="">
      <xdr:nvSpPr>
        <xdr:cNvPr id="138" name="テキスト ボックス 137"/>
        <xdr:cNvSpPr txBox="1"/>
      </xdr:nvSpPr>
      <xdr:spPr>
        <a:xfrm>
          <a:off x="2527300" y="66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n-lt"/>
              <a:ea typeface="+mn-ea"/>
              <a:cs typeface="+mn-cs"/>
            </a:rPr>
            <a:t>　実質収支比率は前年度と同程度の水準で、平成</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年度以前と比較すると悪化しています。これは例年行っている基金繰入による収支調整について、平成</a:t>
          </a:r>
          <a:r>
            <a:rPr lang="en-US" altLang="ja-JP" sz="1400" b="0" i="0" baseline="0">
              <a:solidFill>
                <a:schemeClr val="dk1"/>
              </a:solidFill>
              <a:latin typeface="+mn-lt"/>
              <a:ea typeface="+mn-ea"/>
              <a:cs typeface="+mn-cs"/>
            </a:rPr>
            <a:t>22</a:t>
          </a:r>
          <a:r>
            <a:rPr lang="ja-JP" altLang="ja-JP" sz="1400" b="0" i="0" baseline="0">
              <a:solidFill>
                <a:schemeClr val="dk1"/>
              </a:solidFill>
              <a:latin typeface="+mn-lt"/>
              <a:ea typeface="+mn-ea"/>
              <a:cs typeface="+mn-cs"/>
            </a:rPr>
            <a:t>年度以降は基金残高を維持するために繰入額を抑制し、黒字額が縮小していることによるものです。今後も実質黒字の確保を第一義としながらも、歳入歳出両面の改革をすすめ、財務体質の強化に努めます。</a:t>
          </a:r>
          <a:endParaRPr lang="ja-JP" altLang="ja-JP" sz="14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公共下水道事業会計にて赤字となっていますが、それを除く</a:t>
          </a:r>
          <a:r>
            <a:rPr lang="ja-JP" altLang="ja-JP" sz="1400" b="0" i="0" baseline="0">
              <a:solidFill>
                <a:schemeClr val="dk1"/>
              </a:solidFill>
              <a:latin typeface="+mn-lt"/>
              <a:ea typeface="+mn-ea"/>
              <a:cs typeface="+mn-cs"/>
            </a:rPr>
            <a:t>各会計単位の収支では、全ての会計で黒字または収支均衡となっているため、連結実質赤字比率には該当しません。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latin typeface="+mn-lt"/>
              <a:ea typeface="+mn-ea"/>
              <a:cs typeface="+mn-cs"/>
            </a:rPr>
            <a:t>　過去に整備した大型施設の起債償還の終了などにより、実質公債費比率の分子は</a:t>
          </a:r>
          <a:r>
            <a:rPr lang="ja-JP" altLang="en-US" sz="1400" b="0" i="0" baseline="0">
              <a:solidFill>
                <a:schemeClr val="dk1"/>
              </a:solidFill>
              <a:latin typeface="+mn-lt"/>
              <a:ea typeface="+mn-ea"/>
              <a:cs typeface="+mn-cs"/>
            </a:rPr>
            <a:t>過去に比べ</a:t>
          </a:r>
          <a:r>
            <a:rPr lang="ja-JP" altLang="ja-JP" sz="1400" b="0" i="0" baseline="0">
              <a:solidFill>
                <a:schemeClr val="dk1"/>
              </a:solidFill>
              <a:latin typeface="+mn-lt"/>
              <a:ea typeface="+mn-ea"/>
              <a:cs typeface="+mn-cs"/>
            </a:rPr>
            <a:t>減少しておりますが、普通交付税の振替に当たる臨時財政対策債や、老朽化したインフラ設備の改修・改築などにより、今後も元利償還金の増加要因があり、緊急度、住民ニーズを的確に把握した事業の厳選を行い、償還額の平準化及び実質公債費比率の上昇の抑制に努めます。</a:t>
          </a:r>
          <a:endParaRPr lang="ja-JP"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n-lt"/>
              <a:ea typeface="+mn-ea"/>
              <a:cs typeface="+mn-cs"/>
            </a:rPr>
            <a:t>　退職手当負担見込額</a:t>
          </a:r>
          <a:r>
            <a:rPr lang="ja-JP" altLang="en-US" sz="1400" b="0" i="0" baseline="0">
              <a:solidFill>
                <a:schemeClr val="dk1"/>
              </a:solidFill>
              <a:latin typeface="+mn-lt"/>
              <a:ea typeface="+mn-ea"/>
              <a:cs typeface="+mn-cs"/>
            </a:rPr>
            <a:t>の減少や、充当可能基金、充当可能特定収入の増加により</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将来負担比率は良化しましたが、</a:t>
          </a:r>
          <a:r>
            <a:rPr lang="ja-JP" altLang="ja-JP" sz="1400" b="0" i="0" baseline="0">
              <a:solidFill>
                <a:schemeClr val="dk1"/>
              </a:solidFill>
              <a:latin typeface="+mn-lt"/>
              <a:ea typeface="+mn-ea"/>
              <a:cs typeface="+mn-cs"/>
            </a:rPr>
            <a:t>主要な構成要因である地方債現在高や債務負担に基づく支出予定額</a:t>
          </a:r>
          <a:r>
            <a:rPr lang="ja-JP" altLang="en-US" sz="1400" b="0" i="0" baseline="0">
              <a:solidFill>
                <a:schemeClr val="dk1"/>
              </a:solidFill>
              <a:latin typeface="+mn-lt"/>
              <a:ea typeface="+mn-ea"/>
              <a:cs typeface="+mn-cs"/>
            </a:rPr>
            <a:t>は</a:t>
          </a:r>
          <a:r>
            <a:rPr lang="ja-JP" altLang="ja-JP" sz="1400" b="0" i="0" baseline="0">
              <a:solidFill>
                <a:schemeClr val="dk1"/>
              </a:solidFill>
              <a:latin typeface="+mn-lt"/>
              <a:ea typeface="+mn-ea"/>
              <a:cs typeface="+mn-cs"/>
            </a:rPr>
            <a:t>増加</a:t>
          </a:r>
          <a:r>
            <a:rPr lang="ja-JP" altLang="en-US" sz="1400" b="0" i="0" baseline="0">
              <a:solidFill>
                <a:schemeClr val="dk1"/>
              </a:solidFill>
              <a:latin typeface="+mn-lt"/>
              <a:ea typeface="+mn-ea"/>
              <a:cs typeface="+mn-cs"/>
            </a:rPr>
            <a:t>しており、</a:t>
          </a:r>
          <a:r>
            <a:rPr lang="ja-JP" altLang="ja-JP" sz="1400" b="0" i="0" baseline="0">
              <a:solidFill>
                <a:schemeClr val="dk1"/>
              </a:solidFill>
              <a:latin typeface="+mn-lt"/>
              <a:ea typeface="+mn-ea"/>
              <a:cs typeface="+mn-cs"/>
            </a:rPr>
            <a:t>今後も起債事業の厳選など、将来負担に留意した財政運営に努めます。</a:t>
          </a:r>
          <a:endParaRPr lang="ja-JP" altLang="ja-JP"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24451697</v>
      </c>
      <c r="BO4" s="379"/>
      <c r="BP4" s="379"/>
      <c r="BQ4" s="379"/>
      <c r="BR4" s="379"/>
      <c r="BS4" s="379"/>
      <c r="BT4" s="379"/>
      <c r="BU4" s="380"/>
      <c r="BV4" s="378">
        <v>25779134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0.2</v>
      </c>
      <c r="CU4" s="554"/>
      <c r="CV4" s="554"/>
      <c r="CW4" s="554"/>
      <c r="CX4" s="554"/>
      <c r="CY4" s="554"/>
      <c r="CZ4" s="554"/>
      <c r="DA4" s="555"/>
      <c r="DB4" s="553">
        <v>0.1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24336061</v>
      </c>
      <c r="BO5" s="384"/>
      <c r="BP5" s="384"/>
      <c r="BQ5" s="384"/>
      <c r="BR5" s="384"/>
      <c r="BS5" s="384"/>
      <c r="BT5" s="384"/>
      <c r="BU5" s="385"/>
      <c r="BV5" s="383">
        <v>25732104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95.2</v>
      </c>
      <c r="CU5" s="354"/>
      <c r="CV5" s="354"/>
      <c r="CW5" s="354"/>
      <c r="CX5" s="354"/>
      <c r="CY5" s="354"/>
      <c r="CZ5" s="354"/>
      <c r="DA5" s="355"/>
      <c r="DB5" s="353">
        <v>96.3</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115636</v>
      </c>
      <c r="BO6" s="384"/>
      <c r="BP6" s="384"/>
      <c r="BQ6" s="384"/>
      <c r="BR6" s="384"/>
      <c r="BS6" s="384"/>
      <c r="BT6" s="384"/>
      <c r="BU6" s="385"/>
      <c r="BV6" s="383">
        <v>47030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105.4</v>
      </c>
      <c r="CU6" s="528"/>
      <c r="CV6" s="528"/>
      <c r="CW6" s="528"/>
      <c r="CX6" s="528"/>
      <c r="CY6" s="528"/>
      <c r="CZ6" s="528"/>
      <c r="DA6" s="529"/>
      <c r="DB6" s="527">
        <v>106.6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80798</v>
      </c>
      <c r="BO7" s="384"/>
      <c r="BP7" s="384"/>
      <c r="BQ7" s="384"/>
      <c r="BR7" s="384"/>
      <c r="BS7" s="384"/>
      <c r="BT7" s="384"/>
      <c r="BU7" s="385"/>
      <c r="BV7" s="383">
        <v>25177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15084842</v>
      </c>
      <c r="CU7" s="384"/>
      <c r="CV7" s="384"/>
      <c r="CW7" s="384"/>
      <c r="CX7" s="384"/>
      <c r="CY7" s="384"/>
      <c r="CZ7" s="384"/>
      <c r="DA7" s="385"/>
      <c r="DB7" s="383">
        <v>14840786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34838</v>
      </c>
      <c r="BO8" s="384"/>
      <c r="BP8" s="384"/>
      <c r="BQ8" s="384"/>
      <c r="BR8" s="384"/>
      <c r="BS8" s="384"/>
      <c r="BT8" s="384"/>
      <c r="BU8" s="385"/>
      <c r="BV8" s="383">
        <v>21853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0.62</v>
      </c>
      <c r="CU8" s="491"/>
      <c r="CV8" s="491"/>
      <c r="CW8" s="491"/>
      <c r="CX8" s="491"/>
      <c r="CY8" s="491"/>
      <c r="CZ8" s="491"/>
      <c r="DA8" s="492"/>
      <c r="DB8" s="490">
        <v>0.64</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80037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12985</v>
      </c>
      <c r="BO9" s="384"/>
      <c r="BP9" s="384"/>
      <c r="BQ9" s="384"/>
      <c r="BR9" s="384"/>
      <c r="BS9" s="384"/>
      <c r="BT9" s="384"/>
      <c r="BU9" s="385"/>
      <c r="BV9" s="383">
        <v>9677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81636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19297</v>
      </c>
      <c r="BO10" s="384"/>
      <c r="BP10" s="384"/>
      <c r="BQ10" s="384"/>
      <c r="BR10" s="384"/>
      <c r="BS10" s="384"/>
      <c r="BT10" s="384"/>
      <c r="BU10" s="385"/>
      <c r="BV10" s="383">
        <v>110405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16800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79171</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78591</v>
      </c>
      <c r="S13" s="483"/>
      <c r="T13" s="483"/>
      <c r="U13" s="483"/>
      <c r="V13" s="484"/>
      <c r="W13" s="470" t="s">
        <v>122</v>
      </c>
      <c r="X13" s="396"/>
      <c r="Y13" s="396"/>
      <c r="Z13" s="396"/>
      <c r="AA13" s="396"/>
      <c r="AB13" s="397"/>
      <c r="AC13" s="359">
        <v>575</v>
      </c>
      <c r="AD13" s="360"/>
      <c r="AE13" s="360"/>
      <c r="AF13" s="360"/>
      <c r="AG13" s="361"/>
      <c r="AH13" s="359">
        <v>650</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49082</v>
      </c>
      <c r="BO13" s="384"/>
      <c r="BP13" s="384"/>
      <c r="BQ13" s="384"/>
      <c r="BR13" s="384"/>
      <c r="BS13" s="384"/>
      <c r="BT13" s="384"/>
      <c r="BU13" s="385"/>
      <c r="BV13" s="383">
        <v>120082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79370</v>
      </c>
      <c r="S14" s="483"/>
      <c r="T14" s="483"/>
      <c r="U14" s="483"/>
      <c r="V14" s="484"/>
      <c r="W14" s="485"/>
      <c r="X14" s="399"/>
      <c r="Y14" s="399"/>
      <c r="Z14" s="399"/>
      <c r="AA14" s="399"/>
      <c r="AB14" s="400"/>
      <c r="AC14" s="475">
        <v>1.7</v>
      </c>
      <c r="AD14" s="476"/>
      <c r="AE14" s="476"/>
      <c r="AF14" s="476"/>
      <c r="AG14" s="477"/>
      <c r="AH14" s="475">
        <v>1.7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97.9</v>
      </c>
      <c r="CU14" s="454"/>
      <c r="CV14" s="454"/>
      <c r="CW14" s="454"/>
      <c r="CX14" s="454"/>
      <c r="CY14" s="454"/>
      <c r="CZ14" s="454"/>
      <c r="DA14" s="455"/>
      <c r="DB14" s="486">
        <v>109.3</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78794</v>
      </c>
      <c r="S15" s="483"/>
      <c r="T15" s="483"/>
      <c r="U15" s="483"/>
      <c r="V15" s="484"/>
      <c r="W15" s="470" t="s">
        <v>129</v>
      </c>
      <c r="X15" s="396"/>
      <c r="Y15" s="396"/>
      <c r="Z15" s="396"/>
      <c r="AA15" s="396"/>
      <c r="AB15" s="397"/>
      <c r="AC15" s="359">
        <v>9617</v>
      </c>
      <c r="AD15" s="360"/>
      <c r="AE15" s="360"/>
      <c r="AF15" s="360"/>
      <c r="AG15" s="361"/>
      <c r="AH15" s="359">
        <v>11184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7086442</v>
      </c>
      <c r="BO15" s="379"/>
      <c r="BP15" s="379"/>
      <c r="BQ15" s="379"/>
      <c r="BR15" s="379"/>
      <c r="BS15" s="379"/>
      <c r="BT15" s="379"/>
      <c r="BU15" s="380"/>
      <c r="BV15" s="378">
        <v>7125530</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28</v>
      </c>
      <c r="AD16" s="476"/>
      <c r="AE16" s="476"/>
      <c r="AF16" s="476"/>
      <c r="AG16" s="477"/>
      <c r="AH16" s="475">
        <v>29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11573746</v>
      </c>
      <c r="BO16" s="384"/>
      <c r="BP16" s="384"/>
      <c r="BQ16" s="384"/>
      <c r="BR16" s="384"/>
      <c r="BS16" s="384"/>
      <c r="BT16" s="384"/>
      <c r="BU16" s="385"/>
      <c r="BV16" s="383">
        <v>11456096</v>
      </c>
      <c r="BW16" s="384"/>
      <c r="BX16" s="384"/>
      <c r="BY16" s="384"/>
      <c r="BZ16" s="384"/>
      <c r="CA16" s="384"/>
      <c r="CB16" s="384"/>
      <c r="CC16" s="385"/>
      <c r="CD16" s="152"/>
      <c r="CE16" s="381" t="s">
        <v>135</v>
      </c>
      <c r="CF16" s="381"/>
      <c r="CG16" s="381"/>
      <c r="CH16" s="381"/>
      <c r="CI16" s="381"/>
      <c r="CJ16" s="381"/>
      <c r="CK16" s="381"/>
      <c r="CL16" s="381"/>
      <c r="CM16" s="381"/>
      <c r="CN16" s="381"/>
      <c r="CO16" s="381"/>
      <c r="CP16" s="381"/>
      <c r="CQ16" s="381"/>
      <c r="CR16" s="381"/>
      <c r="CS16" s="382"/>
      <c r="CT16" s="353">
        <v>4.5999999999999996</v>
      </c>
      <c r="CU16" s="354"/>
      <c r="CV16" s="354"/>
      <c r="CW16" s="354"/>
      <c r="CX16" s="354"/>
      <c r="CY16" s="354"/>
      <c r="CZ16" s="354"/>
      <c r="DA16" s="355"/>
      <c r="DB16" s="353" t="s">
        <v>119</v>
      </c>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133</v>
      </c>
      <c r="S17" s="468"/>
      <c r="T17" s="468"/>
      <c r="U17" s="468"/>
      <c r="V17" s="469"/>
      <c r="W17" s="470" t="s">
        <v>137</v>
      </c>
      <c r="X17" s="396"/>
      <c r="Y17" s="396"/>
      <c r="Z17" s="396"/>
      <c r="AA17" s="396"/>
      <c r="AB17" s="397"/>
      <c r="AC17" s="359">
        <v>24100</v>
      </c>
      <c r="AD17" s="360"/>
      <c r="AE17" s="360"/>
      <c r="AF17" s="360"/>
      <c r="AG17" s="361"/>
      <c r="AH17" s="359">
        <v>25607</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9116332</v>
      </c>
      <c r="BO17" s="384"/>
      <c r="BP17" s="384"/>
      <c r="BQ17" s="384"/>
      <c r="BR17" s="384"/>
      <c r="BS17" s="384"/>
      <c r="BT17" s="384"/>
      <c r="BU17" s="385"/>
      <c r="BV17" s="383">
        <v>9145188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32.74</v>
      </c>
      <c r="M18" s="446"/>
      <c r="N18" s="446"/>
      <c r="O18" s="446"/>
      <c r="P18" s="446"/>
      <c r="Q18" s="446"/>
      <c r="R18" s="447"/>
      <c r="S18" s="447"/>
      <c r="T18" s="447"/>
      <c r="U18" s="447"/>
      <c r="V18" s="448"/>
      <c r="W18" s="462"/>
      <c r="X18" s="463"/>
      <c r="Y18" s="463"/>
      <c r="Z18" s="463"/>
      <c r="AA18" s="463"/>
      <c r="AB18" s="471"/>
      <c r="AC18" s="347">
        <v>70.3</v>
      </c>
      <c r="AD18" s="348"/>
      <c r="AE18" s="348"/>
      <c r="AF18" s="348"/>
      <c r="AG18" s="449"/>
      <c r="AH18" s="347">
        <v>66.3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14605220</v>
      </c>
      <c r="BO18" s="384"/>
      <c r="BP18" s="384"/>
      <c r="BQ18" s="384"/>
      <c r="BR18" s="384"/>
      <c r="BS18" s="384"/>
      <c r="BT18" s="384"/>
      <c r="BU18" s="385"/>
      <c r="BV18" s="383">
        <v>14383941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2445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16503700</v>
      </c>
      <c r="BO19" s="384"/>
      <c r="BP19" s="384"/>
      <c r="BQ19" s="384"/>
      <c r="BR19" s="384"/>
      <c r="BS19" s="384"/>
      <c r="BT19" s="384"/>
      <c r="BU19" s="385"/>
      <c r="BV19" s="383">
        <v>16378625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29972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34877912</v>
      </c>
      <c r="BO23" s="384"/>
      <c r="BP23" s="384"/>
      <c r="BQ23" s="384"/>
      <c r="BR23" s="384"/>
      <c r="BS23" s="384"/>
      <c r="BT23" s="384"/>
      <c r="BU23" s="385"/>
      <c r="BV23" s="383">
        <v>34633368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8685</v>
      </c>
      <c r="R24" s="360"/>
      <c r="S24" s="360"/>
      <c r="T24" s="360"/>
      <c r="U24" s="360"/>
      <c r="V24" s="361"/>
      <c r="W24" s="425"/>
      <c r="X24" s="416"/>
      <c r="Y24" s="417"/>
      <c r="Z24" s="356" t="s">
        <v>153</v>
      </c>
      <c r="AA24" s="357"/>
      <c r="AB24" s="357"/>
      <c r="AC24" s="357"/>
      <c r="AD24" s="357"/>
      <c r="AE24" s="357"/>
      <c r="AF24" s="357"/>
      <c r="AG24" s="358"/>
      <c r="AH24" s="359">
        <v>415</v>
      </c>
      <c r="AI24" s="360"/>
      <c r="AJ24" s="360"/>
      <c r="AK24" s="360"/>
      <c r="AL24" s="361"/>
      <c r="AM24" s="359">
        <v>1217195</v>
      </c>
      <c r="AN24" s="360"/>
      <c r="AO24" s="360"/>
      <c r="AP24" s="360"/>
      <c r="AQ24" s="360"/>
      <c r="AR24" s="361"/>
      <c r="AS24" s="359">
        <v>2933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13854302</v>
      </c>
      <c r="BO24" s="384"/>
      <c r="BP24" s="384"/>
      <c r="BQ24" s="384"/>
      <c r="BR24" s="384"/>
      <c r="BS24" s="384"/>
      <c r="BT24" s="384"/>
      <c r="BU24" s="385"/>
      <c r="BV24" s="383">
        <v>13247758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7394</v>
      </c>
      <c r="R25" s="360"/>
      <c r="S25" s="360"/>
      <c r="T25" s="360"/>
      <c r="U25" s="360"/>
      <c r="V25" s="361"/>
      <c r="W25" s="425"/>
      <c r="X25" s="416"/>
      <c r="Y25" s="417"/>
      <c r="Z25" s="356" t="s">
        <v>156</v>
      </c>
      <c r="AA25" s="357"/>
      <c r="AB25" s="357"/>
      <c r="AC25" s="357"/>
      <c r="AD25" s="357"/>
      <c r="AE25" s="357"/>
      <c r="AF25" s="357"/>
      <c r="AG25" s="358"/>
      <c r="AH25" s="359">
        <v>86</v>
      </c>
      <c r="AI25" s="360"/>
      <c r="AJ25" s="360"/>
      <c r="AK25" s="360"/>
      <c r="AL25" s="361"/>
      <c r="AM25" s="359">
        <v>241402</v>
      </c>
      <c r="AN25" s="360"/>
      <c r="AO25" s="360"/>
      <c r="AP25" s="360"/>
      <c r="AQ25" s="360"/>
      <c r="AR25" s="361"/>
      <c r="AS25" s="359">
        <v>2807</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4000919</v>
      </c>
      <c r="BO25" s="379"/>
      <c r="BP25" s="379"/>
      <c r="BQ25" s="379"/>
      <c r="BR25" s="379"/>
      <c r="BS25" s="379"/>
      <c r="BT25" s="379"/>
      <c r="BU25" s="380"/>
      <c r="BV25" s="378">
        <v>3945498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6650</v>
      </c>
      <c r="R26" s="360"/>
      <c r="S26" s="360"/>
      <c r="T26" s="360"/>
      <c r="U26" s="360"/>
      <c r="V26" s="361"/>
      <c r="W26" s="425"/>
      <c r="X26" s="416"/>
      <c r="Y26" s="417"/>
      <c r="Z26" s="356" t="s">
        <v>159</v>
      </c>
      <c r="AA26" s="436"/>
      <c r="AB26" s="436"/>
      <c r="AC26" s="436"/>
      <c r="AD26" s="436"/>
      <c r="AE26" s="436"/>
      <c r="AF26" s="436"/>
      <c r="AG26" s="437"/>
      <c r="AH26" s="359">
        <v>10</v>
      </c>
      <c r="AI26" s="360"/>
      <c r="AJ26" s="360"/>
      <c r="AK26" s="360"/>
      <c r="AL26" s="361"/>
      <c r="AM26" s="359">
        <v>37950</v>
      </c>
      <c r="AN26" s="360"/>
      <c r="AO26" s="360"/>
      <c r="AP26" s="360"/>
      <c r="AQ26" s="360"/>
      <c r="AR26" s="361"/>
      <c r="AS26" s="359">
        <v>3795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5600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19327</v>
      </c>
      <c r="AN27" s="360"/>
      <c r="AO27" s="360"/>
      <c r="AP27" s="360"/>
      <c r="AQ27" s="360"/>
      <c r="AR27" s="361"/>
      <c r="AS27" s="359">
        <v>3865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2021411</v>
      </c>
      <c r="BO27" s="387"/>
      <c r="BP27" s="387"/>
      <c r="BQ27" s="387"/>
      <c r="BR27" s="387"/>
      <c r="BS27" s="387"/>
      <c r="BT27" s="387"/>
      <c r="BU27" s="388"/>
      <c r="BV27" s="386">
        <v>2021045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4950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188311</v>
      </c>
      <c r="BO28" s="379"/>
      <c r="BP28" s="379"/>
      <c r="BQ28" s="379"/>
      <c r="BR28" s="379"/>
      <c r="BS28" s="379"/>
      <c r="BT28" s="379"/>
      <c r="BU28" s="380"/>
      <c r="BV28" s="378">
        <v>169014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18</v>
      </c>
      <c r="M29" s="360"/>
      <c r="N29" s="360"/>
      <c r="O29" s="360"/>
      <c r="P29" s="361"/>
      <c r="Q29" s="359">
        <v>4450</v>
      </c>
      <c r="R29" s="360"/>
      <c r="S29" s="360"/>
      <c r="T29" s="360"/>
      <c r="U29" s="360"/>
      <c r="V29" s="361"/>
      <c r="W29" s="425"/>
      <c r="X29" s="416"/>
      <c r="Y29" s="417"/>
      <c r="Z29" s="356" t="s">
        <v>169</v>
      </c>
      <c r="AA29" s="357"/>
      <c r="AB29" s="357"/>
      <c r="AC29" s="357"/>
      <c r="AD29" s="357"/>
      <c r="AE29" s="357"/>
      <c r="AF29" s="357"/>
      <c r="AG29" s="358"/>
      <c r="AH29" s="359">
        <v>420</v>
      </c>
      <c r="AI29" s="360"/>
      <c r="AJ29" s="360"/>
      <c r="AK29" s="360"/>
      <c r="AL29" s="361"/>
      <c r="AM29" s="359">
        <v>1236522</v>
      </c>
      <c r="AN29" s="360"/>
      <c r="AO29" s="360"/>
      <c r="AP29" s="360"/>
      <c r="AQ29" s="360"/>
      <c r="AR29" s="361"/>
      <c r="AS29" s="359">
        <v>2944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v>
      </c>
      <c r="BO29" s="384"/>
      <c r="BP29" s="384"/>
      <c r="BQ29" s="384"/>
      <c r="BR29" s="384"/>
      <c r="BS29" s="384"/>
      <c r="BT29" s="384"/>
      <c r="BU29" s="385"/>
      <c r="BV29" s="383">
        <v>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2050144</v>
      </c>
      <c r="BO30" s="387"/>
      <c r="BP30" s="387"/>
      <c r="BQ30" s="387"/>
      <c r="BR30" s="387"/>
      <c r="BS30" s="387"/>
      <c r="BT30" s="387"/>
      <c r="BU30" s="388"/>
      <c r="BV30" s="386">
        <v>1952619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久世荒内・寺田塚本地区土地区画整理事業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城南衛生管理組合（一般会計）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城陽市民余暇活動センター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京都府後期高齢者医療広域連合（一般会計）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サンガタウン城陽</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京都府後期高齢者医療広域連合（特別会計）</v>
      </c>
      <c r="BZ36" s="342"/>
      <c r="CA36" s="342"/>
      <c r="CB36" s="342"/>
      <c r="CC36" s="342"/>
      <c r="CD36" s="342"/>
      <c r="CE36" s="342"/>
      <c r="CF36" s="342"/>
      <c r="CG36" s="342"/>
      <c r="CH36" s="342"/>
      <c r="CI36" s="342"/>
      <c r="CJ36" s="342"/>
      <c r="CK36" s="342"/>
      <c r="CL36" s="342"/>
      <c r="CM36" s="342"/>
      <c r="CN36" s="165"/>
      <c r="CO36" s="343">
        <f t="shared" si="3"/>
        <v>16</v>
      </c>
      <c r="CP36" s="343"/>
      <c r="CQ36" s="342" t="str">
        <f>IF('各会計、関係団体の財政状況及び健全化判断比率'!BS9="","",'各会計、関係団体の財政状況及び健全化判断比率'!BS9)</f>
        <v>城陽山砂利採取地整備公社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淀川・木津川水防事務組合（一般会計）</v>
      </c>
      <c r="BZ37" s="342"/>
      <c r="CA37" s="342"/>
      <c r="CB37" s="342"/>
      <c r="CC37" s="342"/>
      <c r="CD37" s="342"/>
      <c r="CE37" s="342"/>
      <c r="CF37" s="342"/>
      <c r="CG37" s="342"/>
      <c r="CH37" s="342"/>
      <c r="CI37" s="342"/>
      <c r="CJ37" s="342"/>
      <c r="CK37" s="342"/>
      <c r="CL37" s="342"/>
      <c r="CM37" s="342"/>
      <c r="CN37" s="165"/>
      <c r="CO37" s="343">
        <f t="shared" si="3"/>
        <v>17</v>
      </c>
      <c r="CP37" s="343"/>
      <c r="CQ37" s="342" t="str">
        <f>IF('各会計、関係団体の財政状況及び健全化判断比率'!BS10="","",'各会計、関係団体の財政状況及び健全化判断比率'!BS10)</f>
        <v>城南土地開発公社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京都府自治会館管理組合（一般会計）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京都府地方税機構（一般会計）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 zoomScale="93" zoomScaleNormal="93" zoomScaleSheetLayoutView="100" workbookViewId="0">
      <selection activeCell="E50" sqref="E50:H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2" t="s">
        <v>24</v>
      </c>
      <c r="C41" s="1183"/>
      <c r="D41" s="81"/>
      <c r="E41" s="1184" t="s">
        <v>25</v>
      </c>
      <c r="F41" s="1184"/>
      <c r="G41" s="1184"/>
      <c r="H41" s="1185"/>
      <c r="I41" s="82">
        <v>31675</v>
      </c>
      <c r="J41" s="83">
        <v>32071</v>
      </c>
      <c r="K41" s="83">
        <v>32991</v>
      </c>
      <c r="L41" s="83">
        <v>34633</v>
      </c>
      <c r="M41" s="84">
        <v>34878</v>
      </c>
    </row>
    <row r="42" spans="2:13" ht="27.75" customHeight="1" x14ac:dyDescent="0.15">
      <c r="B42" s="1172"/>
      <c r="C42" s="1173"/>
      <c r="D42" s="85"/>
      <c r="E42" s="1176" t="s">
        <v>26</v>
      </c>
      <c r="F42" s="1176"/>
      <c r="G42" s="1176"/>
      <c r="H42" s="1177"/>
      <c r="I42" s="86">
        <v>3095</v>
      </c>
      <c r="J42" s="87">
        <v>3043</v>
      </c>
      <c r="K42" s="87">
        <v>2910</v>
      </c>
      <c r="L42" s="87">
        <v>3307</v>
      </c>
      <c r="M42" s="88">
        <v>3484</v>
      </c>
    </row>
    <row r="43" spans="2:13" ht="27.75" customHeight="1" x14ac:dyDescent="0.15">
      <c r="B43" s="1172"/>
      <c r="C43" s="1173"/>
      <c r="D43" s="85"/>
      <c r="E43" s="1176" t="s">
        <v>27</v>
      </c>
      <c r="F43" s="1176"/>
      <c r="G43" s="1176"/>
      <c r="H43" s="1177"/>
      <c r="I43" s="86">
        <v>8938</v>
      </c>
      <c r="J43" s="87">
        <v>8820</v>
      </c>
      <c r="K43" s="87">
        <v>8160</v>
      </c>
      <c r="L43" s="87">
        <v>8185</v>
      </c>
      <c r="M43" s="88">
        <v>8206</v>
      </c>
    </row>
    <row r="44" spans="2:13" ht="27.75" customHeight="1" x14ac:dyDescent="0.15">
      <c r="B44" s="1172"/>
      <c r="C44" s="1173"/>
      <c r="D44" s="85"/>
      <c r="E44" s="1176" t="s">
        <v>28</v>
      </c>
      <c r="F44" s="1176"/>
      <c r="G44" s="1176"/>
      <c r="H44" s="1177"/>
      <c r="I44" s="86">
        <v>1340</v>
      </c>
      <c r="J44" s="87">
        <v>1093</v>
      </c>
      <c r="K44" s="87">
        <v>929</v>
      </c>
      <c r="L44" s="87">
        <v>800</v>
      </c>
      <c r="M44" s="88">
        <v>707</v>
      </c>
    </row>
    <row r="45" spans="2:13" ht="27.75" customHeight="1" x14ac:dyDescent="0.15">
      <c r="B45" s="1172"/>
      <c r="C45" s="1173"/>
      <c r="D45" s="85"/>
      <c r="E45" s="1176" t="s">
        <v>29</v>
      </c>
      <c r="F45" s="1176"/>
      <c r="G45" s="1176"/>
      <c r="H45" s="1177"/>
      <c r="I45" s="86">
        <v>4821</v>
      </c>
      <c r="J45" s="87">
        <v>3916</v>
      </c>
      <c r="K45" s="87">
        <v>3599</v>
      </c>
      <c r="L45" s="87">
        <v>3130</v>
      </c>
      <c r="M45" s="88">
        <v>2808</v>
      </c>
    </row>
    <row r="46" spans="2:13" ht="27.75" customHeight="1" x14ac:dyDescent="0.15">
      <c r="B46" s="1172"/>
      <c r="C46" s="1173"/>
      <c r="D46" s="85"/>
      <c r="E46" s="1176" t="s">
        <v>30</v>
      </c>
      <c r="F46" s="1176"/>
      <c r="G46" s="1176"/>
      <c r="H46" s="1177"/>
      <c r="I46" s="86" t="s">
        <v>474</v>
      </c>
      <c r="J46" s="87" t="s">
        <v>474</v>
      </c>
      <c r="K46" s="87" t="s">
        <v>474</v>
      </c>
      <c r="L46" s="87" t="s">
        <v>474</v>
      </c>
      <c r="M46" s="88" t="s">
        <v>474</v>
      </c>
    </row>
    <row r="47" spans="2:13" ht="27.75" customHeight="1" x14ac:dyDescent="0.15">
      <c r="B47" s="1172"/>
      <c r="C47" s="1173"/>
      <c r="D47" s="85"/>
      <c r="E47" s="1176" t="s">
        <v>31</v>
      </c>
      <c r="F47" s="1176"/>
      <c r="G47" s="1176"/>
      <c r="H47" s="1177"/>
      <c r="I47" s="86" t="s">
        <v>474</v>
      </c>
      <c r="J47" s="87" t="s">
        <v>474</v>
      </c>
      <c r="K47" s="87" t="s">
        <v>474</v>
      </c>
      <c r="L47" s="87" t="s">
        <v>474</v>
      </c>
      <c r="M47" s="88" t="s">
        <v>474</v>
      </c>
    </row>
    <row r="48" spans="2:13" ht="27.75" customHeight="1" x14ac:dyDescent="0.15">
      <c r="B48" s="1174"/>
      <c r="C48" s="1175"/>
      <c r="D48" s="85"/>
      <c r="E48" s="1176" t="s">
        <v>32</v>
      </c>
      <c r="F48" s="1176"/>
      <c r="G48" s="1176"/>
      <c r="H48" s="1177"/>
      <c r="I48" s="86" t="s">
        <v>474</v>
      </c>
      <c r="J48" s="87" t="s">
        <v>474</v>
      </c>
      <c r="K48" s="87" t="s">
        <v>474</v>
      </c>
      <c r="L48" s="87" t="s">
        <v>474</v>
      </c>
      <c r="M48" s="88" t="s">
        <v>474</v>
      </c>
    </row>
    <row r="49" spans="2:13" ht="27.75" customHeight="1" x14ac:dyDescent="0.15">
      <c r="B49" s="1170" t="s">
        <v>33</v>
      </c>
      <c r="C49" s="1171"/>
      <c r="D49" s="89"/>
      <c r="E49" s="1176" t="s">
        <v>34</v>
      </c>
      <c r="F49" s="1176"/>
      <c r="G49" s="1176"/>
      <c r="H49" s="1177"/>
      <c r="I49" s="86">
        <v>2052</v>
      </c>
      <c r="J49" s="87">
        <v>1524</v>
      </c>
      <c r="K49" s="87">
        <v>1444</v>
      </c>
      <c r="L49" s="87">
        <v>1859</v>
      </c>
      <c r="M49" s="88">
        <v>2352</v>
      </c>
    </row>
    <row r="50" spans="2:13" ht="27.75" customHeight="1" x14ac:dyDescent="0.15">
      <c r="B50" s="1172"/>
      <c r="C50" s="1173"/>
      <c r="D50" s="85"/>
      <c r="E50" s="1176" t="s">
        <v>35</v>
      </c>
      <c r="F50" s="1176"/>
      <c r="G50" s="1176"/>
      <c r="H50" s="1177"/>
      <c r="I50" s="86">
        <v>5219</v>
      </c>
      <c r="J50" s="87">
        <v>4927</v>
      </c>
      <c r="K50" s="87">
        <v>4753</v>
      </c>
      <c r="L50" s="87">
        <v>5037</v>
      </c>
      <c r="M50" s="88">
        <v>5481</v>
      </c>
    </row>
    <row r="51" spans="2:13" ht="27.75" customHeight="1" x14ac:dyDescent="0.15">
      <c r="B51" s="1174"/>
      <c r="C51" s="1175"/>
      <c r="D51" s="85"/>
      <c r="E51" s="1176" t="s">
        <v>36</v>
      </c>
      <c r="F51" s="1176"/>
      <c r="G51" s="1176"/>
      <c r="H51" s="1177"/>
      <c r="I51" s="86">
        <v>28321</v>
      </c>
      <c r="J51" s="87">
        <v>28794</v>
      </c>
      <c r="K51" s="87">
        <v>29192</v>
      </c>
      <c r="L51" s="87">
        <v>29294</v>
      </c>
      <c r="M51" s="88">
        <v>29659</v>
      </c>
    </row>
    <row r="52" spans="2:13" ht="27.75" customHeight="1" thickBot="1" x14ac:dyDescent="0.2">
      <c r="B52" s="1178" t="s">
        <v>21</v>
      </c>
      <c r="C52" s="1179"/>
      <c r="D52" s="90"/>
      <c r="E52" s="1180" t="s">
        <v>37</v>
      </c>
      <c r="F52" s="1180"/>
      <c r="G52" s="1180"/>
      <c r="H52" s="1181"/>
      <c r="I52" s="91">
        <v>14276</v>
      </c>
      <c r="J52" s="92">
        <v>13696</v>
      </c>
      <c r="K52" s="92">
        <v>13200</v>
      </c>
      <c r="L52" s="92">
        <v>13866</v>
      </c>
      <c r="M52" s="93">
        <v>12593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34569</v>
      </c>
      <c r="E3" s="116"/>
      <c r="F3" s="117">
        <v>38558</v>
      </c>
      <c r="G3" s="118"/>
      <c r="H3" s="119"/>
    </row>
    <row r="4" spans="1:8" x14ac:dyDescent="0.15">
      <c r="A4" s="120"/>
      <c r="B4" s="121"/>
      <c r="C4" s="122"/>
      <c r="D4" s="123">
        <v>28943</v>
      </c>
      <c r="E4" s="124"/>
      <c r="F4" s="125">
        <v>24217</v>
      </c>
      <c r="G4" s="126"/>
      <c r="H4" s="127"/>
    </row>
    <row r="5" spans="1:8" x14ac:dyDescent="0.15">
      <c r="A5" s="108" t="s">
        <v>507</v>
      </c>
      <c r="B5" s="113"/>
      <c r="C5" s="114"/>
      <c r="D5" s="115">
        <v>32840</v>
      </c>
      <c r="E5" s="116"/>
      <c r="F5" s="117">
        <v>40203</v>
      </c>
      <c r="G5" s="118"/>
      <c r="H5" s="119"/>
    </row>
    <row r="6" spans="1:8" x14ac:dyDescent="0.15">
      <c r="A6" s="120"/>
      <c r="B6" s="121"/>
      <c r="C6" s="122"/>
      <c r="D6" s="123">
        <v>24604</v>
      </c>
      <c r="E6" s="124"/>
      <c r="F6" s="125">
        <v>23352</v>
      </c>
      <c r="G6" s="126"/>
      <c r="H6" s="127"/>
    </row>
    <row r="7" spans="1:8" x14ac:dyDescent="0.15">
      <c r="A7" s="108" t="s">
        <v>508</v>
      </c>
      <c r="B7" s="113"/>
      <c r="C7" s="114"/>
      <c r="D7" s="115">
        <v>37573</v>
      </c>
      <c r="E7" s="116"/>
      <c r="F7" s="117">
        <v>47569</v>
      </c>
      <c r="G7" s="118"/>
      <c r="H7" s="119"/>
    </row>
    <row r="8" spans="1:8" x14ac:dyDescent="0.15">
      <c r="A8" s="120"/>
      <c r="B8" s="121"/>
      <c r="C8" s="122"/>
      <c r="D8" s="123">
        <v>24138</v>
      </c>
      <c r="E8" s="124"/>
      <c r="F8" s="125">
        <v>26255</v>
      </c>
      <c r="G8" s="126"/>
      <c r="H8" s="127"/>
    </row>
    <row r="9" spans="1:8" x14ac:dyDescent="0.15">
      <c r="A9" s="108" t="s">
        <v>509</v>
      </c>
      <c r="B9" s="113"/>
      <c r="C9" s="114"/>
      <c r="D9" s="115">
        <v>39277</v>
      </c>
      <c r="E9" s="116"/>
      <c r="F9" s="117">
        <v>50880</v>
      </c>
      <c r="G9" s="118"/>
      <c r="H9" s="119"/>
    </row>
    <row r="10" spans="1:8" x14ac:dyDescent="0.15">
      <c r="A10" s="120"/>
      <c r="B10" s="121"/>
      <c r="C10" s="122"/>
      <c r="D10" s="123">
        <v>24510</v>
      </c>
      <c r="E10" s="124"/>
      <c r="F10" s="125">
        <v>26879</v>
      </c>
      <c r="G10" s="126"/>
      <c r="H10" s="127"/>
    </row>
    <row r="11" spans="1:8" x14ac:dyDescent="0.15">
      <c r="A11" s="108" t="s">
        <v>510</v>
      </c>
      <c r="B11" s="113"/>
      <c r="C11" s="114"/>
      <c r="D11" s="115">
        <v>22964</v>
      </c>
      <c r="E11" s="116"/>
      <c r="F11" s="117">
        <v>63956</v>
      </c>
      <c r="G11" s="118"/>
      <c r="H11" s="119"/>
    </row>
    <row r="12" spans="1:8" x14ac:dyDescent="0.15">
      <c r="A12" s="120"/>
      <c r="B12" s="121"/>
      <c r="C12" s="128"/>
      <c r="D12" s="123">
        <v>15317</v>
      </c>
      <c r="E12" s="124"/>
      <c r="F12" s="125">
        <v>29239</v>
      </c>
      <c r="G12" s="126"/>
      <c r="H12" s="127"/>
    </row>
    <row r="13" spans="1:8" x14ac:dyDescent="0.15">
      <c r="A13" s="108"/>
      <c r="B13" s="113"/>
      <c r="C13" s="129"/>
      <c r="D13" s="130">
        <v>33445</v>
      </c>
      <c r="E13" s="131"/>
      <c r="F13" s="132">
        <v>48233</v>
      </c>
      <c r="G13" s="133"/>
      <c r="H13" s="119"/>
    </row>
    <row r="14" spans="1:8" x14ac:dyDescent="0.15">
      <c r="A14" s="120"/>
      <c r="B14" s="121"/>
      <c r="C14" s="122"/>
      <c r="D14" s="123">
        <v>23502</v>
      </c>
      <c r="E14" s="124"/>
      <c r="F14" s="125">
        <v>25988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1.32</v>
      </c>
      <c r="C19" s="134">
        <f>ROUND(VALUE(SUBSTITUTE(実質収支比率等に係る経年分析!G$48,"▲","-")),2)</f>
        <v>0.12</v>
      </c>
      <c r="D19" s="134">
        <f>ROUND(VALUE(SUBSTITUTE(実質収支比率等に係る経年分析!H$48,"▲","-")),2)</f>
        <v>0.08</v>
      </c>
      <c r="E19" s="134">
        <f>ROUND(VALUE(SUBSTITUTE(実質収支比率等に係る経年分析!I$48,"▲","-")),2)</f>
        <v>0.15</v>
      </c>
      <c r="F19" s="134">
        <f>ROUND(VALUE(SUBSTITUTE(実質収支比率等に係る経年分析!J$48,"▲","-")),2)</f>
        <v>0.23</v>
      </c>
    </row>
    <row r="20" spans="1:11" x14ac:dyDescent="0.15">
      <c r="A20" s="134" t="s">
        <v>42</v>
      </c>
      <c r="B20" s="134">
        <f>ROUND(VALUE(SUBSTITUTE(実質収支比率等に係る経年分析!F$47,"▲","-")),2)</f>
        <v>0.92</v>
      </c>
      <c r="C20" s="134">
        <f>ROUND(VALUE(SUBSTITUTE(実質収支比率等に係る経年分析!G$47,"▲","-")),2)</f>
        <v>0.64</v>
      </c>
      <c r="D20" s="134">
        <f>ROUND(VALUE(SUBSTITUTE(実質収支比率等に係る経年分析!H$47,"▲","-")),2)</f>
        <v>0.4</v>
      </c>
      <c r="E20" s="134">
        <f>ROUND(VALUE(SUBSTITUTE(実質収支比率等に係る経年分析!I$47,"▲","-")),2)</f>
        <v>1.1399999999999999</v>
      </c>
      <c r="F20" s="134">
        <f>ROUND(VALUE(SUBSTITUTE(実質収支比率等に係る経年分析!J$47,"▲","-")),2)</f>
        <v>1.25</v>
      </c>
    </row>
    <row r="21" spans="1:11" x14ac:dyDescent="0.15">
      <c r="A21" s="134" t="s">
        <v>43</v>
      </c>
      <c r="B21" s="134">
        <f>IF(ISNUMBER(VALUE(SUBSTITUTE(実質収支比率等に係る経年分析!F$49,"▲","-"))),ROUND(VALUE(SUBSTITUTE(実質収支比率等に係る経年分析!F$49,"▲","-")),2),NA())</f>
        <v>0.51</v>
      </c>
      <c r="C21" s="134">
        <f>IF(ISNUMBER(VALUE(SUBSTITUTE(実質収支比率等に係る経年分析!G$49,"▲","-"))),ROUND(VALUE(SUBSTITUTE(実質収支比率等に係る経年分析!G$49,"▲","-")),2),NA())</f>
        <v>-1.42</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0.33</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久世荒内・寺田塚本地区土地区画整理事業</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x14ac:dyDescent="0.15">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0.46</v>
      </c>
      <c r="D34" s="135">
        <f>IF(ROUND(VALUE(SUBSTITUTE(連結実質赤字比率に係る赤字・黒字の構成分析!G$36,"▲", "-")), 2) &lt; 0, ABS(ROUND(VALUE(SUBSTITUTE(連結実質赤字比率に係る赤字・黒字の構成分析!G$36,"▲", "-")), 2)), NA())</f>
        <v>0.56999999999999995</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v>
      </c>
    </row>
    <row r="36" spans="1:16" x14ac:dyDescent="0.15">
      <c r="A36" s="135" t="str">
        <f>IF(連結実質赤字比率に係る赤字・黒字の構成分析!C$34="",NA(),連結実質赤字比率に係る赤字・黒字の構成分析!C$34)</f>
        <v>公共下水道事業会計</v>
      </c>
      <c r="B36" s="135">
        <f>IF(ROUND(VALUE(SUBSTITUTE(連結実質赤字比率に係る赤字・黒字の構成分析!F$34,"▲", "-")), 2) &lt; 0, ABS(ROUND(VALUE(SUBSTITUTE(連結実質赤字比率に係る赤字・黒字の構成分析!F$34,"▲", "-")), 2)), NA())</f>
        <v>1.2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0.64</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0.35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2493</v>
      </c>
      <c r="E42" s="136"/>
      <c r="F42" s="136"/>
      <c r="G42" s="136">
        <f>'実質公債費比率（分子）の構造'!L$52</f>
        <v>2569</v>
      </c>
      <c r="H42" s="136"/>
      <c r="I42" s="136"/>
      <c r="J42" s="136">
        <f>'実質公債費比率（分子）の構造'!M$52</f>
        <v>2594</v>
      </c>
      <c r="K42" s="136"/>
      <c r="L42" s="136"/>
      <c r="M42" s="136">
        <f>'実質公債費比率（分子）の構造'!N$52</f>
        <v>2712</v>
      </c>
      <c r="N42" s="136"/>
      <c r="O42" s="136"/>
      <c r="P42" s="136">
        <f>'実質公債費比率（分子）の構造'!O$52</f>
        <v>2774</v>
      </c>
    </row>
    <row r="43" spans="1:16" x14ac:dyDescent="0.15">
      <c r="A43" s="136" t="s">
        <v>51</v>
      </c>
      <c r="B43" s="136">
        <f>'実質公債費比率（分子）の構造'!K$51</f>
        <v>1</v>
      </c>
      <c r="C43" s="136"/>
      <c r="D43" s="136"/>
      <c r="E43" s="136">
        <f>'実質公債費比率（分子）の構造'!L$51</f>
        <v>0</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80</v>
      </c>
      <c r="C44" s="136"/>
      <c r="D44" s="136"/>
      <c r="E44" s="136">
        <f>'実質公債費比率（分子）の構造'!L$50</f>
        <v>83</v>
      </c>
      <c r="F44" s="136"/>
      <c r="G44" s="136"/>
      <c r="H44" s="136">
        <f>'実質公債費比率（分子）の構造'!M$50</f>
        <v>81</v>
      </c>
      <c r="I44" s="136"/>
      <c r="J44" s="136"/>
      <c r="K44" s="136">
        <f>'実質公債費比率（分子）の構造'!N$50</f>
        <v>74</v>
      </c>
      <c r="L44" s="136"/>
      <c r="M44" s="136"/>
      <c r="N44" s="136">
        <f>'実質公債費比率（分子）の構造'!O$50</f>
        <v>75</v>
      </c>
      <c r="O44" s="136"/>
      <c r="P44" s="136"/>
    </row>
    <row r="45" spans="1:16" x14ac:dyDescent="0.15">
      <c r="A45" s="136" t="s">
        <v>53</v>
      </c>
      <c r="B45" s="136">
        <f>'実質公債費比率（分子）の構造'!K$49</f>
        <v>320</v>
      </c>
      <c r="C45" s="136"/>
      <c r="D45" s="136"/>
      <c r="E45" s="136">
        <f>'実質公債費比率（分子）の構造'!L$49</f>
        <v>263</v>
      </c>
      <c r="F45" s="136"/>
      <c r="G45" s="136"/>
      <c r="H45" s="136">
        <f>'実質公債費比率（分子）の構造'!M$49</f>
        <v>196</v>
      </c>
      <c r="I45" s="136"/>
      <c r="J45" s="136"/>
      <c r="K45" s="136">
        <f>'実質公債費比率（分子）の構造'!N$49</f>
        <v>154</v>
      </c>
      <c r="L45" s="136"/>
      <c r="M45" s="136"/>
      <c r="N45" s="136">
        <f>'実質公債費比率（分子）の構造'!O$49</f>
        <v>154</v>
      </c>
      <c r="O45" s="136"/>
      <c r="P45" s="136"/>
    </row>
    <row r="46" spans="1:16" x14ac:dyDescent="0.15">
      <c r="A46" s="136" t="s">
        <v>54</v>
      </c>
      <c r="B46" s="136">
        <f>'実質公債費比率（分子）の構造'!K$48</f>
        <v>594</v>
      </c>
      <c r="C46" s="136"/>
      <c r="D46" s="136"/>
      <c r="E46" s="136">
        <f>'実質公債費比率（分子）の構造'!L$48</f>
        <v>589</v>
      </c>
      <c r="F46" s="136"/>
      <c r="G46" s="136"/>
      <c r="H46" s="136">
        <f>'実質公債費比率（分子）の構造'!M$48</f>
        <v>577</v>
      </c>
      <c r="I46" s="136"/>
      <c r="J46" s="136"/>
      <c r="K46" s="136">
        <f>'実質公債費比率（分子）の構造'!N$48</f>
        <v>594</v>
      </c>
      <c r="L46" s="136"/>
      <c r="M46" s="136"/>
      <c r="N46" s="136">
        <f>'実質公債費比率（分子）の構造'!O$48</f>
        <v>583</v>
      </c>
      <c r="O46" s="136"/>
      <c r="P46" s="136"/>
    </row>
    <row r="47" spans="1:16" x14ac:dyDescent="0.15">
      <c r="A47" s="136" t="s">
        <v>55</v>
      </c>
      <c r="B47" s="136">
        <f>'実質公債費比率（分子）の構造'!K$47</f>
        <v>10</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3298</v>
      </c>
      <c r="C49" s="136"/>
      <c r="D49" s="136"/>
      <c r="E49" s="136">
        <f>'実質公債費比率（分子）の構造'!L$45</f>
        <v>3723</v>
      </c>
      <c r="F49" s="136"/>
      <c r="G49" s="136"/>
      <c r="H49" s="136">
        <f>'実質公債費比率（分子）の構造'!M$45</f>
        <v>3289</v>
      </c>
      <c r="I49" s="136"/>
      <c r="J49" s="136"/>
      <c r="K49" s="136">
        <f>'実質公債費比率（分子）の構造'!N$45</f>
        <v>3023</v>
      </c>
      <c r="L49" s="136"/>
      <c r="M49" s="136"/>
      <c r="N49" s="136">
        <f>'実質公債費比率（分子）の構造'!O$45</f>
        <v>3161</v>
      </c>
      <c r="O49" s="136"/>
      <c r="P49" s="136"/>
    </row>
    <row r="50" spans="1:16" x14ac:dyDescent="0.15">
      <c r="A50" s="136" t="s">
        <v>58</v>
      </c>
      <c r="B50" s="136" t="e">
        <f>NA()</f>
        <v>#N/A</v>
      </c>
      <c r="C50" s="136">
        <f>IF(ISNUMBER('実質公債費比率（分子）の構造'!K$53),'実質公債費比率（分子）の構造'!K$53,NA())</f>
        <v>1810</v>
      </c>
      <c r="D50" s="136" t="e">
        <f>NA()</f>
        <v>#N/A</v>
      </c>
      <c r="E50" s="136" t="e">
        <f>NA()</f>
        <v>#N/A</v>
      </c>
      <c r="F50" s="136">
        <f>IF(ISNUMBER('実質公債費比率（分子）の構造'!L$53),'実質公債費比率（分子）の構造'!L$53,NA())</f>
        <v>2089</v>
      </c>
      <c r="G50" s="136" t="e">
        <f>NA()</f>
        <v>#N/A</v>
      </c>
      <c r="H50" s="136" t="e">
        <f>NA()</f>
        <v>#N/A</v>
      </c>
      <c r="I50" s="136">
        <f>IF(ISNUMBER('実質公債費比率（分子）の構造'!M$53),'実質公債費比率（分子）の構造'!M$53,NA())</f>
        <v>1551</v>
      </c>
      <c r="J50" s="136" t="e">
        <f>NA()</f>
        <v>#N/A</v>
      </c>
      <c r="K50" s="136" t="e">
        <f>NA()</f>
        <v>#N/A</v>
      </c>
      <c r="L50" s="136">
        <f>IF(ISNUMBER('実質公債費比率（分子）の構造'!N$53),'実質公債費比率（分子）の構造'!N$53,NA())</f>
        <v>1134</v>
      </c>
      <c r="M50" s="136" t="e">
        <f>NA()</f>
        <v>#N/A</v>
      </c>
      <c r="N50" s="136" t="e">
        <f>NA()</f>
        <v>#N/A</v>
      </c>
      <c r="O50" s="136">
        <f>IF(ISNUMBER('実質公債費比率（分子）の構造'!O$53),'実質公債費比率（分子）の構造'!O$53,NA())</f>
        <v>1199</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28321</v>
      </c>
      <c r="E56" s="135"/>
      <c r="F56" s="135"/>
      <c r="G56" s="135">
        <f>'将来負担比率（分子）の構造'!J$51</f>
        <v>28794</v>
      </c>
      <c r="H56" s="135"/>
      <c r="I56" s="135"/>
      <c r="J56" s="135">
        <f>'将来負担比率（分子）の構造'!K$51</f>
        <v>29192</v>
      </c>
      <c r="K56" s="135"/>
      <c r="L56" s="135"/>
      <c r="M56" s="135">
        <f>'将来負担比率（分子）の構造'!L$51</f>
        <v>29294</v>
      </c>
      <c r="N56" s="135"/>
      <c r="O56" s="135"/>
      <c r="P56" s="135">
        <f>'将来負担比率（分子）の構造'!M$51</f>
        <v>29659</v>
      </c>
    </row>
    <row r="57" spans="1:16" x14ac:dyDescent="0.15">
      <c r="A57" s="135" t="s">
        <v>35</v>
      </c>
      <c r="B57" s="135"/>
      <c r="C57" s="135"/>
      <c r="D57" s="135">
        <f>'将来負担比率（分子）の構造'!I$50</f>
        <v>5219</v>
      </c>
      <c r="E57" s="135"/>
      <c r="F57" s="135"/>
      <c r="G57" s="135">
        <f>'将来負担比率（分子）の構造'!J$50</f>
        <v>4927</v>
      </c>
      <c r="H57" s="135"/>
      <c r="I57" s="135"/>
      <c r="J57" s="135">
        <f>'将来負担比率（分子）の構造'!K$50</f>
        <v>4753</v>
      </c>
      <c r="K57" s="135"/>
      <c r="L57" s="135"/>
      <c r="M57" s="135">
        <f>'将来負担比率（分子）の構造'!L$50</f>
        <v>5037</v>
      </c>
      <c r="N57" s="135"/>
      <c r="O57" s="135"/>
      <c r="P57" s="135">
        <f>'将来負担比率（分子）の構造'!M$50</f>
        <v>5481</v>
      </c>
    </row>
    <row r="58" spans="1:16" x14ac:dyDescent="0.15">
      <c r="A58" s="135" t="s">
        <v>34</v>
      </c>
      <c r="B58" s="135"/>
      <c r="C58" s="135"/>
      <c r="D58" s="135">
        <f>'将来負担比率（分子）の構造'!I$49</f>
        <v>2052</v>
      </c>
      <c r="E58" s="135"/>
      <c r="F58" s="135"/>
      <c r="G58" s="135">
        <f>'将来負担比率（分子）の構造'!J$49</f>
        <v>1524</v>
      </c>
      <c r="H58" s="135"/>
      <c r="I58" s="135"/>
      <c r="J58" s="135">
        <f>'将来負担比率（分子）の構造'!K$49</f>
        <v>1444</v>
      </c>
      <c r="K58" s="135"/>
      <c r="L58" s="135"/>
      <c r="M58" s="135">
        <f>'将来負担比率（分子）の構造'!L$49</f>
        <v>1859</v>
      </c>
      <c r="N58" s="135"/>
      <c r="O58" s="135"/>
      <c r="P58" s="135">
        <f>'将来負担比率（分子）の構造'!M$49</f>
        <v>2352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4821</v>
      </c>
      <c r="C62" s="135"/>
      <c r="D62" s="135"/>
      <c r="E62" s="135">
        <f>'将来負担比率（分子）の構造'!J$45</f>
        <v>3916</v>
      </c>
      <c r="F62" s="135"/>
      <c r="G62" s="135"/>
      <c r="H62" s="135">
        <f>'将来負担比率（分子）の構造'!K$45</f>
        <v>3599</v>
      </c>
      <c r="I62" s="135"/>
      <c r="J62" s="135"/>
      <c r="K62" s="135">
        <f>'将来負担比率（分子）の構造'!L$45</f>
        <v>3130</v>
      </c>
      <c r="L62" s="135"/>
      <c r="M62" s="135"/>
      <c r="N62" s="135">
        <f>'将来負担比率（分子）の構造'!M$45</f>
        <v>2808</v>
      </c>
      <c r="O62" s="135"/>
      <c r="P62" s="135"/>
    </row>
    <row r="63" spans="1:16" x14ac:dyDescent="0.15">
      <c r="A63" s="135" t="s">
        <v>28</v>
      </c>
      <c r="B63" s="135">
        <f>'将来負担比率（分子）の構造'!I$44</f>
        <v>1340</v>
      </c>
      <c r="C63" s="135"/>
      <c r="D63" s="135"/>
      <c r="E63" s="135">
        <f>'将来負担比率（分子）の構造'!J$44</f>
        <v>1093</v>
      </c>
      <c r="F63" s="135"/>
      <c r="G63" s="135"/>
      <c r="H63" s="135">
        <f>'将来負担比率（分子）の構造'!K$44</f>
        <v>929</v>
      </c>
      <c r="I63" s="135"/>
      <c r="J63" s="135"/>
      <c r="K63" s="135">
        <f>'将来負担比率（分子）の構造'!L$44</f>
        <v>800</v>
      </c>
      <c r="L63" s="135"/>
      <c r="M63" s="135"/>
      <c r="N63" s="135">
        <f>'将来負担比率（分子）の構造'!M$44</f>
        <v>707</v>
      </c>
      <c r="O63" s="135"/>
      <c r="P63" s="135"/>
    </row>
    <row r="64" spans="1:16" x14ac:dyDescent="0.15">
      <c r="A64" s="135" t="s">
        <v>27</v>
      </c>
      <c r="B64" s="135">
        <f>'将来負担比率（分子）の構造'!I$43</f>
        <v>8938</v>
      </c>
      <c r="C64" s="135"/>
      <c r="D64" s="135"/>
      <c r="E64" s="135">
        <f>'将来負担比率（分子）の構造'!J$43</f>
        <v>8820</v>
      </c>
      <c r="F64" s="135"/>
      <c r="G64" s="135"/>
      <c r="H64" s="135">
        <f>'将来負担比率（分子）の構造'!K$43</f>
        <v>8160</v>
      </c>
      <c r="I64" s="135"/>
      <c r="J64" s="135"/>
      <c r="K64" s="135">
        <f>'将来負担比率（分子）の構造'!L$43</f>
        <v>8185</v>
      </c>
      <c r="L64" s="135"/>
      <c r="M64" s="135"/>
      <c r="N64" s="135">
        <f>'将来負担比率（分子）の構造'!M$43</f>
        <v>8206</v>
      </c>
      <c r="O64" s="135"/>
      <c r="P64" s="135"/>
    </row>
    <row r="65" spans="1:16" x14ac:dyDescent="0.15">
      <c r="A65" s="135" t="s">
        <v>26</v>
      </c>
      <c r="B65" s="135">
        <f>'将来負担比率（分子）の構造'!I$42</f>
        <v>3095</v>
      </c>
      <c r="C65" s="135"/>
      <c r="D65" s="135"/>
      <c r="E65" s="135">
        <f>'将来負担比率（分子）の構造'!J$42</f>
        <v>3043</v>
      </c>
      <c r="F65" s="135"/>
      <c r="G65" s="135"/>
      <c r="H65" s="135">
        <f>'将来負担比率（分子）の構造'!K$42</f>
        <v>2910</v>
      </c>
      <c r="I65" s="135"/>
      <c r="J65" s="135"/>
      <c r="K65" s="135">
        <f>'将来負担比率（分子）の構造'!L$42</f>
        <v>3307</v>
      </c>
      <c r="L65" s="135"/>
      <c r="M65" s="135"/>
      <c r="N65" s="135">
        <f>'将来負担比率（分子）の構造'!M$42</f>
        <v>3484</v>
      </c>
      <c r="O65" s="135"/>
      <c r="P65" s="135"/>
    </row>
    <row r="66" spans="1:16" x14ac:dyDescent="0.15">
      <c r="A66" s="135" t="s">
        <v>25</v>
      </c>
      <c r="B66" s="135">
        <f>'将来負担比率（分子）の構造'!I$41</f>
        <v>31675</v>
      </c>
      <c r="C66" s="135"/>
      <c r="D66" s="135"/>
      <c r="E66" s="135">
        <f>'将来負担比率（分子）の構造'!J$41</f>
        <v>32071</v>
      </c>
      <c r="F66" s="135"/>
      <c r="G66" s="135"/>
      <c r="H66" s="135">
        <f>'将来負担比率（分子）の構造'!K$41</f>
        <v>32991</v>
      </c>
      <c r="I66" s="135"/>
      <c r="J66" s="135"/>
      <c r="K66" s="135">
        <f>'将来負担比率（分子）の構造'!L$41</f>
        <v>34633</v>
      </c>
      <c r="L66" s="135"/>
      <c r="M66" s="135"/>
      <c r="N66" s="135">
        <f>'将来負担比率（分子）の構造'!M$41</f>
        <v>34878</v>
      </c>
      <c r="O66" s="135"/>
      <c r="P66" s="135"/>
    </row>
    <row r="67" spans="1:16" x14ac:dyDescent="0.15">
      <c r="A67" s="135" t="s">
        <v>62</v>
      </c>
      <c r="B67" s="135" t="e">
        <f>NA()</f>
        <v>#N/A</v>
      </c>
      <c r="C67" s="135">
        <f>IF(ISNUMBER('将来負担比率（分子）の構造'!I$52), IF('将来負担比率（分子）の構造'!I$52 &lt; 0, 0, '将来負担比率（分子）の構造'!I$52), NA())</f>
        <v>14276</v>
      </c>
      <c r="D67" s="135" t="e">
        <f>NA()</f>
        <v>#N/A</v>
      </c>
      <c r="E67" s="135" t="e">
        <f>NA()</f>
        <v>#N/A</v>
      </c>
      <c r="F67" s="135">
        <f>IF(ISNUMBER('将来負担比率（分子）の構造'!J$52), IF('将来負担比率（分子）の構造'!J$52 &lt; 0, 0, '将来負担比率（分子）の構造'!J$52), NA())</f>
        <v>13696</v>
      </c>
      <c r="G67" s="135" t="e">
        <f>NA()</f>
        <v>#N/A</v>
      </c>
      <c r="H67" s="135" t="e">
        <f>NA()</f>
        <v>#N/A</v>
      </c>
      <c r="I67" s="135">
        <f>IF(ISNUMBER('将来負担比率（分子）の構造'!K$52), IF('将来負担比率（分子）の構造'!K$52 &lt; 0, 0, '将来負担比率（分子）の構造'!K$52), NA())</f>
        <v>13200</v>
      </c>
      <c r="J67" s="135" t="e">
        <f>NA()</f>
        <v>#N/A</v>
      </c>
      <c r="K67" s="135" t="e">
        <f>NA()</f>
        <v>#N/A</v>
      </c>
      <c r="L67" s="135">
        <f>IF(ISNUMBER('将来負担比率（分子）の構造'!L$52), IF('将来負担比率（分子）の構造'!L$52 &lt; 0, 0, '将来負担比率（分子）の構造'!L$52), NA())</f>
        <v>13866</v>
      </c>
      <c r="M67" s="135" t="e">
        <f>NA()</f>
        <v>#N/A</v>
      </c>
      <c r="N67" s="135" t="e">
        <f>NA()</f>
        <v>#N/A</v>
      </c>
      <c r="O67" s="135">
        <f>IF(ISNUMBER('将来負担比率（分子）の構造'!M$52), IF('将来負担比率（分子）の構造'!M$52 &lt; 0, 0, '将来負担比率（分子）の構造'!M$52), NA())</f>
        <v>12593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8686753</v>
      </c>
      <c r="S5" s="637"/>
      <c r="T5" s="637"/>
      <c r="U5" s="637"/>
      <c r="V5" s="637"/>
      <c r="W5" s="637"/>
      <c r="X5" s="637"/>
      <c r="Y5" s="684"/>
      <c r="Z5" s="697">
        <v>35.5</v>
      </c>
      <c r="AA5" s="697"/>
      <c r="AB5" s="697"/>
      <c r="AC5" s="697"/>
      <c r="AD5" s="698">
        <v>8080036</v>
      </c>
      <c r="AE5" s="698"/>
      <c r="AF5" s="698"/>
      <c r="AG5" s="698"/>
      <c r="AH5" s="698"/>
      <c r="AI5" s="698"/>
      <c r="AJ5" s="698"/>
      <c r="AK5" s="698"/>
      <c r="AL5" s="685">
        <v>58.3</v>
      </c>
      <c r="AM5" s="654"/>
      <c r="AN5" s="654"/>
      <c r="AO5" s="686"/>
      <c r="AP5" s="673" t="s">
        <v>207</v>
      </c>
      <c r="AQ5" s="674"/>
      <c r="AR5" s="674"/>
      <c r="AS5" s="674"/>
      <c r="AT5" s="674"/>
      <c r="AU5" s="674"/>
      <c r="AV5" s="674"/>
      <c r="AW5" s="674"/>
      <c r="AX5" s="674"/>
      <c r="AY5" s="674"/>
      <c r="AZ5" s="674"/>
      <c r="BA5" s="674"/>
      <c r="BB5" s="674"/>
      <c r="BC5" s="674"/>
      <c r="BD5" s="674"/>
      <c r="BE5" s="674"/>
      <c r="BF5" s="675"/>
      <c r="BG5" s="586">
        <v>8080036</v>
      </c>
      <c r="BH5" s="587"/>
      <c r="BI5" s="587"/>
      <c r="BJ5" s="587"/>
      <c r="BK5" s="587"/>
      <c r="BL5" s="587"/>
      <c r="BM5" s="587"/>
      <c r="BN5" s="588"/>
      <c r="BO5" s="639">
        <v>93</v>
      </c>
      <c r="BP5" s="639"/>
      <c r="BQ5" s="639"/>
      <c r="BR5" s="639"/>
      <c r="BS5" s="640">
        <v>75482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146990</v>
      </c>
      <c r="S6" s="587"/>
      <c r="T6" s="587"/>
      <c r="U6" s="587"/>
      <c r="V6" s="587"/>
      <c r="W6" s="587"/>
      <c r="X6" s="587"/>
      <c r="Y6" s="588"/>
      <c r="Z6" s="639">
        <v>0.6</v>
      </c>
      <c r="AA6" s="639"/>
      <c r="AB6" s="639"/>
      <c r="AC6" s="639"/>
      <c r="AD6" s="640">
        <v>146990</v>
      </c>
      <c r="AE6" s="640"/>
      <c r="AF6" s="640"/>
      <c r="AG6" s="640"/>
      <c r="AH6" s="640"/>
      <c r="AI6" s="640"/>
      <c r="AJ6" s="640"/>
      <c r="AK6" s="640"/>
      <c r="AL6" s="609">
        <v>1.1000000000000001</v>
      </c>
      <c r="AM6" s="641"/>
      <c r="AN6" s="641"/>
      <c r="AO6" s="642"/>
      <c r="AP6" s="583" t="s">
        <v>212</v>
      </c>
      <c r="AQ6" s="584"/>
      <c r="AR6" s="584"/>
      <c r="AS6" s="584"/>
      <c r="AT6" s="584"/>
      <c r="AU6" s="584"/>
      <c r="AV6" s="584"/>
      <c r="AW6" s="584"/>
      <c r="AX6" s="584"/>
      <c r="AY6" s="584"/>
      <c r="AZ6" s="584"/>
      <c r="BA6" s="584"/>
      <c r="BB6" s="584"/>
      <c r="BC6" s="584"/>
      <c r="BD6" s="584"/>
      <c r="BE6" s="584"/>
      <c r="BF6" s="585"/>
      <c r="BG6" s="586">
        <v>8080036</v>
      </c>
      <c r="BH6" s="587"/>
      <c r="BI6" s="587"/>
      <c r="BJ6" s="587"/>
      <c r="BK6" s="587"/>
      <c r="BL6" s="587"/>
      <c r="BM6" s="587"/>
      <c r="BN6" s="588"/>
      <c r="BO6" s="639">
        <v>93</v>
      </c>
      <c r="BP6" s="639"/>
      <c r="BQ6" s="639"/>
      <c r="BR6" s="639"/>
      <c r="BS6" s="640">
        <v>75482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279852</v>
      </c>
      <c r="CS6" s="587"/>
      <c r="CT6" s="587"/>
      <c r="CU6" s="587"/>
      <c r="CV6" s="587"/>
      <c r="CW6" s="587"/>
      <c r="CX6" s="587"/>
      <c r="CY6" s="588"/>
      <c r="CZ6" s="639">
        <v>1.1000000000000001</v>
      </c>
      <c r="DA6" s="639"/>
      <c r="DB6" s="639"/>
      <c r="DC6" s="639"/>
      <c r="DD6" s="592">
        <v>22091</v>
      </c>
      <c r="DE6" s="587"/>
      <c r="DF6" s="587"/>
      <c r="DG6" s="587"/>
      <c r="DH6" s="587"/>
      <c r="DI6" s="587"/>
      <c r="DJ6" s="587"/>
      <c r="DK6" s="587"/>
      <c r="DL6" s="587"/>
      <c r="DM6" s="587"/>
      <c r="DN6" s="587"/>
      <c r="DO6" s="587"/>
      <c r="DP6" s="588"/>
      <c r="DQ6" s="592">
        <v>257872</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32996</v>
      </c>
      <c r="S7" s="587"/>
      <c r="T7" s="587"/>
      <c r="U7" s="587"/>
      <c r="V7" s="587"/>
      <c r="W7" s="587"/>
      <c r="X7" s="587"/>
      <c r="Y7" s="588"/>
      <c r="Z7" s="639">
        <v>0.1</v>
      </c>
      <c r="AA7" s="639"/>
      <c r="AB7" s="639"/>
      <c r="AC7" s="639"/>
      <c r="AD7" s="640">
        <v>32996</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4067477</v>
      </c>
      <c r="BH7" s="587"/>
      <c r="BI7" s="587"/>
      <c r="BJ7" s="587"/>
      <c r="BK7" s="587"/>
      <c r="BL7" s="587"/>
      <c r="BM7" s="587"/>
      <c r="BN7" s="588"/>
      <c r="BO7" s="639">
        <v>46.8</v>
      </c>
      <c r="BP7" s="639"/>
      <c r="BQ7" s="639"/>
      <c r="BR7" s="639"/>
      <c r="BS7" s="640">
        <v>75482</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3389136</v>
      </c>
      <c r="CS7" s="587"/>
      <c r="CT7" s="587"/>
      <c r="CU7" s="587"/>
      <c r="CV7" s="587"/>
      <c r="CW7" s="587"/>
      <c r="CX7" s="587"/>
      <c r="CY7" s="588"/>
      <c r="CZ7" s="639">
        <v>13.9</v>
      </c>
      <c r="DA7" s="639"/>
      <c r="DB7" s="639"/>
      <c r="DC7" s="639"/>
      <c r="DD7" s="592">
        <v>49877</v>
      </c>
      <c r="DE7" s="587"/>
      <c r="DF7" s="587"/>
      <c r="DG7" s="587"/>
      <c r="DH7" s="587"/>
      <c r="DI7" s="587"/>
      <c r="DJ7" s="587"/>
      <c r="DK7" s="587"/>
      <c r="DL7" s="587"/>
      <c r="DM7" s="587"/>
      <c r="DN7" s="587"/>
      <c r="DO7" s="587"/>
      <c r="DP7" s="588"/>
      <c r="DQ7" s="592">
        <v>2542136</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51609</v>
      </c>
      <c r="S8" s="587"/>
      <c r="T8" s="587"/>
      <c r="U8" s="587"/>
      <c r="V8" s="587"/>
      <c r="W8" s="587"/>
      <c r="X8" s="587"/>
      <c r="Y8" s="588"/>
      <c r="Z8" s="639">
        <v>0.2</v>
      </c>
      <c r="AA8" s="639"/>
      <c r="AB8" s="639"/>
      <c r="AC8" s="639"/>
      <c r="AD8" s="640">
        <v>51609</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109847</v>
      </c>
      <c r="BH8" s="587"/>
      <c r="BI8" s="587"/>
      <c r="BJ8" s="587"/>
      <c r="BK8" s="587"/>
      <c r="BL8" s="587"/>
      <c r="BM8" s="587"/>
      <c r="BN8" s="588"/>
      <c r="BO8" s="639">
        <v>1.3</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10089219</v>
      </c>
      <c r="CS8" s="587"/>
      <c r="CT8" s="587"/>
      <c r="CU8" s="587"/>
      <c r="CV8" s="587"/>
      <c r="CW8" s="587"/>
      <c r="CX8" s="587"/>
      <c r="CY8" s="588"/>
      <c r="CZ8" s="639">
        <v>41.5</v>
      </c>
      <c r="DA8" s="639"/>
      <c r="DB8" s="639"/>
      <c r="DC8" s="639"/>
      <c r="DD8" s="592">
        <v>463864</v>
      </c>
      <c r="DE8" s="587"/>
      <c r="DF8" s="587"/>
      <c r="DG8" s="587"/>
      <c r="DH8" s="587"/>
      <c r="DI8" s="587"/>
      <c r="DJ8" s="587"/>
      <c r="DK8" s="587"/>
      <c r="DL8" s="587"/>
      <c r="DM8" s="587"/>
      <c r="DN8" s="587"/>
      <c r="DO8" s="587"/>
      <c r="DP8" s="588"/>
      <c r="DQ8" s="592">
        <v>4913725</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81083</v>
      </c>
      <c r="S9" s="587"/>
      <c r="T9" s="587"/>
      <c r="U9" s="587"/>
      <c r="V9" s="587"/>
      <c r="W9" s="587"/>
      <c r="X9" s="587"/>
      <c r="Y9" s="588"/>
      <c r="Z9" s="639">
        <v>0.3</v>
      </c>
      <c r="AA9" s="639"/>
      <c r="AB9" s="639"/>
      <c r="AC9" s="639"/>
      <c r="AD9" s="640">
        <v>81083</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3496609</v>
      </c>
      <c r="BH9" s="587"/>
      <c r="BI9" s="587"/>
      <c r="BJ9" s="587"/>
      <c r="BK9" s="587"/>
      <c r="BL9" s="587"/>
      <c r="BM9" s="587"/>
      <c r="BN9" s="588"/>
      <c r="BO9" s="639">
        <v>40.299999999999997</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1541922</v>
      </c>
      <c r="CS9" s="587"/>
      <c r="CT9" s="587"/>
      <c r="CU9" s="587"/>
      <c r="CV9" s="587"/>
      <c r="CW9" s="587"/>
      <c r="CX9" s="587"/>
      <c r="CY9" s="588"/>
      <c r="CZ9" s="639">
        <v>6.3</v>
      </c>
      <c r="DA9" s="639"/>
      <c r="DB9" s="639"/>
      <c r="DC9" s="639"/>
      <c r="DD9" s="592" t="s">
        <v>110</v>
      </c>
      <c r="DE9" s="587"/>
      <c r="DF9" s="587"/>
      <c r="DG9" s="587"/>
      <c r="DH9" s="587"/>
      <c r="DI9" s="587"/>
      <c r="DJ9" s="587"/>
      <c r="DK9" s="587"/>
      <c r="DL9" s="587"/>
      <c r="DM9" s="587"/>
      <c r="DN9" s="587"/>
      <c r="DO9" s="587"/>
      <c r="DP9" s="588"/>
      <c r="DQ9" s="592">
        <v>1508344</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661199</v>
      </c>
      <c r="S10" s="587"/>
      <c r="T10" s="587"/>
      <c r="U10" s="587"/>
      <c r="V10" s="587"/>
      <c r="W10" s="587"/>
      <c r="X10" s="587"/>
      <c r="Y10" s="588"/>
      <c r="Z10" s="639">
        <v>2.7</v>
      </c>
      <c r="AA10" s="639"/>
      <c r="AB10" s="639"/>
      <c r="AC10" s="639"/>
      <c r="AD10" s="640">
        <v>661199</v>
      </c>
      <c r="AE10" s="640"/>
      <c r="AF10" s="640"/>
      <c r="AG10" s="640"/>
      <c r="AH10" s="640"/>
      <c r="AI10" s="640"/>
      <c r="AJ10" s="640"/>
      <c r="AK10" s="640"/>
      <c r="AL10" s="609">
        <v>4.8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154792</v>
      </c>
      <c r="BH10" s="587"/>
      <c r="BI10" s="587"/>
      <c r="BJ10" s="587"/>
      <c r="BK10" s="587"/>
      <c r="BL10" s="587"/>
      <c r="BM10" s="587"/>
      <c r="BN10" s="588"/>
      <c r="BO10" s="639">
        <v>1.8</v>
      </c>
      <c r="BP10" s="639"/>
      <c r="BQ10" s="639"/>
      <c r="BR10" s="639"/>
      <c r="BS10" s="592">
        <v>25564</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79394</v>
      </c>
      <c r="CS10" s="587"/>
      <c r="CT10" s="587"/>
      <c r="CU10" s="587"/>
      <c r="CV10" s="587"/>
      <c r="CW10" s="587"/>
      <c r="CX10" s="587"/>
      <c r="CY10" s="588"/>
      <c r="CZ10" s="639">
        <v>0.3</v>
      </c>
      <c r="DA10" s="639"/>
      <c r="DB10" s="639"/>
      <c r="DC10" s="639"/>
      <c r="DD10" s="592" t="s">
        <v>110</v>
      </c>
      <c r="DE10" s="587"/>
      <c r="DF10" s="587"/>
      <c r="DG10" s="587"/>
      <c r="DH10" s="587"/>
      <c r="DI10" s="587"/>
      <c r="DJ10" s="587"/>
      <c r="DK10" s="587"/>
      <c r="DL10" s="587"/>
      <c r="DM10" s="587"/>
      <c r="DN10" s="587"/>
      <c r="DO10" s="587"/>
      <c r="DP10" s="588"/>
      <c r="DQ10" s="592">
        <v>36317</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v>44866</v>
      </c>
      <c r="S11" s="587"/>
      <c r="T11" s="587"/>
      <c r="U11" s="587"/>
      <c r="V11" s="587"/>
      <c r="W11" s="587"/>
      <c r="X11" s="587"/>
      <c r="Y11" s="588"/>
      <c r="Z11" s="639">
        <v>0.2</v>
      </c>
      <c r="AA11" s="639"/>
      <c r="AB11" s="639"/>
      <c r="AC11" s="639"/>
      <c r="AD11" s="640">
        <v>44866</v>
      </c>
      <c r="AE11" s="640"/>
      <c r="AF11" s="640"/>
      <c r="AG11" s="640"/>
      <c r="AH11" s="640"/>
      <c r="AI11" s="640"/>
      <c r="AJ11" s="640"/>
      <c r="AK11" s="640"/>
      <c r="AL11" s="609">
        <v>0.3</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306229</v>
      </c>
      <c r="BH11" s="587"/>
      <c r="BI11" s="587"/>
      <c r="BJ11" s="587"/>
      <c r="BK11" s="587"/>
      <c r="BL11" s="587"/>
      <c r="BM11" s="587"/>
      <c r="BN11" s="588"/>
      <c r="BO11" s="639">
        <v>3.5</v>
      </c>
      <c r="BP11" s="639"/>
      <c r="BQ11" s="639"/>
      <c r="BR11" s="639"/>
      <c r="BS11" s="592">
        <v>49918</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91625</v>
      </c>
      <c r="CS11" s="587"/>
      <c r="CT11" s="587"/>
      <c r="CU11" s="587"/>
      <c r="CV11" s="587"/>
      <c r="CW11" s="587"/>
      <c r="CX11" s="587"/>
      <c r="CY11" s="588"/>
      <c r="CZ11" s="639">
        <v>0.4</v>
      </c>
      <c r="DA11" s="639"/>
      <c r="DB11" s="639"/>
      <c r="DC11" s="639"/>
      <c r="DD11" s="592">
        <v>8790</v>
      </c>
      <c r="DE11" s="587"/>
      <c r="DF11" s="587"/>
      <c r="DG11" s="587"/>
      <c r="DH11" s="587"/>
      <c r="DI11" s="587"/>
      <c r="DJ11" s="587"/>
      <c r="DK11" s="587"/>
      <c r="DL11" s="587"/>
      <c r="DM11" s="587"/>
      <c r="DN11" s="587"/>
      <c r="DO11" s="587"/>
      <c r="DP11" s="588"/>
      <c r="DQ11" s="592">
        <v>72141</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3373982</v>
      </c>
      <c r="BH12" s="587"/>
      <c r="BI12" s="587"/>
      <c r="BJ12" s="587"/>
      <c r="BK12" s="587"/>
      <c r="BL12" s="587"/>
      <c r="BM12" s="587"/>
      <c r="BN12" s="588"/>
      <c r="BO12" s="639">
        <v>38.799999999999997</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456730</v>
      </c>
      <c r="CS12" s="587"/>
      <c r="CT12" s="587"/>
      <c r="CU12" s="587"/>
      <c r="CV12" s="587"/>
      <c r="CW12" s="587"/>
      <c r="CX12" s="587"/>
      <c r="CY12" s="588"/>
      <c r="CZ12" s="639">
        <v>1.9</v>
      </c>
      <c r="DA12" s="639"/>
      <c r="DB12" s="639"/>
      <c r="DC12" s="639"/>
      <c r="DD12" s="592">
        <v>1798</v>
      </c>
      <c r="DE12" s="587"/>
      <c r="DF12" s="587"/>
      <c r="DG12" s="587"/>
      <c r="DH12" s="587"/>
      <c r="DI12" s="587"/>
      <c r="DJ12" s="587"/>
      <c r="DK12" s="587"/>
      <c r="DL12" s="587"/>
      <c r="DM12" s="587"/>
      <c r="DN12" s="587"/>
      <c r="DO12" s="587"/>
      <c r="DP12" s="588"/>
      <c r="DQ12" s="592">
        <v>175758</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54485</v>
      </c>
      <c r="S13" s="587"/>
      <c r="T13" s="587"/>
      <c r="U13" s="587"/>
      <c r="V13" s="587"/>
      <c r="W13" s="587"/>
      <c r="X13" s="587"/>
      <c r="Y13" s="588"/>
      <c r="Z13" s="639">
        <v>0.2</v>
      </c>
      <c r="AA13" s="639"/>
      <c r="AB13" s="639"/>
      <c r="AC13" s="639"/>
      <c r="AD13" s="640">
        <v>54485</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3363351</v>
      </c>
      <c r="BH13" s="587"/>
      <c r="BI13" s="587"/>
      <c r="BJ13" s="587"/>
      <c r="BK13" s="587"/>
      <c r="BL13" s="587"/>
      <c r="BM13" s="587"/>
      <c r="BN13" s="588"/>
      <c r="BO13" s="639">
        <v>38.700000000000003</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2024372</v>
      </c>
      <c r="CS13" s="587"/>
      <c r="CT13" s="587"/>
      <c r="CU13" s="587"/>
      <c r="CV13" s="587"/>
      <c r="CW13" s="587"/>
      <c r="CX13" s="587"/>
      <c r="CY13" s="588"/>
      <c r="CZ13" s="639">
        <v>8.3000000000000007</v>
      </c>
      <c r="DA13" s="639"/>
      <c r="DB13" s="639"/>
      <c r="DC13" s="639"/>
      <c r="DD13" s="592">
        <v>656450</v>
      </c>
      <c r="DE13" s="587"/>
      <c r="DF13" s="587"/>
      <c r="DG13" s="587"/>
      <c r="DH13" s="587"/>
      <c r="DI13" s="587"/>
      <c r="DJ13" s="587"/>
      <c r="DK13" s="587"/>
      <c r="DL13" s="587"/>
      <c r="DM13" s="587"/>
      <c r="DN13" s="587"/>
      <c r="DO13" s="587"/>
      <c r="DP13" s="588"/>
      <c r="DQ13" s="592">
        <v>1553507</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107469</v>
      </c>
      <c r="BH14" s="587"/>
      <c r="BI14" s="587"/>
      <c r="BJ14" s="587"/>
      <c r="BK14" s="587"/>
      <c r="BL14" s="587"/>
      <c r="BM14" s="587"/>
      <c r="BN14" s="588"/>
      <c r="BO14" s="639">
        <v>1.2</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968442</v>
      </c>
      <c r="CS14" s="587"/>
      <c r="CT14" s="587"/>
      <c r="CU14" s="587"/>
      <c r="CV14" s="587"/>
      <c r="CW14" s="587"/>
      <c r="CX14" s="587"/>
      <c r="CY14" s="588"/>
      <c r="CZ14" s="639">
        <v>4</v>
      </c>
      <c r="DA14" s="639"/>
      <c r="DB14" s="639"/>
      <c r="DC14" s="639"/>
      <c r="DD14" s="592">
        <v>254056</v>
      </c>
      <c r="DE14" s="587"/>
      <c r="DF14" s="587"/>
      <c r="DG14" s="587"/>
      <c r="DH14" s="587"/>
      <c r="DI14" s="587"/>
      <c r="DJ14" s="587"/>
      <c r="DK14" s="587"/>
      <c r="DL14" s="587"/>
      <c r="DM14" s="587"/>
      <c r="DN14" s="587"/>
      <c r="DO14" s="587"/>
      <c r="DP14" s="588"/>
      <c r="DQ14" s="592">
        <v>707882</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50376</v>
      </c>
      <c r="S15" s="587"/>
      <c r="T15" s="587"/>
      <c r="U15" s="587"/>
      <c r="V15" s="587"/>
      <c r="W15" s="587"/>
      <c r="X15" s="587"/>
      <c r="Y15" s="588"/>
      <c r="Z15" s="639">
        <v>0.2</v>
      </c>
      <c r="AA15" s="639"/>
      <c r="AB15" s="639"/>
      <c r="AC15" s="639"/>
      <c r="AD15" s="640">
        <v>50376</v>
      </c>
      <c r="AE15" s="640"/>
      <c r="AF15" s="640"/>
      <c r="AG15" s="640"/>
      <c r="AH15" s="640"/>
      <c r="AI15" s="640"/>
      <c r="AJ15" s="640"/>
      <c r="AK15" s="640"/>
      <c r="AL15" s="609">
        <v>0.4</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531108</v>
      </c>
      <c r="BH15" s="587"/>
      <c r="BI15" s="587"/>
      <c r="BJ15" s="587"/>
      <c r="BK15" s="587"/>
      <c r="BL15" s="587"/>
      <c r="BM15" s="587"/>
      <c r="BN15" s="588"/>
      <c r="BO15" s="639">
        <v>6.1</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2238169</v>
      </c>
      <c r="CS15" s="587"/>
      <c r="CT15" s="587"/>
      <c r="CU15" s="587"/>
      <c r="CV15" s="587"/>
      <c r="CW15" s="587"/>
      <c r="CX15" s="587"/>
      <c r="CY15" s="588"/>
      <c r="CZ15" s="639">
        <v>9.1999999999999993</v>
      </c>
      <c r="DA15" s="639"/>
      <c r="DB15" s="639"/>
      <c r="DC15" s="639"/>
      <c r="DD15" s="592">
        <v>346218</v>
      </c>
      <c r="DE15" s="587"/>
      <c r="DF15" s="587"/>
      <c r="DG15" s="587"/>
      <c r="DH15" s="587"/>
      <c r="DI15" s="587"/>
      <c r="DJ15" s="587"/>
      <c r="DK15" s="587"/>
      <c r="DL15" s="587"/>
      <c r="DM15" s="587"/>
      <c r="DN15" s="587"/>
      <c r="DO15" s="587"/>
      <c r="DP15" s="588"/>
      <c r="DQ15" s="592">
        <v>1468787</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4793483</v>
      </c>
      <c r="S16" s="587"/>
      <c r="T16" s="587"/>
      <c r="U16" s="587"/>
      <c r="V16" s="587"/>
      <c r="W16" s="587"/>
      <c r="X16" s="587"/>
      <c r="Y16" s="588"/>
      <c r="Z16" s="639">
        <v>19.600000000000001</v>
      </c>
      <c r="AA16" s="639"/>
      <c r="AB16" s="639"/>
      <c r="AC16" s="639"/>
      <c r="AD16" s="640">
        <v>4487304</v>
      </c>
      <c r="AE16" s="640"/>
      <c r="AF16" s="640"/>
      <c r="AG16" s="640"/>
      <c r="AH16" s="640"/>
      <c r="AI16" s="640"/>
      <c r="AJ16" s="640"/>
      <c r="AK16" s="640"/>
      <c r="AL16" s="609">
        <v>32.4</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1050</v>
      </c>
      <c r="CS16" s="587"/>
      <c r="CT16" s="587"/>
      <c r="CU16" s="587"/>
      <c r="CV16" s="587"/>
      <c r="CW16" s="587"/>
      <c r="CX16" s="587"/>
      <c r="CY16" s="588"/>
      <c r="CZ16" s="639">
        <v>0</v>
      </c>
      <c r="DA16" s="639"/>
      <c r="DB16" s="639"/>
      <c r="DC16" s="639"/>
      <c r="DD16" s="592" t="s">
        <v>110</v>
      </c>
      <c r="DE16" s="587"/>
      <c r="DF16" s="587"/>
      <c r="DG16" s="587"/>
      <c r="DH16" s="587"/>
      <c r="DI16" s="587"/>
      <c r="DJ16" s="587"/>
      <c r="DK16" s="587"/>
      <c r="DL16" s="587"/>
      <c r="DM16" s="587"/>
      <c r="DN16" s="587"/>
      <c r="DO16" s="587"/>
      <c r="DP16" s="588"/>
      <c r="DQ16" s="592">
        <v>1050</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4487304</v>
      </c>
      <c r="S17" s="587"/>
      <c r="T17" s="587"/>
      <c r="U17" s="587"/>
      <c r="V17" s="587"/>
      <c r="W17" s="587"/>
      <c r="X17" s="587"/>
      <c r="Y17" s="588"/>
      <c r="Z17" s="639">
        <v>18.399999999999999</v>
      </c>
      <c r="AA17" s="639"/>
      <c r="AB17" s="639"/>
      <c r="AC17" s="639"/>
      <c r="AD17" s="640">
        <v>4487304</v>
      </c>
      <c r="AE17" s="640"/>
      <c r="AF17" s="640"/>
      <c r="AG17" s="640"/>
      <c r="AH17" s="640"/>
      <c r="AI17" s="640"/>
      <c r="AJ17" s="640"/>
      <c r="AK17" s="640"/>
      <c r="AL17" s="609">
        <v>32.4</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3161237</v>
      </c>
      <c r="CS17" s="587"/>
      <c r="CT17" s="587"/>
      <c r="CU17" s="587"/>
      <c r="CV17" s="587"/>
      <c r="CW17" s="587"/>
      <c r="CX17" s="587"/>
      <c r="CY17" s="588"/>
      <c r="CZ17" s="639">
        <v>13</v>
      </c>
      <c r="DA17" s="639"/>
      <c r="DB17" s="639"/>
      <c r="DC17" s="639"/>
      <c r="DD17" s="592" t="s">
        <v>110</v>
      </c>
      <c r="DE17" s="587"/>
      <c r="DF17" s="587"/>
      <c r="DG17" s="587"/>
      <c r="DH17" s="587"/>
      <c r="DI17" s="587"/>
      <c r="DJ17" s="587"/>
      <c r="DK17" s="587"/>
      <c r="DL17" s="587"/>
      <c r="DM17" s="587"/>
      <c r="DN17" s="587"/>
      <c r="DO17" s="587"/>
      <c r="DP17" s="588"/>
      <c r="DQ17" s="592">
        <v>3135632</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306173</v>
      </c>
      <c r="S18" s="587"/>
      <c r="T18" s="587"/>
      <c r="U18" s="587"/>
      <c r="V18" s="587"/>
      <c r="W18" s="587"/>
      <c r="X18" s="587"/>
      <c r="Y18" s="588"/>
      <c r="Z18" s="639">
        <v>1.3</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14913</v>
      </c>
      <c r="CS18" s="587"/>
      <c r="CT18" s="587"/>
      <c r="CU18" s="587"/>
      <c r="CV18" s="587"/>
      <c r="CW18" s="587"/>
      <c r="CX18" s="587"/>
      <c r="CY18" s="588"/>
      <c r="CZ18" s="639">
        <v>0.1</v>
      </c>
      <c r="DA18" s="639"/>
      <c r="DB18" s="639"/>
      <c r="DC18" s="639"/>
      <c r="DD18" s="592">
        <v>14913</v>
      </c>
      <c r="DE18" s="587"/>
      <c r="DF18" s="587"/>
      <c r="DG18" s="587"/>
      <c r="DH18" s="587"/>
      <c r="DI18" s="587"/>
      <c r="DJ18" s="587"/>
      <c r="DK18" s="587"/>
      <c r="DL18" s="587"/>
      <c r="DM18" s="587"/>
      <c r="DN18" s="587"/>
      <c r="DO18" s="587"/>
      <c r="DP18" s="588"/>
      <c r="DQ18" s="592">
        <v>14913</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6</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606717</v>
      </c>
      <c r="BH19" s="587"/>
      <c r="BI19" s="587"/>
      <c r="BJ19" s="587"/>
      <c r="BK19" s="587"/>
      <c r="BL19" s="587"/>
      <c r="BM19" s="587"/>
      <c r="BN19" s="588"/>
      <c r="BO19" s="639">
        <v>7</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14603840</v>
      </c>
      <c r="S20" s="587"/>
      <c r="T20" s="587"/>
      <c r="U20" s="587"/>
      <c r="V20" s="587"/>
      <c r="W20" s="587"/>
      <c r="X20" s="587"/>
      <c r="Y20" s="588"/>
      <c r="Z20" s="639">
        <v>59.7</v>
      </c>
      <c r="AA20" s="639"/>
      <c r="AB20" s="639"/>
      <c r="AC20" s="639"/>
      <c r="AD20" s="640">
        <v>13690944</v>
      </c>
      <c r="AE20" s="640"/>
      <c r="AF20" s="640"/>
      <c r="AG20" s="640"/>
      <c r="AH20" s="640"/>
      <c r="AI20" s="640"/>
      <c r="AJ20" s="640"/>
      <c r="AK20" s="640"/>
      <c r="AL20" s="609">
        <v>98.8</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590028</v>
      </c>
      <c r="BH20" s="587"/>
      <c r="BI20" s="587"/>
      <c r="BJ20" s="587"/>
      <c r="BK20" s="587"/>
      <c r="BL20" s="587"/>
      <c r="BM20" s="587"/>
      <c r="BN20" s="588"/>
      <c r="BO20" s="639">
        <v>6.8</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24336061</v>
      </c>
      <c r="CS20" s="587"/>
      <c r="CT20" s="587"/>
      <c r="CU20" s="587"/>
      <c r="CV20" s="587"/>
      <c r="CW20" s="587"/>
      <c r="CX20" s="587"/>
      <c r="CY20" s="588"/>
      <c r="CZ20" s="639">
        <v>100</v>
      </c>
      <c r="DA20" s="639"/>
      <c r="DB20" s="639"/>
      <c r="DC20" s="639"/>
      <c r="DD20" s="592">
        <v>1818057</v>
      </c>
      <c r="DE20" s="587"/>
      <c r="DF20" s="587"/>
      <c r="DG20" s="587"/>
      <c r="DH20" s="587"/>
      <c r="DI20" s="587"/>
      <c r="DJ20" s="587"/>
      <c r="DK20" s="587"/>
      <c r="DL20" s="587"/>
      <c r="DM20" s="587"/>
      <c r="DN20" s="587"/>
      <c r="DO20" s="587"/>
      <c r="DP20" s="588"/>
      <c r="DQ20" s="592">
        <v>16388064</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11614</v>
      </c>
      <c r="S21" s="587"/>
      <c r="T21" s="587"/>
      <c r="U21" s="587"/>
      <c r="V21" s="587"/>
      <c r="W21" s="587"/>
      <c r="X21" s="587"/>
      <c r="Y21" s="588"/>
      <c r="Z21" s="639">
        <v>0</v>
      </c>
      <c r="AA21" s="639"/>
      <c r="AB21" s="639"/>
      <c r="AC21" s="639"/>
      <c r="AD21" s="640">
        <v>11614</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269593</v>
      </c>
      <c r="S22" s="587"/>
      <c r="T22" s="587"/>
      <c r="U22" s="587"/>
      <c r="V22" s="587"/>
      <c r="W22" s="587"/>
      <c r="X22" s="587"/>
      <c r="Y22" s="588"/>
      <c r="Z22" s="639">
        <v>1.1000000000000001</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488767</v>
      </c>
      <c r="S23" s="587"/>
      <c r="T23" s="587"/>
      <c r="U23" s="587"/>
      <c r="V23" s="587"/>
      <c r="W23" s="587"/>
      <c r="X23" s="587"/>
      <c r="Y23" s="588"/>
      <c r="Z23" s="639">
        <v>2</v>
      </c>
      <c r="AA23" s="639"/>
      <c r="AB23" s="639"/>
      <c r="AC23" s="639"/>
      <c r="AD23" s="640">
        <v>138650</v>
      </c>
      <c r="AE23" s="640"/>
      <c r="AF23" s="640"/>
      <c r="AG23" s="640"/>
      <c r="AH23" s="640"/>
      <c r="AI23" s="640"/>
      <c r="AJ23" s="640"/>
      <c r="AK23" s="640"/>
      <c r="AL23" s="609">
        <v>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590028</v>
      </c>
      <c r="BH23" s="587"/>
      <c r="BI23" s="587"/>
      <c r="BJ23" s="587"/>
      <c r="BK23" s="587"/>
      <c r="BL23" s="587"/>
      <c r="BM23" s="587"/>
      <c r="BN23" s="588"/>
      <c r="BO23" s="639">
        <v>6.8</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39220</v>
      </c>
      <c r="S24" s="587"/>
      <c r="T24" s="587"/>
      <c r="U24" s="587"/>
      <c r="V24" s="587"/>
      <c r="W24" s="587"/>
      <c r="X24" s="587"/>
      <c r="Y24" s="588"/>
      <c r="Z24" s="639">
        <v>0.2</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13938775</v>
      </c>
      <c r="CS24" s="637"/>
      <c r="CT24" s="637"/>
      <c r="CU24" s="637"/>
      <c r="CV24" s="637"/>
      <c r="CW24" s="637"/>
      <c r="CX24" s="637"/>
      <c r="CY24" s="684"/>
      <c r="CZ24" s="688">
        <v>57.3</v>
      </c>
      <c r="DA24" s="689"/>
      <c r="DB24" s="689"/>
      <c r="DC24" s="690"/>
      <c r="DD24" s="683">
        <v>9105862</v>
      </c>
      <c r="DE24" s="637"/>
      <c r="DF24" s="637"/>
      <c r="DG24" s="637"/>
      <c r="DH24" s="637"/>
      <c r="DI24" s="637"/>
      <c r="DJ24" s="637"/>
      <c r="DK24" s="684"/>
      <c r="DL24" s="683">
        <v>8922258</v>
      </c>
      <c r="DM24" s="637"/>
      <c r="DN24" s="637"/>
      <c r="DO24" s="637"/>
      <c r="DP24" s="637"/>
      <c r="DQ24" s="637"/>
      <c r="DR24" s="637"/>
      <c r="DS24" s="637"/>
      <c r="DT24" s="637"/>
      <c r="DU24" s="637"/>
      <c r="DV24" s="684"/>
      <c r="DW24" s="685">
        <v>58.2</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3337928</v>
      </c>
      <c r="S25" s="587"/>
      <c r="T25" s="587"/>
      <c r="U25" s="587"/>
      <c r="V25" s="587"/>
      <c r="W25" s="587"/>
      <c r="X25" s="587"/>
      <c r="Y25" s="588"/>
      <c r="Z25" s="639">
        <v>13.7</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v>16689</v>
      </c>
      <c r="BH25" s="587"/>
      <c r="BI25" s="587"/>
      <c r="BJ25" s="587"/>
      <c r="BK25" s="587"/>
      <c r="BL25" s="587"/>
      <c r="BM25" s="587"/>
      <c r="BN25" s="588"/>
      <c r="BO25" s="639">
        <v>0.2</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4630023</v>
      </c>
      <c r="CS25" s="605"/>
      <c r="CT25" s="605"/>
      <c r="CU25" s="605"/>
      <c r="CV25" s="605"/>
      <c r="CW25" s="605"/>
      <c r="CX25" s="605"/>
      <c r="CY25" s="606"/>
      <c r="CZ25" s="589">
        <v>19</v>
      </c>
      <c r="DA25" s="607"/>
      <c r="DB25" s="607"/>
      <c r="DC25" s="608"/>
      <c r="DD25" s="592">
        <v>3878858</v>
      </c>
      <c r="DE25" s="605"/>
      <c r="DF25" s="605"/>
      <c r="DG25" s="605"/>
      <c r="DH25" s="605"/>
      <c r="DI25" s="605"/>
      <c r="DJ25" s="605"/>
      <c r="DK25" s="606"/>
      <c r="DL25" s="592">
        <v>3719245</v>
      </c>
      <c r="DM25" s="605"/>
      <c r="DN25" s="605"/>
      <c r="DO25" s="605"/>
      <c r="DP25" s="605"/>
      <c r="DQ25" s="605"/>
      <c r="DR25" s="605"/>
      <c r="DS25" s="605"/>
      <c r="DT25" s="605"/>
      <c r="DU25" s="605"/>
      <c r="DV25" s="606"/>
      <c r="DW25" s="609">
        <v>24.2</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v>9215</v>
      </c>
      <c r="S26" s="587"/>
      <c r="T26" s="587"/>
      <c r="U26" s="587"/>
      <c r="V26" s="587"/>
      <c r="W26" s="587"/>
      <c r="X26" s="587"/>
      <c r="Y26" s="588"/>
      <c r="Z26" s="639">
        <v>0</v>
      </c>
      <c r="AA26" s="639"/>
      <c r="AB26" s="639"/>
      <c r="AC26" s="639"/>
      <c r="AD26" s="640">
        <v>9215</v>
      </c>
      <c r="AE26" s="640"/>
      <c r="AF26" s="640"/>
      <c r="AG26" s="640"/>
      <c r="AH26" s="640"/>
      <c r="AI26" s="640"/>
      <c r="AJ26" s="640"/>
      <c r="AK26" s="640"/>
      <c r="AL26" s="609">
        <v>0.1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2433116</v>
      </c>
      <c r="CS26" s="587"/>
      <c r="CT26" s="587"/>
      <c r="CU26" s="587"/>
      <c r="CV26" s="587"/>
      <c r="CW26" s="587"/>
      <c r="CX26" s="587"/>
      <c r="CY26" s="588"/>
      <c r="CZ26" s="589">
        <v>10</v>
      </c>
      <c r="DA26" s="607"/>
      <c r="DB26" s="607"/>
      <c r="DC26" s="608"/>
      <c r="DD26" s="592">
        <v>2241313</v>
      </c>
      <c r="DE26" s="587"/>
      <c r="DF26" s="587"/>
      <c r="DG26" s="587"/>
      <c r="DH26" s="587"/>
      <c r="DI26" s="587"/>
      <c r="DJ26" s="587"/>
      <c r="DK26" s="588"/>
      <c r="DL26" s="592" t="s">
        <v>277</v>
      </c>
      <c r="DM26" s="587"/>
      <c r="DN26" s="587"/>
      <c r="DO26" s="587"/>
      <c r="DP26" s="587"/>
      <c r="DQ26" s="587"/>
      <c r="DR26" s="587"/>
      <c r="DS26" s="587"/>
      <c r="DT26" s="587"/>
      <c r="DU26" s="587"/>
      <c r="DV26" s="588"/>
      <c r="DW26" s="609" t="s">
        <v>277</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1750402</v>
      </c>
      <c r="S27" s="587"/>
      <c r="T27" s="587"/>
      <c r="U27" s="587"/>
      <c r="V27" s="587"/>
      <c r="W27" s="587"/>
      <c r="X27" s="587"/>
      <c r="Y27" s="588"/>
      <c r="Z27" s="639">
        <v>7.2</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8686753</v>
      </c>
      <c r="BH27" s="587"/>
      <c r="BI27" s="587"/>
      <c r="BJ27" s="587"/>
      <c r="BK27" s="587"/>
      <c r="BL27" s="587"/>
      <c r="BM27" s="587"/>
      <c r="BN27" s="588"/>
      <c r="BO27" s="639">
        <v>100</v>
      </c>
      <c r="BP27" s="639"/>
      <c r="BQ27" s="639"/>
      <c r="BR27" s="639"/>
      <c r="BS27" s="592">
        <v>75482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6147515</v>
      </c>
      <c r="CS27" s="605"/>
      <c r="CT27" s="605"/>
      <c r="CU27" s="605"/>
      <c r="CV27" s="605"/>
      <c r="CW27" s="605"/>
      <c r="CX27" s="605"/>
      <c r="CY27" s="606"/>
      <c r="CZ27" s="589">
        <v>25.3</v>
      </c>
      <c r="DA27" s="607"/>
      <c r="DB27" s="607"/>
      <c r="DC27" s="608"/>
      <c r="DD27" s="592">
        <v>2091372</v>
      </c>
      <c r="DE27" s="605"/>
      <c r="DF27" s="605"/>
      <c r="DG27" s="605"/>
      <c r="DH27" s="605"/>
      <c r="DI27" s="605"/>
      <c r="DJ27" s="605"/>
      <c r="DK27" s="606"/>
      <c r="DL27" s="592">
        <v>2084775</v>
      </c>
      <c r="DM27" s="605"/>
      <c r="DN27" s="605"/>
      <c r="DO27" s="605"/>
      <c r="DP27" s="605"/>
      <c r="DQ27" s="605"/>
      <c r="DR27" s="605"/>
      <c r="DS27" s="605"/>
      <c r="DT27" s="605"/>
      <c r="DU27" s="605"/>
      <c r="DV27" s="606"/>
      <c r="DW27" s="609">
        <v>13.6</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67752</v>
      </c>
      <c r="S28" s="587"/>
      <c r="T28" s="587"/>
      <c r="U28" s="587"/>
      <c r="V28" s="587"/>
      <c r="W28" s="587"/>
      <c r="X28" s="587"/>
      <c r="Y28" s="588"/>
      <c r="Z28" s="639">
        <v>0.3</v>
      </c>
      <c r="AA28" s="639"/>
      <c r="AB28" s="639"/>
      <c r="AC28" s="639"/>
      <c r="AD28" s="640">
        <v>6895</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3161237</v>
      </c>
      <c r="CS28" s="587"/>
      <c r="CT28" s="587"/>
      <c r="CU28" s="587"/>
      <c r="CV28" s="587"/>
      <c r="CW28" s="587"/>
      <c r="CX28" s="587"/>
      <c r="CY28" s="588"/>
      <c r="CZ28" s="589">
        <v>13</v>
      </c>
      <c r="DA28" s="607"/>
      <c r="DB28" s="607"/>
      <c r="DC28" s="608"/>
      <c r="DD28" s="592">
        <v>3135632</v>
      </c>
      <c r="DE28" s="587"/>
      <c r="DF28" s="587"/>
      <c r="DG28" s="587"/>
      <c r="DH28" s="587"/>
      <c r="DI28" s="587"/>
      <c r="DJ28" s="587"/>
      <c r="DK28" s="588"/>
      <c r="DL28" s="592">
        <v>3118238</v>
      </c>
      <c r="DM28" s="587"/>
      <c r="DN28" s="587"/>
      <c r="DO28" s="587"/>
      <c r="DP28" s="587"/>
      <c r="DQ28" s="587"/>
      <c r="DR28" s="587"/>
      <c r="DS28" s="587"/>
      <c r="DT28" s="587"/>
      <c r="DU28" s="587"/>
      <c r="DV28" s="588"/>
      <c r="DW28" s="609">
        <v>20.3</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33295</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3161212</v>
      </c>
      <c r="CS29" s="605"/>
      <c r="CT29" s="605"/>
      <c r="CU29" s="605"/>
      <c r="CV29" s="605"/>
      <c r="CW29" s="605"/>
      <c r="CX29" s="605"/>
      <c r="CY29" s="606"/>
      <c r="CZ29" s="589">
        <v>13</v>
      </c>
      <c r="DA29" s="607"/>
      <c r="DB29" s="607"/>
      <c r="DC29" s="608"/>
      <c r="DD29" s="592">
        <v>3135607</v>
      </c>
      <c r="DE29" s="605"/>
      <c r="DF29" s="605"/>
      <c r="DG29" s="605"/>
      <c r="DH29" s="605"/>
      <c r="DI29" s="605"/>
      <c r="DJ29" s="605"/>
      <c r="DK29" s="606"/>
      <c r="DL29" s="592">
        <v>3118213</v>
      </c>
      <c r="DM29" s="605"/>
      <c r="DN29" s="605"/>
      <c r="DO29" s="605"/>
      <c r="DP29" s="605"/>
      <c r="DQ29" s="605"/>
      <c r="DR29" s="605"/>
      <c r="DS29" s="605"/>
      <c r="DT29" s="605"/>
      <c r="DU29" s="605"/>
      <c r="DV29" s="606"/>
      <c r="DW29" s="609">
        <v>20.3</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203889</v>
      </c>
      <c r="S30" s="587"/>
      <c r="T30" s="587"/>
      <c r="U30" s="587"/>
      <c r="V30" s="587"/>
      <c r="W30" s="587"/>
      <c r="X30" s="587"/>
      <c r="Y30" s="588"/>
      <c r="Z30" s="639">
        <v>0.8</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98.7</v>
      </c>
      <c r="BH30" s="653"/>
      <c r="BI30" s="653"/>
      <c r="BJ30" s="653"/>
      <c r="BK30" s="653"/>
      <c r="BL30" s="653"/>
      <c r="BM30" s="654">
        <v>94.9</v>
      </c>
      <c r="BN30" s="653"/>
      <c r="BO30" s="653"/>
      <c r="BP30" s="653"/>
      <c r="BQ30" s="655"/>
      <c r="BR30" s="652">
        <v>98.6</v>
      </c>
      <c r="BS30" s="653"/>
      <c r="BT30" s="653"/>
      <c r="BU30" s="653"/>
      <c r="BV30" s="653"/>
      <c r="BW30" s="653"/>
      <c r="BX30" s="654">
        <v>94.5</v>
      </c>
      <c r="BY30" s="653"/>
      <c r="BZ30" s="653"/>
      <c r="CA30" s="653"/>
      <c r="CB30" s="655"/>
      <c r="CD30" s="658"/>
      <c r="CE30" s="659"/>
      <c r="CF30" s="623" t="s">
        <v>290</v>
      </c>
      <c r="CG30" s="620"/>
      <c r="CH30" s="620"/>
      <c r="CI30" s="620"/>
      <c r="CJ30" s="620"/>
      <c r="CK30" s="620"/>
      <c r="CL30" s="620"/>
      <c r="CM30" s="620"/>
      <c r="CN30" s="620"/>
      <c r="CO30" s="620"/>
      <c r="CP30" s="620"/>
      <c r="CQ30" s="621"/>
      <c r="CR30" s="586">
        <v>2638362</v>
      </c>
      <c r="CS30" s="587"/>
      <c r="CT30" s="587"/>
      <c r="CU30" s="587"/>
      <c r="CV30" s="587"/>
      <c r="CW30" s="587"/>
      <c r="CX30" s="587"/>
      <c r="CY30" s="588"/>
      <c r="CZ30" s="589">
        <v>10.8</v>
      </c>
      <c r="DA30" s="607"/>
      <c r="DB30" s="607"/>
      <c r="DC30" s="608"/>
      <c r="DD30" s="592">
        <v>2614105</v>
      </c>
      <c r="DE30" s="587"/>
      <c r="DF30" s="587"/>
      <c r="DG30" s="587"/>
      <c r="DH30" s="587"/>
      <c r="DI30" s="587"/>
      <c r="DJ30" s="587"/>
      <c r="DK30" s="588"/>
      <c r="DL30" s="592">
        <v>2597305</v>
      </c>
      <c r="DM30" s="587"/>
      <c r="DN30" s="587"/>
      <c r="DO30" s="587"/>
      <c r="DP30" s="587"/>
      <c r="DQ30" s="587"/>
      <c r="DR30" s="587"/>
      <c r="DS30" s="587"/>
      <c r="DT30" s="587"/>
      <c r="DU30" s="587"/>
      <c r="DV30" s="588"/>
      <c r="DW30" s="609">
        <v>16.899999999999999</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47030</v>
      </c>
      <c r="S31" s="587"/>
      <c r="T31" s="587"/>
      <c r="U31" s="587"/>
      <c r="V31" s="587"/>
      <c r="W31" s="587"/>
      <c r="X31" s="587"/>
      <c r="Y31" s="588"/>
      <c r="Z31" s="639">
        <v>0.2</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94.7</v>
      </c>
      <c r="BN31" s="651"/>
      <c r="BO31" s="651"/>
      <c r="BP31" s="651"/>
      <c r="BQ31" s="615"/>
      <c r="BR31" s="650">
        <v>98.5</v>
      </c>
      <c r="BS31" s="605"/>
      <c r="BT31" s="605"/>
      <c r="BU31" s="605"/>
      <c r="BV31" s="605"/>
      <c r="BW31" s="605"/>
      <c r="BX31" s="641">
        <v>94.4</v>
      </c>
      <c r="BY31" s="651"/>
      <c r="BZ31" s="651"/>
      <c r="CA31" s="651"/>
      <c r="CB31" s="615"/>
      <c r="CD31" s="658"/>
      <c r="CE31" s="659"/>
      <c r="CF31" s="623" t="s">
        <v>294</v>
      </c>
      <c r="CG31" s="620"/>
      <c r="CH31" s="620"/>
      <c r="CI31" s="620"/>
      <c r="CJ31" s="620"/>
      <c r="CK31" s="620"/>
      <c r="CL31" s="620"/>
      <c r="CM31" s="620"/>
      <c r="CN31" s="620"/>
      <c r="CO31" s="620"/>
      <c r="CP31" s="620"/>
      <c r="CQ31" s="621"/>
      <c r="CR31" s="586">
        <v>522850</v>
      </c>
      <c r="CS31" s="605"/>
      <c r="CT31" s="605"/>
      <c r="CU31" s="605"/>
      <c r="CV31" s="605"/>
      <c r="CW31" s="605"/>
      <c r="CX31" s="605"/>
      <c r="CY31" s="606"/>
      <c r="CZ31" s="589">
        <v>2.1</v>
      </c>
      <c r="DA31" s="607"/>
      <c r="DB31" s="607"/>
      <c r="DC31" s="608"/>
      <c r="DD31" s="592">
        <v>521502</v>
      </c>
      <c r="DE31" s="605"/>
      <c r="DF31" s="605"/>
      <c r="DG31" s="605"/>
      <c r="DH31" s="605"/>
      <c r="DI31" s="605"/>
      <c r="DJ31" s="605"/>
      <c r="DK31" s="606"/>
      <c r="DL31" s="592">
        <v>520908</v>
      </c>
      <c r="DM31" s="605"/>
      <c r="DN31" s="605"/>
      <c r="DO31" s="605"/>
      <c r="DP31" s="605"/>
      <c r="DQ31" s="605"/>
      <c r="DR31" s="605"/>
      <c r="DS31" s="605"/>
      <c r="DT31" s="605"/>
      <c r="DU31" s="605"/>
      <c r="DV31" s="606"/>
      <c r="DW31" s="609">
        <v>3.4</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706246</v>
      </c>
      <c r="S32" s="587"/>
      <c r="T32" s="587"/>
      <c r="U32" s="587"/>
      <c r="V32" s="587"/>
      <c r="W32" s="587"/>
      <c r="X32" s="587"/>
      <c r="Y32" s="588"/>
      <c r="Z32" s="639">
        <v>2.9</v>
      </c>
      <c r="AA32" s="639"/>
      <c r="AB32" s="639"/>
      <c r="AC32" s="639"/>
      <c r="AD32" s="640" t="s">
        <v>110</v>
      </c>
      <c r="AE32" s="640"/>
      <c r="AF32" s="640"/>
      <c r="AG32" s="640"/>
      <c r="AH32" s="640"/>
      <c r="AI32" s="640"/>
      <c r="AJ32" s="640"/>
      <c r="AK32" s="640"/>
      <c r="AL32" s="609" t="s">
        <v>110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98.5</v>
      </c>
      <c r="BH32" s="571"/>
      <c r="BI32" s="571"/>
      <c r="BJ32" s="571"/>
      <c r="BK32" s="571"/>
      <c r="BL32" s="571"/>
      <c r="BM32" s="634">
        <v>94.4</v>
      </c>
      <c r="BN32" s="571"/>
      <c r="BO32" s="571"/>
      <c r="BP32" s="571"/>
      <c r="BQ32" s="628"/>
      <c r="BR32" s="649">
        <v>98.6</v>
      </c>
      <c r="BS32" s="571"/>
      <c r="BT32" s="571"/>
      <c r="BU32" s="571"/>
      <c r="BV32" s="571"/>
      <c r="BW32" s="571"/>
      <c r="BX32" s="634">
        <v>94.1</v>
      </c>
      <c r="BY32" s="571"/>
      <c r="BZ32" s="571"/>
      <c r="CA32" s="571"/>
      <c r="CB32" s="628"/>
      <c r="CD32" s="660"/>
      <c r="CE32" s="661"/>
      <c r="CF32" s="623" t="s">
        <v>297</v>
      </c>
      <c r="CG32" s="620"/>
      <c r="CH32" s="620"/>
      <c r="CI32" s="620"/>
      <c r="CJ32" s="620"/>
      <c r="CK32" s="620"/>
      <c r="CL32" s="620"/>
      <c r="CM32" s="620"/>
      <c r="CN32" s="620"/>
      <c r="CO32" s="620"/>
      <c r="CP32" s="620"/>
      <c r="CQ32" s="621"/>
      <c r="CR32" s="586">
        <v>25</v>
      </c>
      <c r="CS32" s="587"/>
      <c r="CT32" s="587"/>
      <c r="CU32" s="587"/>
      <c r="CV32" s="587"/>
      <c r="CW32" s="587"/>
      <c r="CX32" s="587"/>
      <c r="CY32" s="588"/>
      <c r="CZ32" s="589">
        <v>0</v>
      </c>
      <c r="DA32" s="607"/>
      <c r="DB32" s="607"/>
      <c r="DC32" s="608"/>
      <c r="DD32" s="592">
        <v>25</v>
      </c>
      <c r="DE32" s="587"/>
      <c r="DF32" s="587"/>
      <c r="DG32" s="587"/>
      <c r="DH32" s="587"/>
      <c r="DI32" s="587"/>
      <c r="DJ32" s="587"/>
      <c r="DK32" s="588"/>
      <c r="DL32" s="592">
        <v>25</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2882906</v>
      </c>
      <c r="S33" s="587"/>
      <c r="T33" s="587"/>
      <c r="U33" s="587"/>
      <c r="V33" s="587"/>
      <c r="W33" s="587"/>
      <c r="X33" s="587"/>
      <c r="Y33" s="588"/>
      <c r="Z33" s="639">
        <v>11.8</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8578179</v>
      </c>
      <c r="CS33" s="605"/>
      <c r="CT33" s="605"/>
      <c r="CU33" s="605"/>
      <c r="CV33" s="605"/>
      <c r="CW33" s="605"/>
      <c r="CX33" s="605"/>
      <c r="CY33" s="606"/>
      <c r="CZ33" s="589">
        <v>35.200000000000003</v>
      </c>
      <c r="DA33" s="607"/>
      <c r="DB33" s="607"/>
      <c r="DC33" s="608"/>
      <c r="DD33" s="592">
        <v>6847139</v>
      </c>
      <c r="DE33" s="605"/>
      <c r="DF33" s="605"/>
      <c r="DG33" s="605"/>
      <c r="DH33" s="605"/>
      <c r="DI33" s="605"/>
      <c r="DJ33" s="605"/>
      <c r="DK33" s="606"/>
      <c r="DL33" s="592">
        <v>5682962</v>
      </c>
      <c r="DM33" s="605"/>
      <c r="DN33" s="605"/>
      <c r="DO33" s="605"/>
      <c r="DP33" s="605"/>
      <c r="DQ33" s="605"/>
      <c r="DR33" s="605"/>
      <c r="DS33" s="605"/>
      <c r="DT33" s="605"/>
      <c r="DU33" s="605"/>
      <c r="DV33" s="606"/>
      <c r="DW33" s="609">
        <v>37.1</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3163614</v>
      </c>
      <c r="CS34" s="587"/>
      <c r="CT34" s="587"/>
      <c r="CU34" s="587"/>
      <c r="CV34" s="587"/>
      <c r="CW34" s="587"/>
      <c r="CX34" s="587"/>
      <c r="CY34" s="588"/>
      <c r="CZ34" s="589">
        <v>13</v>
      </c>
      <c r="DA34" s="607"/>
      <c r="DB34" s="607"/>
      <c r="DC34" s="608"/>
      <c r="DD34" s="592">
        <v>2231036</v>
      </c>
      <c r="DE34" s="587"/>
      <c r="DF34" s="587"/>
      <c r="DG34" s="587"/>
      <c r="DH34" s="587"/>
      <c r="DI34" s="587"/>
      <c r="DJ34" s="587"/>
      <c r="DK34" s="588"/>
      <c r="DL34" s="592">
        <v>2079770</v>
      </c>
      <c r="DM34" s="587"/>
      <c r="DN34" s="587"/>
      <c r="DO34" s="587"/>
      <c r="DP34" s="587"/>
      <c r="DQ34" s="587"/>
      <c r="DR34" s="587"/>
      <c r="DS34" s="587"/>
      <c r="DT34" s="587"/>
      <c r="DU34" s="587"/>
      <c r="DV34" s="588"/>
      <c r="DW34" s="609">
        <v>13.6</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1481206</v>
      </c>
      <c r="S35" s="587"/>
      <c r="T35" s="587"/>
      <c r="U35" s="587"/>
      <c r="V35" s="587"/>
      <c r="W35" s="587"/>
      <c r="X35" s="587"/>
      <c r="Y35" s="588"/>
      <c r="Z35" s="639">
        <v>6.1</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2655537</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242847</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173463</v>
      </c>
      <c r="CS35" s="605"/>
      <c r="CT35" s="605"/>
      <c r="CU35" s="605"/>
      <c r="CV35" s="605"/>
      <c r="CW35" s="605"/>
      <c r="CX35" s="605"/>
      <c r="CY35" s="606"/>
      <c r="CZ35" s="589">
        <v>0.7</v>
      </c>
      <c r="DA35" s="607"/>
      <c r="DB35" s="607"/>
      <c r="DC35" s="608"/>
      <c r="DD35" s="592">
        <v>152157</v>
      </c>
      <c r="DE35" s="605"/>
      <c r="DF35" s="605"/>
      <c r="DG35" s="605"/>
      <c r="DH35" s="605"/>
      <c r="DI35" s="605"/>
      <c r="DJ35" s="605"/>
      <c r="DK35" s="606"/>
      <c r="DL35" s="592">
        <v>152157</v>
      </c>
      <c r="DM35" s="605"/>
      <c r="DN35" s="605"/>
      <c r="DO35" s="605"/>
      <c r="DP35" s="605"/>
      <c r="DQ35" s="605"/>
      <c r="DR35" s="605"/>
      <c r="DS35" s="605"/>
      <c r="DT35" s="605"/>
      <c r="DU35" s="605"/>
      <c r="DV35" s="606"/>
      <c r="DW35" s="609">
        <v>1</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24451697</v>
      </c>
      <c r="S36" s="627"/>
      <c r="T36" s="627"/>
      <c r="U36" s="627"/>
      <c r="V36" s="627"/>
      <c r="W36" s="627"/>
      <c r="X36" s="627"/>
      <c r="Y36" s="630"/>
      <c r="Z36" s="631">
        <v>100</v>
      </c>
      <c r="AA36" s="631"/>
      <c r="AB36" s="631"/>
      <c r="AC36" s="631"/>
      <c r="AD36" s="632">
        <v>13857318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600000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204357</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2575243</v>
      </c>
      <c r="CS36" s="587"/>
      <c r="CT36" s="587"/>
      <c r="CU36" s="587"/>
      <c r="CV36" s="587"/>
      <c r="CW36" s="587"/>
      <c r="CX36" s="587"/>
      <c r="CY36" s="588"/>
      <c r="CZ36" s="589">
        <v>10.6</v>
      </c>
      <c r="DA36" s="607"/>
      <c r="DB36" s="607"/>
      <c r="DC36" s="608"/>
      <c r="DD36" s="592">
        <v>2438272</v>
      </c>
      <c r="DE36" s="587"/>
      <c r="DF36" s="587"/>
      <c r="DG36" s="587"/>
      <c r="DH36" s="587"/>
      <c r="DI36" s="587"/>
      <c r="DJ36" s="587"/>
      <c r="DK36" s="588"/>
      <c r="DL36" s="592">
        <v>1891010</v>
      </c>
      <c r="DM36" s="587"/>
      <c r="DN36" s="587"/>
      <c r="DO36" s="587"/>
      <c r="DP36" s="587"/>
      <c r="DQ36" s="587"/>
      <c r="DR36" s="587"/>
      <c r="DS36" s="587"/>
      <c r="DT36" s="587"/>
      <c r="DU36" s="587"/>
      <c r="DV36" s="588"/>
      <c r="DW36" s="609">
        <v>12.3</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9212</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12975</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807659</v>
      </c>
      <c r="CS37" s="605"/>
      <c r="CT37" s="605"/>
      <c r="CU37" s="605"/>
      <c r="CV37" s="605"/>
      <c r="CW37" s="605"/>
      <c r="CX37" s="605"/>
      <c r="CY37" s="606"/>
      <c r="CZ37" s="589">
        <v>3.3</v>
      </c>
      <c r="DA37" s="607"/>
      <c r="DB37" s="607"/>
      <c r="DC37" s="608"/>
      <c r="DD37" s="592">
        <v>807659</v>
      </c>
      <c r="DE37" s="605"/>
      <c r="DF37" s="605"/>
      <c r="DG37" s="605"/>
      <c r="DH37" s="605"/>
      <c r="DI37" s="605"/>
      <c r="DJ37" s="605"/>
      <c r="DK37" s="606"/>
      <c r="DL37" s="592">
        <v>600667</v>
      </c>
      <c r="DM37" s="605"/>
      <c r="DN37" s="605"/>
      <c r="DO37" s="605"/>
      <c r="DP37" s="605"/>
      <c r="DQ37" s="605"/>
      <c r="DR37" s="605"/>
      <c r="DS37" s="605"/>
      <c r="DT37" s="605"/>
      <c r="DU37" s="605"/>
      <c r="DV37" s="606"/>
      <c r="DW37" s="609">
        <v>3.9</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136</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21970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2046325</v>
      </c>
      <c r="CS38" s="587"/>
      <c r="CT38" s="587"/>
      <c r="CU38" s="587"/>
      <c r="CV38" s="587"/>
      <c r="CW38" s="587"/>
      <c r="CX38" s="587"/>
      <c r="CY38" s="588"/>
      <c r="CZ38" s="589">
        <v>8.4</v>
      </c>
      <c r="DA38" s="607"/>
      <c r="DB38" s="607"/>
      <c r="DC38" s="608"/>
      <c r="DD38" s="592">
        <v>1707214</v>
      </c>
      <c r="DE38" s="587"/>
      <c r="DF38" s="587"/>
      <c r="DG38" s="587"/>
      <c r="DH38" s="587"/>
      <c r="DI38" s="587"/>
      <c r="DJ38" s="587"/>
      <c r="DK38" s="588"/>
      <c r="DL38" s="592">
        <v>1559545</v>
      </c>
      <c r="DM38" s="587"/>
      <c r="DN38" s="587"/>
      <c r="DO38" s="587"/>
      <c r="DP38" s="587"/>
      <c r="DQ38" s="587"/>
      <c r="DR38" s="587"/>
      <c r="DS38" s="587"/>
      <c r="DT38" s="587"/>
      <c r="DU38" s="587"/>
      <c r="DV38" s="588"/>
      <c r="DW38" s="609">
        <v>10.199999999999999</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t="s">
        <v>110</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98</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319323</v>
      </c>
      <c r="CS39" s="605"/>
      <c r="CT39" s="605"/>
      <c r="CU39" s="605"/>
      <c r="CV39" s="605"/>
      <c r="CW39" s="605"/>
      <c r="CX39" s="605"/>
      <c r="CY39" s="606"/>
      <c r="CZ39" s="589">
        <v>1.3</v>
      </c>
      <c r="DA39" s="607"/>
      <c r="DB39" s="607"/>
      <c r="DC39" s="608"/>
      <c r="DD39" s="592">
        <v>317980</v>
      </c>
      <c r="DE39" s="605"/>
      <c r="DF39" s="605"/>
      <c r="DG39" s="605"/>
      <c r="DH39" s="605"/>
      <c r="DI39" s="605"/>
      <c r="DJ39" s="605"/>
      <c r="DK39" s="606"/>
      <c r="DL39" s="592" t="s">
        <v>110</v>
      </c>
      <c r="DM39" s="605"/>
      <c r="DN39" s="605"/>
      <c r="DO39" s="605"/>
      <c r="DP39" s="605"/>
      <c r="DQ39" s="605"/>
      <c r="DR39" s="605"/>
      <c r="DS39" s="605"/>
      <c r="DT39" s="605"/>
      <c r="DU39" s="605"/>
      <c r="DV39" s="606"/>
      <c r="DW39" s="609" t="s">
        <v>110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479483</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80</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300211</v>
      </c>
      <c r="CS40" s="587"/>
      <c r="CT40" s="587"/>
      <c r="CU40" s="587"/>
      <c r="CV40" s="587"/>
      <c r="CW40" s="587"/>
      <c r="CX40" s="587"/>
      <c r="CY40" s="588"/>
      <c r="CZ40" s="589">
        <v>1.2</v>
      </c>
      <c r="DA40" s="607"/>
      <c r="DB40" s="607"/>
      <c r="DC40" s="608"/>
      <c r="DD40" s="592">
        <v>480</v>
      </c>
      <c r="DE40" s="587"/>
      <c r="DF40" s="587"/>
      <c r="DG40" s="587"/>
      <c r="DH40" s="587"/>
      <c r="DI40" s="587"/>
      <c r="DJ40" s="587"/>
      <c r="DK40" s="588"/>
      <c r="DL40" s="592">
        <v>480</v>
      </c>
      <c r="DM40" s="587"/>
      <c r="DN40" s="587"/>
      <c r="DO40" s="587"/>
      <c r="DP40" s="587"/>
      <c r="DQ40" s="587"/>
      <c r="DR40" s="587"/>
      <c r="DS40" s="587"/>
      <c r="DT40" s="587"/>
      <c r="DU40" s="587"/>
      <c r="DV40" s="588"/>
      <c r="DW40" s="609">
        <v>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1566706</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304</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277</v>
      </c>
      <c r="CS41" s="605"/>
      <c r="CT41" s="605"/>
      <c r="CU41" s="605"/>
      <c r="CV41" s="605"/>
      <c r="CW41" s="605"/>
      <c r="CX41" s="605"/>
      <c r="CY41" s="606"/>
      <c r="CZ41" s="589" t="s">
        <v>277</v>
      </c>
      <c r="DA41" s="607"/>
      <c r="DB41" s="607"/>
      <c r="DC41" s="608"/>
      <c r="DD41" s="592" t="s">
        <v>277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1819107</v>
      </c>
      <c r="CS42" s="587"/>
      <c r="CT42" s="587"/>
      <c r="CU42" s="587"/>
      <c r="CV42" s="587"/>
      <c r="CW42" s="587"/>
      <c r="CX42" s="587"/>
      <c r="CY42" s="588"/>
      <c r="CZ42" s="589">
        <v>7.5</v>
      </c>
      <c r="DA42" s="590"/>
      <c r="DB42" s="590"/>
      <c r="DC42" s="591"/>
      <c r="DD42" s="592">
        <v>435063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50069</v>
      </c>
      <c r="CS43" s="605"/>
      <c r="CT43" s="605"/>
      <c r="CU43" s="605"/>
      <c r="CV43" s="605"/>
      <c r="CW43" s="605"/>
      <c r="CX43" s="605"/>
      <c r="CY43" s="606"/>
      <c r="CZ43" s="589">
        <v>0.2</v>
      </c>
      <c r="DA43" s="607"/>
      <c r="DB43" s="607"/>
      <c r="DC43" s="608"/>
      <c r="DD43" s="592">
        <v>49869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332</v>
      </c>
      <c r="CD44" s="599" t="s">
        <v>286</v>
      </c>
      <c r="CE44" s="600"/>
      <c r="CF44" s="583" t="s">
        <v>333</v>
      </c>
      <c r="CG44" s="584"/>
      <c r="CH44" s="584"/>
      <c r="CI44" s="584"/>
      <c r="CJ44" s="584"/>
      <c r="CK44" s="584"/>
      <c r="CL44" s="584"/>
      <c r="CM44" s="584"/>
      <c r="CN44" s="584"/>
      <c r="CO44" s="584"/>
      <c r="CP44" s="584"/>
      <c r="CQ44" s="585"/>
      <c r="CR44" s="586">
        <v>1818057</v>
      </c>
      <c r="CS44" s="587"/>
      <c r="CT44" s="587"/>
      <c r="CU44" s="587"/>
      <c r="CV44" s="587"/>
      <c r="CW44" s="587"/>
      <c r="CX44" s="587"/>
      <c r="CY44" s="588"/>
      <c r="CZ44" s="589">
        <v>7.5</v>
      </c>
      <c r="DA44" s="590"/>
      <c r="DB44" s="590"/>
      <c r="DC44" s="591"/>
      <c r="DD44" s="592">
        <v>434013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334</v>
      </c>
      <c r="CG45" s="584"/>
      <c r="CH45" s="584"/>
      <c r="CI45" s="584"/>
      <c r="CJ45" s="584"/>
      <c r="CK45" s="584"/>
      <c r="CL45" s="584"/>
      <c r="CM45" s="584"/>
      <c r="CN45" s="584"/>
      <c r="CO45" s="584"/>
      <c r="CP45" s="584"/>
      <c r="CQ45" s="585"/>
      <c r="CR45" s="586">
        <v>605424</v>
      </c>
      <c r="CS45" s="605"/>
      <c r="CT45" s="605"/>
      <c r="CU45" s="605"/>
      <c r="CV45" s="605"/>
      <c r="CW45" s="605"/>
      <c r="CX45" s="605"/>
      <c r="CY45" s="606"/>
      <c r="CZ45" s="589">
        <v>2.5</v>
      </c>
      <c r="DA45" s="607"/>
      <c r="DB45" s="607"/>
      <c r="DC45" s="608"/>
      <c r="DD45" s="592">
        <v>47977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335</v>
      </c>
      <c r="CG46" s="584"/>
      <c r="CH46" s="584"/>
      <c r="CI46" s="584"/>
      <c r="CJ46" s="584"/>
      <c r="CK46" s="584"/>
      <c r="CL46" s="584"/>
      <c r="CM46" s="584"/>
      <c r="CN46" s="584"/>
      <c r="CO46" s="584"/>
      <c r="CP46" s="584"/>
      <c r="CQ46" s="585"/>
      <c r="CR46" s="586">
        <v>1212633</v>
      </c>
      <c r="CS46" s="587"/>
      <c r="CT46" s="587"/>
      <c r="CU46" s="587"/>
      <c r="CV46" s="587"/>
      <c r="CW46" s="587"/>
      <c r="CX46" s="587"/>
      <c r="CY46" s="588"/>
      <c r="CZ46" s="589">
        <v>5</v>
      </c>
      <c r="DA46" s="590"/>
      <c r="DB46" s="590"/>
      <c r="DC46" s="591"/>
      <c r="DD46" s="592">
        <v>386036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336</v>
      </c>
      <c r="CG47" s="584"/>
      <c r="CH47" s="584"/>
      <c r="CI47" s="584"/>
      <c r="CJ47" s="584"/>
      <c r="CK47" s="584"/>
      <c r="CL47" s="584"/>
      <c r="CM47" s="584"/>
      <c r="CN47" s="584"/>
      <c r="CO47" s="584"/>
      <c r="CP47" s="584"/>
      <c r="CQ47" s="585"/>
      <c r="CR47" s="586">
        <v>1050</v>
      </c>
      <c r="CS47" s="605"/>
      <c r="CT47" s="605"/>
      <c r="CU47" s="605"/>
      <c r="CV47" s="605"/>
      <c r="CW47" s="605"/>
      <c r="CX47" s="605"/>
      <c r="CY47" s="606"/>
      <c r="CZ47" s="589">
        <v>0</v>
      </c>
      <c r="DA47" s="607"/>
      <c r="DB47" s="607"/>
      <c r="DC47" s="608"/>
      <c r="DD47" s="592">
        <v>1050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337</v>
      </c>
      <c r="CG48" s="584"/>
      <c r="CH48" s="584"/>
      <c r="CI48" s="584"/>
      <c r="CJ48" s="584"/>
      <c r="CK48" s="584"/>
      <c r="CL48" s="584"/>
      <c r="CM48" s="584"/>
      <c r="CN48" s="584"/>
      <c r="CO48" s="584"/>
      <c r="CP48" s="584"/>
      <c r="CQ48" s="585"/>
      <c r="CR48" s="586" t="s">
        <v>338</v>
      </c>
      <c r="CS48" s="587"/>
      <c r="CT48" s="587"/>
      <c r="CU48" s="587"/>
      <c r="CV48" s="587"/>
      <c r="CW48" s="587"/>
      <c r="CX48" s="587"/>
      <c r="CY48" s="588"/>
      <c r="CZ48" s="589" t="s">
        <v>338</v>
      </c>
      <c r="DA48" s="590"/>
      <c r="DB48" s="590"/>
      <c r="DC48" s="591"/>
      <c r="DD48" s="592" t="s">
        <v>338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339</v>
      </c>
      <c r="CE49" s="568"/>
      <c r="CF49" s="568"/>
      <c r="CG49" s="568"/>
      <c r="CH49" s="568"/>
      <c r="CI49" s="568"/>
      <c r="CJ49" s="568"/>
      <c r="CK49" s="568"/>
      <c r="CL49" s="568"/>
      <c r="CM49" s="568"/>
      <c r="CN49" s="568"/>
      <c r="CO49" s="568"/>
      <c r="CP49" s="568"/>
      <c r="CQ49" s="569"/>
      <c r="CR49" s="570">
        <v>24336061</v>
      </c>
      <c r="CS49" s="571"/>
      <c r="CT49" s="571"/>
      <c r="CU49" s="571"/>
      <c r="CV49" s="571"/>
      <c r="CW49" s="571"/>
      <c r="CX49" s="571"/>
      <c r="CY49" s="572"/>
      <c r="CZ49" s="573">
        <v>100</v>
      </c>
      <c r="DA49" s="574"/>
      <c r="DB49" s="574"/>
      <c r="DC49" s="575"/>
      <c r="DD49" s="576">
        <v>16388064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37" sqref="AK37:AO3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341</v>
      </c>
      <c r="DK2" s="1108"/>
      <c r="DL2" s="1108"/>
      <c r="DM2" s="1108"/>
      <c r="DN2" s="1108"/>
      <c r="DO2" s="1109"/>
      <c r="DP2" s="200"/>
      <c r="DQ2" s="1107" t="s">
        <v>342</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10"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5" t="s">
        <v>359</v>
      </c>
      <c r="DH5" s="1096"/>
      <c r="DI5" s="1096"/>
      <c r="DJ5" s="1096"/>
      <c r="DK5" s="1097"/>
      <c r="DL5" s="1095" t="s">
        <v>360</v>
      </c>
      <c r="DM5" s="1096"/>
      <c r="DN5" s="1096"/>
      <c r="DO5" s="1096"/>
      <c r="DP5" s="1097"/>
      <c r="DQ5" s="995" t="s">
        <v>361</v>
      </c>
      <c r="DR5" s="996"/>
      <c r="DS5" s="996"/>
      <c r="DT5" s="996"/>
      <c r="DU5" s="997"/>
      <c r="DV5" s="995" t="s">
        <v>352</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1"/>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8"/>
      <c r="DH6" s="1099"/>
      <c r="DI6" s="1099"/>
      <c r="DJ6" s="1099"/>
      <c r="DK6" s="1100"/>
      <c r="DL6" s="1098"/>
      <c r="DM6" s="1099"/>
      <c r="DN6" s="1099"/>
      <c r="DO6" s="1099"/>
      <c r="DP6" s="1100"/>
      <c r="DQ6" s="998"/>
      <c r="DR6" s="999"/>
      <c r="DS6" s="999"/>
      <c r="DT6" s="999"/>
      <c r="DU6" s="1000"/>
      <c r="DV6" s="998"/>
      <c r="DW6" s="999"/>
      <c r="DX6" s="999"/>
      <c r="DY6" s="999"/>
      <c r="DZ6" s="1012"/>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1">
        <v>24469</v>
      </c>
      <c r="R7" s="1102"/>
      <c r="S7" s="1102"/>
      <c r="T7" s="1102"/>
      <c r="U7" s="1102"/>
      <c r="V7" s="1102">
        <v>24354</v>
      </c>
      <c r="W7" s="1102"/>
      <c r="X7" s="1102"/>
      <c r="Y7" s="1102"/>
      <c r="Z7" s="1102"/>
      <c r="AA7" s="1102">
        <v>116</v>
      </c>
      <c r="AB7" s="1102"/>
      <c r="AC7" s="1102"/>
      <c r="AD7" s="1102"/>
      <c r="AE7" s="1103"/>
      <c r="AF7" s="1104">
        <v>35</v>
      </c>
      <c r="AG7" s="1105"/>
      <c r="AH7" s="1105"/>
      <c r="AI7" s="1105"/>
      <c r="AJ7" s="1106"/>
      <c r="AK7" s="1088">
        <v>204</v>
      </c>
      <c r="AL7" s="1089"/>
      <c r="AM7" s="1089"/>
      <c r="AN7" s="1089"/>
      <c r="AO7" s="1089"/>
      <c r="AP7" s="1089">
        <v>34878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534</v>
      </c>
      <c r="BT7" s="1093"/>
      <c r="BU7" s="1093"/>
      <c r="BV7" s="1093"/>
      <c r="BW7" s="1093"/>
      <c r="BX7" s="1093"/>
      <c r="BY7" s="1093"/>
      <c r="BZ7" s="1093"/>
      <c r="CA7" s="1093"/>
      <c r="CB7" s="1093"/>
      <c r="CC7" s="1093"/>
      <c r="CD7" s="1093"/>
      <c r="CE7" s="1093"/>
      <c r="CF7" s="1093"/>
      <c r="CG7" s="1094"/>
      <c r="CH7" s="1085">
        <v>-12</v>
      </c>
      <c r="CI7" s="1086"/>
      <c r="CJ7" s="1086"/>
      <c r="CK7" s="1086"/>
      <c r="CL7" s="1087"/>
      <c r="CM7" s="1085">
        <v>164</v>
      </c>
      <c r="CN7" s="1086"/>
      <c r="CO7" s="1086"/>
      <c r="CP7" s="1086"/>
      <c r="CQ7" s="1087"/>
      <c r="CR7" s="1085">
        <v>30</v>
      </c>
      <c r="CS7" s="1086"/>
      <c r="CT7" s="1086"/>
      <c r="CU7" s="1086"/>
      <c r="CV7" s="1087"/>
      <c r="CW7" s="1085">
        <v>32</v>
      </c>
      <c r="CX7" s="1086"/>
      <c r="CY7" s="1086"/>
      <c r="CZ7" s="1086"/>
      <c r="DA7" s="1087"/>
      <c r="DB7" s="1085" t="s">
        <v>474</v>
      </c>
      <c r="DC7" s="1086"/>
      <c r="DD7" s="1086"/>
      <c r="DE7" s="1086"/>
      <c r="DF7" s="1087"/>
      <c r="DG7" s="1085" t="s">
        <v>474</v>
      </c>
      <c r="DH7" s="1086"/>
      <c r="DI7" s="1086"/>
      <c r="DJ7" s="1086"/>
      <c r="DK7" s="1087"/>
      <c r="DL7" s="1085" t="s">
        <v>474</v>
      </c>
      <c r="DM7" s="1086"/>
      <c r="DN7" s="1086"/>
      <c r="DO7" s="1086"/>
      <c r="DP7" s="1087"/>
      <c r="DQ7" s="1085" t="s">
        <v>474</v>
      </c>
      <c r="DR7" s="1086"/>
      <c r="DS7" s="1086"/>
      <c r="DT7" s="1086"/>
      <c r="DU7" s="1087"/>
      <c r="DV7" s="1112"/>
      <c r="DW7" s="1113"/>
      <c r="DX7" s="1113"/>
      <c r="DY7" s="1113"/>
      <c r="DZ7" s="1114"/>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08" t="s">
        <v>535</v>
      </c>
      <c r="BT8" s="1009"/>
      <c r="BU8" s="1009"/>
      <c r="BV8" s="1009"/>
      <c r="BW8" s="1009"/>
      <c r="BX8" s="1009"/>
      <c r="BY8" s="1009"/>
      <c r="BZ8" s="1009"/>
      <c r="CA8" s="1009"/>
      <c r="CB8" s="1009"/>
      <c r="CC8" s="1009"/>
      <c r="CD8" s="1009"/>
      <c r="CE8" s="1009"/>
      <c r="CF8" s="1009"/>
      <c r="CG8" s="1010"/>
      <c r="CH8" s="983">
        <v>1</v>
      </c>
      <c r="CI8" s="984"/>
      <c r="CJ8" s="984"/>
      <c r="CK8" s="984"/>
      <c r="CL8" s="985"/>
      <c r="CM8" s="983">
        <v>87</v>
      </c>
      <c r="CN8" s="984"/>
      <c r="CO8" s="984"/>
      <c r="CP8" s="984"/>
      <c r="CQ8" s="985"/>
      <c r="CR8" s="983">
        <v>40</v>
      </c>
      <c r="CS8" s="984"/>
      <c r="CT8" s="984"/>
      <c r="CU8" s="984"/>
      <c r="CV8" s="985"/>
      <c r="CW8" s="983">
        <v>1</v>
      </c>
      <c r="CX8" s="984"/>
      <c r="CY8" s="984"/>
      <c r="CZ8" s="984"/>
      <c r="DA8" s="985"/>
      <c r="DB8" s="983">
        <v>5</v>
      </c>
      <c r="DC8" s="984"/>
      <c r="DD8" s="984"/>
      <c r="DE8" s="984"/>
      <c r="DF8" s="985"/>
      <c r="DG8" s="983" t="s">
        <v>474</v>
      </c>
      <c r="DH8" s="984"/>
      <c r="DI8" s="984"/>
      <c r="DJ8" s="984"/>
      <c r="DK8" s="985"/>
      <c r="DL8" s="983" t="s">
        <v>474</v>
      </c>
      <c r="DM8" s="984"/>
      <c r="DN8" s="984"/>
      <c r="DO8" s="984"/>
      <c r="DP8" s="985"/>
      <c r="DQ8" s="983" t="s">
        <v>474</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08" t="s">
        <v>536</v>
      </c>
      <c r="BT9" s="1009"/>
      <c r="BU9" s="1009"/>
      <c r="BV9" s="1009"/>
      <c r="BW9" s="1009"/>
      <c r="BX9" s="1009"/>
      <c r="BY9" s="1009"/>
      <c r="BZ9" s="1009"/>
      <c r="CA9" s="1009"/>
      <c r="CB9" s="1009"/>
      <c r="CC9" s="1009"/>
      <c r="CD9" s="1009"/>
      <c r="CE9" s="1009"/>
      <c r="CF9" s="1009"/>
      <c r="CG9" s="1010"/>
      <c r="CH9" s="983">
        <v>71</v>
      </c>
      <c r="CI9" s="984"/>
      <c r="CJ9" s="984"/>
      <c r="CK9" s="984"/>
      <c r="CL9" s="985"/>
      <c r="CM9" s="983">
        <v>254</v>
      </c>
      <c r="CN9" s="984"/>
      <c r="CO9" s="984"/>
      <c r="CP9" s="984"/>
      <c r="CQ9" s="985"/>
      <c r="CR9" s="983">
        <v>13</v>
      </c>
      <c r="CS9" s="984"/>
      <c r="CT9" s="984"/>
      <c r="CU9" s="984"/>
      <c r="CV9" s="985"/>
      <c r="CW9" s="983" t="s">
        <v>474</v>
      </c>
      <c r="CX9" s="984"/>
      <c r="CY9" s="984"/>
      <c r="CZ9" s="984"/>
      <c r="DA9" s="985"/>
      <c r="DB9" s="983">
        <v>75</v>
      </c>
      <c r="DC9" s="984"/>
      <c r="DD9" s="984"/>
      <c r="DE9" s="984"/>
      <c r="DF9" s="985"/>
      <c r="DG9" s="983" t="s">
        <v>474</v>
      </c>
      <c r="DH9" s="984"/>
      <c r="DI9" s="984"/>
      <c r="DJ9" s="984"/>
      <c r="DK9" s="985"/>
      <c r="DL9" s="983" t="s">
        <v>474</v>
      </c>
      <c r="DM9" s="984"/>
      <c r="DN9" s="984"/>
      <c r="DO9" s="984"/>
      <c r="DP9" s="985"/>
      <c r="DQ9" s="983" t="s">
        <v>474</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t="s">
        <v>544</v>
      </c>
      <c r="BS10" s="1008" t="s">
        <v>537</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83</v>
      </c>
      <c r="CN10" s="984"/>
      <c r="CO10" s="984"/>
      <c r="CP10" s="984"/>
      <c r="CQ10" s="985"/>
      <c r="CR10" s="983">
        <v>1</v>
      </c>
      <c r="CS10" s="984"/>
      <c r="CT10" s="984"/>
      <c r="CU10" s="984"/>
      <c r="CV10" s="985"/>
      <c r="CW10" s="983" t="s">
        <v>474</v>
      </c>
      <c r="CX10" s="984"/>
      <c r="CY10" s="984"/>
      <c r="CZ10" s="984"/>
      <c r="DA10" s="985"/>
      <c r="DB10" s="983" t="s">
        <v>474</v>
      </c>
      <c r="DC10" s="984"/>
      <c r="DD10" s="984"/>
      <c r="DE10" s="984"/>
      <c r="DF10" s="985"/>
      <c r="DG10" s="983">
        <v>2562</v>
      </c>
      <c r="DH10" s="984"/>
      <c r="DI10" s="984"/>
      <c r="DJ10" s="984"/>
      <c r="DK10" s="985"/>
      <c r="DL10" s="983" t="s">
        <v>474</v>
      </c>
      <c r="DM10" s="984"/>
      <c r="DN10" s="984"/>
      <c r="DO10" s="984"/>
      <c r="DP10" s="985"/>
      <c r="DQ10" s="983" t="s">
        <v>474</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8"/>
      <c r="R22" s="1079"/>
      <c r="S22" s="1079"/>
      <c r="T22" s="1079"/>
      <c r="U22" s="1079"/>
      <c r="V22" s="1079"/>
      <c r="W22" s="1079"/>
      <c r="X22" s="1079"/>
      <c r="Y22" s="1079"/>
      <c r="Z22" s="1079"/>
      <c r="AA22" s="1079"/>
      <c r="AB22" s="1079"/>
      <c r="AC22" s="1079"/>
      <c r="AD22" s="1079"/>
      <c r="AE22" s="1080"/>
      <c r="AF22" s="1013"/>
      <c r="AG22" s="1014"/>
      <c r="AH22" s="1014"/>
      <c r="AI22" s="1014"/>
      <c r="AJ22" s="1015"/>
      <c r="AK22" s="1074"/>
      <c r="AL22" s="1075"/>
      <c r="AM22" s="1075"/>
      <c r="AN22" s="1075"/>
      <c r="AO22" s="1075"/>
      <c r="AP22" s="1075"/>
      <c r="AQ22" s="1075"/>
      <c r="AR22" s="1075"/>
      <c r="AS22" s="1075"/>
      <c r="AT22" s="1075"/>
      <c r="AU22" s="1076"/>
      <c r="AV22" s="1076"/>
      <c r="AW22" s="1076"/>
      <c r="AX22" s="1076"/>
      <c r="AY22" s="1077"/>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364</v>
      </c>
      <c r="B23" s="938" t="s">
        <v>365</v>
      </c>
      <c r="C23" s="939"/>
      <c r="D23" s="939"/>
      <c r="E23" s="939"/>
      <c r="F23" s="939"/>
      <c r="G23" s="939"/>
      <c r="H23" s="939"/>
      <c r="I23" s="939"/>
      <c r="J23" s="939"/>
      <c r="K23" s="939"/>
      <c r="L23" s="939"/>
      <c r="M23" s="939"/>
      <c r="N23" s="939"/>
      <c r="O23" s="939"/>
      <c r="P23" s="940"/>
      <c r="Q23" s="1065">
        <v>24469</v>
      </c>
      <c r="R23" s="1066"/>
      <c r="S23" s="1066"/>
      <c r="T23" s="1066"/>
      <c r="U23" s="1066"/>
      <c r="V23" s="1066">
        <v>24354</v>
      </c>
      <c r="W23" s="1066"/>
      <c r="X23" s="1066"/>
      <c r="Y23" s="1066"/>
      <c r="Z23" s="1066"/>
      <c r="AA23" s="1066">
        <v>116</v>
      </c>
      <c r="AB23" s="1066"/>
      <c r="AC23" s="1066"/>
      <c r="AD23" s="1066"/>
      <c r="AE23" s="1067"/>
      <c r="AF23" s="1068">
        <v>35</v>
      </c>
      <c r="AG23" s="1066"/>
      <c r="AH23" s="1066"/>
      <c r="AI23" s="1066"/>
      <c r="AJ23" s="1069"/>
      <c r="AK23" s="1070"/>
      <c r="AL23" s="1071"/>
      <c r="AM23" s="1071"/>
      <c r="AN23" s="1071"/>
      <c r="AO23" s="1071"/>
      <c r="AP23" s="1066">
        <v>34878</v>
      </c>
      <c r="AQ23" s="1066"/>
      <c r="AR23" s="1066"/>
      <c r="AS23" s="1066"/>
      <c r="AT23" s="1066"/>
      <c r="AU23" s="1072"/>
      <c r="AV23" s="1072"/>
      <c r="AW23" s="1072"/>
      <c r="AX23" s="1072"/>
      <c r="AY23" s="1073"/>
      <c r="AZ23" s="1062" t="s">
        <v>110</v>
      </c>
      <c r="BA23" s="1063"/>
      <c r="BB23" s="1063"/>
      <c r="BC23" s="1063"/>
      <c r="BD23" s="1064"/>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61" t="s">
        <v>366</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60" t="s">
        <v>367</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345</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6" t="s">
        <v>371</v>
      </c>
      <c r="AG26" s="1002"/>
      <c r="AH26" s="1002"/>
      <c r="AI26" s="1002"/>
      <c r="AJ26" s="1057"/>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8"/>
      <c r="AG27" s="1005"/>
      <c r="AH27" s="1005"/>
      <c r="AI27" s="1005"/>
      <c r="AJ27" s="1059"/>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10063</v>
      </c>
      <c r="R28" s="1050"/>
      <c r="S28" s="1050"/>
      <c r="T28" s="1050"/>
      <c r="U28" s="1050"/>
      <c r="V28" s="1050">
        <v>9820</v>
      </c>
      <c r="W28" s="1050"/>
      <c r="X28" s="1050"/>
      <c r="Y28" s="1050"/>
      <c r="Z28" s="1050"/>
      <c r="AA28" s="1050">
        <v>243</v>
      </c>
      <c r="AB28" s="1050"/>
      <c r="AC28" s="1050"/>
      <c r="AD28" s="1050"/>
      <c r="AE28" s="1051"/>
      <c r="AF28" s="1052">
        <v>243</v>
      </c>
      <c r="AG28" s="1050"/>
      <c r="AH28" s="1050"/>
      <c r="AI28" s="1050"/>
      <c r="AJ28" s="1053"/>
      <c r="AK28" s="1054">
        <v>443</v>
      </c>
      <c r="AL28" s="1055"/>
      <c r="AM28" s="1055"/>
      <c r="AN28" s="1055"/>
      <c r="AO28" s="1055"/>
      <c r="AP28" s="1055" t="s">
        <v>533</v>
      </c>
      <c r="AQ28" s="1055"/>
      <c r="AR28" s="1055"/>
      <c r="AS28" s="1055"/>
      <c r="AT28" s="1055"/>
      <c r="AU28" s="1040" t="s">
        <v>474</v>
      </c>
      <c r="AV28" s="1041"/>
      <c r="AW28" s="1041"/>
      <c r="AX28" s="1041"/>
      <c r="AY28" s="1042"/>
      <c r="AZ28" s="1043" t="s">
        <v>474</v>
      </c>
      <c r="BA28" s="1043"/>
      <c r="BB28" s="1043"/>
      <c r="BC28" s="1043"/>
      <c r="BD28" s="1043"/>
      <c r="BE28" s="1044"/>
      <c r="BF28" s="1044"/>
      <c r="BG28" s="1044"/>
      <c r="BH28" s="1044"/>
      <c r="BI28" s="1045"/>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377</v>
      </c>
      <c r="C29" s="1032"/>
      <c r="D29" s="1032"/>
      <c r="E29" s="1032"/>
      <c r="F29" s="1032"/>
      <c r="G29" s="1032"/>
      <c r="H29" s="1032"/>
      <c r="I29" s="1032"/>
      <c r="J29" s="1032"/>
      <c r="K29" s="1032"/>
      <c r="L29" s="1032"/>
      <c r="M29" s="1032"/>
      <c r="N29" s="1032"/>
      <c r="O29" s="1032"/>
      <c r="P29" s="1033"/>
      <c r="Q29" s="1037">
        <v>5179</v>
      </c>
      <c r="R29" s="1038"/>
      <c r="S29" s="1038"/>
      <c r="T29" s="1038"/>
      <c r="U29" s="1038"/>
      <c r="V29" s="1038">
        <v>5041</v>
      </c>
      <c r="W29" s="1038"/>
      <c r="X29" s="1038"/>
      <c r="Y29" s="1038"/>
      <c r="Z29" s="1038"/>
      <c r="AA29" s="1038">
        <v>138</v>
      </c>
      <c r="AB29" s="1038"/>
      <c r="AC29" s="1038"/>
      <c r="AD29" s="1038"/>
      <c r="AE29" s="1039"/>
      <c r="AF29" s="1013">
        <v>138</v>
      </c>
      <c r="AG29" s="1014"/>
      <c r="AH29" s="1014"/>
      <c r="AI29" s="1014"/>
      <c r="AJ29" s="1015"/>
      <c r="AK29" s="974">
        <v>724</v>
      </c>
      <c r="AL29" s="965"/>
      <c r="AM29" s="965"/>
      <c r="AN29" s="965"/>
      <c r="AO29" s="965"/>
      <c r="AP29" s="965" t="s">
        <v>474</v>
      </c>
      <c r="AQ29" s="965"/>
      <c r="AR29" s="965"/>
      <c r="AS29" s="965"/>
      <c r="AT29" s="965"/>
      <c r="AU29" s="965" t="s">
        <v>474</v>
      </c>
      <c r="AV29" s="965"/>
      <c r="AW29" s="965"/>
      <c r="AX29" s="965"/>
      <c r="AY29" s="965"/>
      <c r="AZ29" s="1036" t="s">
        <v>474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378</v>
      </c>
      <c r="C30" s="1032"/>
      <c r="D30" s="1032"/>
      <c r="E30" s="1032"/>
      <c r="F30" s="1032"/>
      <c r="G30" s="1032"/>
      <c r="H30" s="1032"/>
      <c r="I30" s="1032"/>
      <c r="J30" s="1032"/>
      <c r="K30" s="1032"/>
      <c r="L30" s="1032"/>
      <c r="M30" s="1032"/>
      <c r="N30" s="1032"/>
      <c r="O30" s="1032"/>
      <c r="P30" s="1033"/>
      <c r="Q30" s="1037">
        <v>893</v>
      </c>
      <c r="R30" s="1038"/>
      <c r="S30" s="1038"/>
      <c r="T30" s="1038"/>
      <c r="U30" s="1038"/>
      <c r="V30" s="1038">
        <v>873</v>
      </c>
      <c r="W30" s="1038"/>
      <c r="X30" s="1038"/>
      <c r="Y30" s="1038"/>
      <c r="Z30" s="1038"/>
      <c r="AA30" s="1038">
        <v>20</v>
      </c>
      <c r="AB30" s="1038"/>
      <c r="AC30" s="1038"/>
      <c r="AD30" s="1038"/>
      <c r="AE30" s="1039"/>
      <c r="AF30" s="1013">
        <v>20</v>
      </c>
      <c r="AG30" s="1014"/>
      <c r="AH30" s="1014"/>
      <c r="AI30" s="1014"/>
      <c r="AJ30" s="1015"/>
      <c r="AK30" s="974">
        <v>122</v>
      </c>
      <c r="AL30" s="965"/>
      <c r="AM30" s="965"/>
      <c r="AN30" s="965"/>
      <c r="AO30" s="965"/>
      <c r="AP30" s="965" t="s">
        <v>474</v>
      </c>
      <c r="AQ30" s="965"/>
      <c r="AR30" s="965"/>
      <c r="AS30" s="965"/>
      <c r="AT30" s="965"/>
      <c r="AU30" s="965" t="s">
        <v>474</v>
      </c>
      <c r="AV30" s="965"/>
      <c r="AW30" s="965"/>
      <c r="AX30" s="965"/>
      <c r="AY30" s="965"/>
      <c r="AZ30" s="1036" t="s">
        <v>474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379</v>
      </c>
      <c r="C31" s="1032"/>
      <c r="D31" s="1032"/>
      <c r="E31" s="1032"/>
      <c r="F31" s="1032"/>
      <c r="G31" s="1032"/>
      <c r="H31" s="1032"/>
      <c r="I31" s="1032"/>
      <c r="J31" s="1032"/>
      <c r="K31" s="1032"/>
      <c r="L31" s="1032"/>
      <c r="M31" s="1032"/>
      <c r="N31" s="1032"/>
      <c r="O31" s="1032"/>
      <c r="P31" s="1033"/>
      <c r="Q31" s="1037">
        <v>1295</v>
      </c>
      <c r="R31" s="1038"/>
      <c r="S31" s="1038"/>
      <c r="T31" s="1038"/>
      <c r="U31" s="1038"/>
      <c r="V31" s="1038">
        <v>1216</v>
      </c>
      <c r="W31" s="1038"/>
      <c r="X31" s="1038"/>
      <c r="Y31" s="1038"/>
      <c r="Z31" s="1038"/>
      <c r="AA31" s="1038">
        <v>79</v>
      </c>
      <c r="AB31" s="1038"/>
      <c r="AC31" s="1038"/>
      <c r="AD31" s="1038"/>
      <c r="AE31" s="1039"/>
      <c r="AF31" s="1013">
        <v>260</v>
      </c>
      <c r="AG31" s="1014"/>
      <c r="AH31" s="1014"/>
      <c r="AI31" s="1014"/>
      <c r="AJ31" s="1015"/>
      <c r="AK31" s="974">
        <v>9</v>
      </c>
      <c r="AL31" s="965"/>
      <c r="AM31" s="965"/>
      <c r="AN31" s="965"/>
      <c r="AO31" s="965"/>
      <c r="AP31" s="965">
        <v>4306</v>
      </c>
      <c r="AQ31" s="965"/>
      <c r="AR31" s="965"/>
      <c r="AS31" s="965"/>
      <c r="AT31" s="965"/>
      <c r="AU31" s="965" t="s">
        <v>474</v>
      </c>
      <c r="AV31" s="965"/>
      <c r="AW31" s="965"/>
      <c r="AX31" s="965"/>
      <c r="AY31" s="965"/>
      <c r="AZ31" s="1036" t="s">
        <v>474</v>
      </c>
      <c r="BA31" s="1036"/>
      <c r="BB31" s="1036"/>
      <c r="BC31" s="1036"/>
      <c r="BD31" s="1036"/>
      <c r="BE31" s="1026" t="s">
        <v>380</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381</v>
      </c>
      <c r="C32" s="1032"/>
      <c r="D32" s="1032"/>
      <c r="E32" s="1032"/>
      <c r="F32" s="1032"/>
      <c r="G32" s="1032"/>
      <c r="H32" s="1032"/>
      <c r="I32" s="1032"/>
      <c r="J32" s="1032"/>
      <c r="K32" s="1032"/>
      <c r="L32" s="1032"/>
      <c r="M32" s="1032"/>
      <c r="N32" s="1032"/>
      <c r="O32" s="1032"/>
      <c r="P32" s="1033"/>
      <c r="Q32" s="1037">
        <v>1522</v>
      </c>
      <c r="R32" s="1038"/>
      <c r="S32" s="1038"/>
      <c r="T32" s="1038"/>
      <c r="U32" s="1038"/>
      <c r="V32" s="1038">
        <v>1754</v>
      </c>
      <c r="W32" s="1038"/>
      <c r="X32" s="1038"/>
      <c r="Y32" s="1038"/>
      <c r="Z32" s="1038"/>
      <c r="AA32" s="1038">
        <v>-232</v>
      </c>
      <c r="AB32" s="1038"/>
      <c r="AC32" s="1038"/>
      <c r="AD32" s="1038"/>
      <c r="AE32" s="1039"/>
      <c r="AF32" s="1013">
        <v>-53</v>
      </c>
      <c r="AG32" s="1014"/>
      <c r="AH32" s="1014"/>
      <c r="AI32" s="1014"/>
      <c r="AJ32" s="1015"/>
      <c r="AK32" s="974">
        <v>900</v>
      </c>
      <c r="AL32" s="965"/>
      <c r="AM32" s="965"/>
      <c r="AN32" s="965"/>
      <c r="AO32" s="965"/>
      <c r="AP32" s="965">
        <v>25606</v>
      </c>
      <c r="AQ32" s="965"/>
      <c r="AR32" s="965"/>
      <c r="AS32" s="965"/>
      <c r="AT32" s="965"/>
      <c r="AU32" s="965">
        <v>8206</v>
      </c>
      <c r="AV32" s="965"/>
      <c r="AW32" s="965"/>
      <c r="AX32" s="965"/>
      <c r="AY32" s="965"/>
      <c r="AZ32" s="1036">
        <v>4.5999999999999996</v>
      </c>
      <c r="BA32" s="1036"/>
      <c r="BB32" s="1036"/>
      <c r="BC32" s="1036"/>
      <c r="BD32" s="1036"/>
      <c r="BE32" s="1026" t="s">
        <v>380</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382</v>
      </c>
      <c r="C33" s="1032"/>
      <c r="D33" s="1032"/>
      <c r="E33" s="1032"/>
      <c r="F33" s="1032"/>
      <c r="G33" s="1032"/>
      <c r="H33" s="1032"/>
      <c r="I33" s="1032"/>
      <c r="J33" s="1032"/>
      <c r="K33" s="1032"/>
      <c r="L33" s="1032"/>
      <c r="M33" s="1032"/>
      <c r="N33" s="1032"/>
      <c r="O33" s="1032"/>
      <c r="P33" s="1033"/>
      <c r="Q33" s="1037">
        <v>9</v>
      </c>
      <c r="R33" s="1038"/>
      <c r="S33" s="1038"/>
      <c r="T33" s="1038"/>
      <c r="U33" s="1038"/>
      <c r="V33" s="1038">
        <v>9</v>
      </c>
      <c r="W33" s="1038"/>
      <c r="X33" s="1038"/>
      <c r="Y33" s="1038"/>
      <c r="Z33" s="1038"/>
      <c r="AA33" s="1038" t="s">
        <v>545</v>
      </c>
      <c r="AB33" s="1038"/>
      <c r="AC33" s="1038"/>
      <c r="AD33" s="1038"/>
      <c r="AE33" s="1039"/>
      <c r="AF33" s="1013" t="s">
        <v>110</v>
      </c>
      <c r="AG33" s="1014"/>
      <c r="AH33" s="1014"/>
      <c r="AI33" s="1014"/>
      <c r="AJ33" s="1015"/>
      <c r="AK33" s="974">
        <v>0</v>
      </c>
      <c r="AL33" s="965"/>
      <c r="AM33" s="965"/>
      <c r="AN33" s="965"/>
      <c r="AO33" s="965"/>
      <c r="AP33" s="975" t="s">
        <v>474</v>
      </c>
      <c r="AQ33" s="973"/>
      <c r="AR33" s="973"/>
      <c r="AS33" s="973"/>
      <c r="AT33" s="974"/>
      <c r="AU33" s="965" t="s">
        <v>474</v>
      </c>
      <c r="AV33" s="965"/>
      <c r="AW33" s="965"/>
      <c r="AX33" s="965"/>
      <c r="AY33" s="965"/>
      <c r="AZ33" s="1036" t="s">
        <v>474</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364</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608</v>
      </c>
      <c r="AG63" s="953"/>
      <c r="AH63" s="953"/>
      <c r="AI63" s="953"/>
      <c r="AJ63" s="1024"/>
      <c r="AK63" s="1025"/>
      <c r="AL63" s="957"/>
      <c r="AM63" s="957"/>
      <c r="AN63" s="957"/>
      <c r="AO63" s="957"/>
      <c r="AP63" s="953">
        <v>29912</v>
      </c>
      <c r="AQ63" s="953"/>
      <c r="AR63" s="953"/>
      <c r="AS63" s="953"/>
      <c r="AT63" s="953"/>
      <c r="AU63" s="953">
        <v>8206</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387</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388</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538</v>
      </c>
      <c r="C68" s="980"/>
      <c r="D68" s="980"/>
      <c r="E68" s="980"/>
      <c r="F68" s="980"/>
      <c r="G68" s="980"/>
      <c r="H68" s="980"/>
      <c r="I68" s="980"/>
      <c r="J68" s="980"/>
      <c r="K68" s="980"/>
      <c r="L68" s="980"/>
      <c r="M68" s="980"/>
      <c r="N68" s="980"/>
      <c r="O68" s="980"/>
      <c r="P68" s="981"/>
      <c r="Q68" s="982">
        <v>4676</v>
      </c>
      <c r="R68" s="976"/>
      <c r="S68" s="976"/>
      <c r="T68" s="976"/>
      <c r="U68" s="976"/>
      <c r="V68" s="976">
        <v>4591</v>
      </c>
      <c r="W68" s="976"/>
      <c r="X68" s="976"/>
      <c r="Y68" s="976"/>
      <c r="Z68" s="976"/>
      <c r="AA68" s="976">
        <v>86</v>
      </c>
      <c r="AB68" s="976"/>
      <c r="AC68" s="976"/>
      <c r="AD68" s="976"/>
      <c r="AE68" s="976"/>
      <c r="AF68" s="976">
        <v>82</v>
      </c>
      <c r="AG68" s="976"/>
      <c r="AH68" s="976"/>
      <c r="AI68" s="976"/>
      <c r="AJ68" s="976"/>
      <c r="AK68" s="976">
        <v>113</v>
      </c>
      <c r="AL68" s="976"/>
      <c r="AM68" s="976"/>
      <c r="AN68" s="976"/>
      <c r="AO68" s="976"/>
      <c r="AP68" s="976">
        <v>3117</v>
      </c>
      <c r="AQ68" s="976"/>
      <c r="AR68" s="976"/>
      <c r="AS68" s="976"/>
      <c r="AT68" s="976"/>
      <c r="AU68" s="976">
        <v>707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539</v>
      </c>
      <c r="C69" s="969"/>
      <c r="D69" s="969"/>
      <c r="E69" s="969"/>
      <c r="F69" s="969"/>
      <c r="G69" s="969"/>
      <c r="H69" s="969"/>
      <c r="I69" s="969"/>
      <c r="J69" s="969"/>
      <c r="K69" s="969"/>
      <c r="L69" s="969"/>
      <c r="M69" s="969"/>
      <c r="N69" s="969"/>
      <c r="O69" s="969"/>
      <c r="P69" s="970"/>
      <c r="Q69" s="971">
        <v>977</v>
      </c>
      <c r="R69" s="965"/>
      <c r="S69" s="965"/>
      <c r="T69" s="965"/>
      <c r="U69" s="965"/>
      <c r="V69" s="965">
        <v>928</v>
      </c>
      <c r="W69" s="965"/>
      <c r="X69" s="965"/>
      <c r="Y69" s="965"/>
      <c r="Z69" s="965"/>
      <c r="AA69" s="965">
        <v>50</v>
      </c>
      <c r="AB69" s="965"/>
      <c r="AC69" s="965"/>
      <c r="AD69" s="965"/>
      <c r="AE69" s="965"/>
      <c r="AF69" s="965">
        <v>50</v>
      </c>
      <c r="AG69" s="965"/>
      <c r="AH69" s="965"/>
      <c r="AI69" s="965"/>
      <c r="AJ69" s="965"/>
      <c r="AK69" s="965">
        <v>13</v>
      </c>
      <c r="AL69" s="965"/>
      <c r="AM69" s="965"/>
      <c r="AN69" s="965"/>
      <c r="AO69" s="965"/>
      <c r="AP69" s="965" t="s">
        <v>474</v>
      </c>
      <c r="AQ69" s="965"/>
      <c r="AR69" s="965"/>
      <c r="AS69" s="965"/>
      <c r="AT69" s="965"/>
      <c r="AU69" s="965" t="s">
        <v>474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540</v>
      </c>
      <c r="C70" s="969"/>
      <c r="D70" s="969"/>
      <c r="E70" s="969"/>
      <c r="F70" s="969"/>
      <c r="G70" s="969"/>
      <c r="H70" s="969"/>
      <c r="I70" s="969"/>
      <c r="J70" s="969"/>
      <c r="K70" s="969"/>
      <c r="L70" s="969"/>
      <c r="M70" s="969"/>
      <c r="N70" s="969"/>
      <c r="O70" s="969"/>
      <c r="P70" s="970"/>
      <c r="Q70" s="971">
        <v>313568</v>
      </c>
      <c r="R70" s="965"/>
      <c r="S70" s="965"/>
      <c r="T70" s="965"/>
      <c r="U70" s="965"/>
      <c r="V70" s="965">
        <v>297527</v>
      </c>
      <c r="W70" s="965"/>
      <c r="X70" s="965"/>
      <c r="Y70" s="965"/>
      <c r="Z70" s="965"/>
      <c r="AA70" s="965">
        <v>16041</v>
      </c>
      <c r="AB70" s="965"/>
      <c r="AC70" s="965"/>
      <c r="AD70" s="965"/>
      <c r="AE70" s="965"/>
      <c r="AF70" s="965">
        <v>16041</v>
      </c>
      <c r="AG70" s="965"/>
      <c r="AH70" s="965"/>
      <c r="AI70" s="965"/>
      <c r="AJ70" s="965"/>
      <c r="AK70" s="965">
        <v>1820</v>
      </c>
      <c r="AL70" s="965"/>
      <c r="AM70" s="965"/>
      <c r="AN70" s="965"/>
      <c r="AO70" s="965"/>
      <c r="AP70" s="965" t="s">
        <v>474</v>
      </c>
      <c r="AQ70" s="965"/>
      <c r="AR70" s="965"/>
      <c r="AS70" s="965"/>
      <c r="AT70" s="965"/>
      <c r="AU70" s="965" t="s">
        <v>474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541</v>
      </c>
      <c r="C71" s="969"/>
      <c r="D71" s="969"/>
      <c r="E71" s="969"/>
      <c r="F71" s="969"/>
      <c r="G71" s="969"/>
      <c r="H71" s="969"/>
      <c r="I71" s="969"/>
      <c r="J71" s="969"/>
      <c r="K71" s="969"/>
      <c r="L71" s="969"/>
      <c r="M71" s="969"/>
      <c r="N71" s="969"/>
      <c r="O71" s="969"/>
      <c r="P71" s="970"/>
      <c r="Q71" s="971">
        <v>13</v>
      </c>
      <c r="R71" s="965"/>
      <c r="S71" s="965"/>
      <c r="T71" s="965"/>
      <c r="U71" s="965"/>
      <c r="V71" s="965">
        <v>11</v>
      </c>
      <c r="W71" s="965"/>
      <c r="X71" s="965"/>
      <c r="Y71" s="965"/>
      <c r="Z71" s="965"/>
      <c r="AA71" s="965">
        <v>2</v>
      </c>
      <c r="AB71" s="965"/>
      <c r="AC71" s="965"/>
      <c r="AD71" s="965"/>
      <c r="AE71" s="965"/>
      <c r="AF71" s="965">
        <v>2</v>
      </c>
      <c r="AG71" s="965"/>
      <c r="AH71" s="965"/>
      <c r="AI71" s="965"/>
      <c r="AJ71" s="965"/>
      <c r="AK71" s="975" t="s">
        <v>474</v>
      </c>
      <c r="AL71" s="973"/>
      <c r="AM71" s="973"/>
      <c r="AN71" s="973"/>
      <c r="AO71" s="974"/>
      <c r="AP71" s="975" t="s">
        <v>474</v>
      </c>
      <c r="AQ71" s="973"/>
      <c r="AR71" s="973"/>
      <c r="AS71" s="973"/>
      <c r="AT71" s="974"/>
      <c r="AU71" s="975" t="s">
        <v>474</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542</v>
      </c>
      <c r="C72" s="969"/>
      <c r="D72" s="969"/>
      <c r="E72" s="969"/>
      <c r="F72" s="969"/>
      <c r="G72" s="969"/>
      <c r="H72" s="969"/>
      <c r="I72" s="969"/>
      <c r="J72" s="969"/>
      <c r="K72" s="969"/>
      <c r="L72" s="969"/>
      <c r="M72" s="969"/>
      <c r="N72" s="969"/>
      <c r="O72" s="969"/>
      <c r="P72" s="970"/>
      <c r="Q72" s="971">
        <v>109</v>
      </c>
      <c r="R72" s="965"/>
      <c r="S72" s="965"/>
      <c r="T72" s="965"/>
      <c r="U72" s="965"/>
      <c r="V72" s="965">
        <v>99</v>
      </c>
      <c r="W72" s="965"/>
      <c r="X72" s="965"/>
      <c r="Y72" s="965"/>
      <c r="Z72" s="965"/>
      <c r="AA72" s="965">
        <v>10</v>
      </c>
      <c r="AB72" s="965"/>
      <c r="AC72" s="965"/>
      <c r="AD72" s="965"/>
      <c r="AE72" s="965"/>
      <c r="AF72" s="965">
        <v>10</v>
      </c>
      <c r="AG72" s="965"/>
      <c r="AH72" s="965"/>
      <c r="AI72" s="965"/>
      <c r="AJ72" s="965"/>
      <c r="AK72" s="965" t="s">
        <v>474</v>
      </c>
      <c r="AL72" s="965"/>
      <c r="AM72" s="965"/>
      <c r="AN72" s="965"/>
      <c r="AO72" s="965"/>
      <c r="AP72" s="965" t="s">
        <v>474</v>
      </c>
      <c r="AQ72" s="965"/>
      <c r="AR72" s="965"/>
      <c r="AS72" s="965"/>
      <c r="AT72" s="965"/>
      <c r="AU72" s="965" t="s">
        <v>474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543</v>
      </c>
      <c r="C73" s="969"/>
      <c r="D73" s="969"/>
      <c r="E73" s="969"/>
      <c r="F73" s="969"/>
      <c r="G73" s="969"/>
      <c r="H73" s="969"/>
      <c r="I73" s="969"/>
      <c r="J73" s="969"/>
      <c r="K73" s="969"/>
      <c r="L73" s="969"/>
      <c r="M73" s="969"/>
      <c r="N73" s="969"/>
      <c r="O73" s="969"/>
      <c r="P73" s="970"/>
      <c r="Q73" s="971">
        <v>2265</v>
      </c>
      <c r="R73" s="965"/>
      <c r="S73" s="965"/>
      <c r="T73" s="965"/>
      <c r="U73" s="965"/>
      <c r="V73" s="965">
        <v>2259</v>
      </c>
      <c r="W73" s="965"/>
      <c r="X73" s="965"/>
      <c r="Y73" s="965"/>
      <c r="Z73" s="965"/>
      <c r="AA73" s="965">
        <v>6</v>
      </c>
      <c r="AB73" s="965"/>
      <c r="AC73" s="965"/>
      <c r="AD73" s="965"/>
      <c r="AE73" s="965"/>
      <c r="AF73" s="965">
        <v>6</v>
      </c>
      <c r="AG73" s="965"/>
      <c r="AH73" s="965"/>
      <c r="AI73" s="965"/>
      <c r="AJ73" s="965"/>
      <c r="AK73" s="965" t="s">
        <v>474</v>
      </c>
      <c r="AL73" s="965"/>
      <c r="AM73" s="965"/>
      <c r="AN73" s="965"/>
      <c r="AO73" s="965"/>
      <c r="AP73" s="965" t="s">
        <v>474</v>
      </c>
      <c r="AQ73" s="965"/>
      <c r="AR73" s="965"/>
      <c r="AS73" s="965"/>
      <c r="AT73" s="965"/>
      <c r="AU73" s="965" t="s">
        <v>474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364</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16191</v>
      </c>
      <c r="AG88" s="953"/>
      <c r="AH88" s="953"/>
      <c r="AI88" s="953"/>
      <c r="AJ88" s="953"/>
      <c r="AK88" s="957"/>
      <c r="AL88" s="957"/>
      <c r="AM88" s="957"/>
      <c r="AN88" s="957"/>
      <c r="AO88" s="957"/>
      <c r="AP88" s="953">
        <v>3117</v>
      </c>
      <c r="AQ88" s="953"/>
      <c r="AR88" s="953"/>
      <c r="AS88" s="953"/>
      <c r="AT88" s="953"/>
      <c r="AU88" s="953">
        <v>707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84</v>
      </c>
      <c r="CS102" s="945"/>
      <c r="CT102" s="945"/>
      <c r="CU102" s="945"/>
      <c r="CV102" s="946"/>
      <c r="CW102" s="944">
        <v>33</v>
      </c>
      <c r="CX102" s="945"/>
      <c r="CY102" s="945"/>
      <c r="CZ102" s="945"/>
      <c r="DA102" s="946"/>
      <c r="DB102" s="944">
        <v>80</v>
      </c>
      <c r="DC102" s="945"/>
      <c r="DD102" s="945"/>
      <c r="DE102" s="945"/>
      <c r="DF102" s="946"/>
      <c r="DG102" s="944">
        <v>2562</v>
      </c>
      <c r="DH102" s="945"/>
      <c r="DI102" s="945"/>
      <c r="DJ102" s="945"/>
      <c r="DK102" s="946"/>
      <c r="DL102" s="944" t="s">
        <v>474</v>
      </c>
      <c r="DM102" s="945"/>
      <c r="DN102" s="945"/>
      <c r="DO102" s="945"/>
      <c r="DP102" s="946"/>
      <c r="DQ102" s="944" t="s">
        <v>474</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x14ac:dyDescent="0.15">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3288536</v>
      </c>
      <c r="AB110" s="871"/>
      <c r="AC110" s="871"/>
      <c r="AD110" s="871"/>
      <c r="AE110" s="872"/>
      <c r="AF110" s="873">
        <v>3022832</v>
      </c>
      <c r="AG110" s="871"/>
      <c r="AH110" s="871"/>
      <c r="AI110" s="871"/>
      <c r="AJ110" s="872"/>
      <c r="AK110" s="873">
        <v>3161212</v>
      </c>
      <c r="AL110" s="871"/>
      <c r="AM110" s="871"/>
      <c r="AN110" s="871"/>
      <c r="AO110" s="872"/>
      <c r="AP110" s="874">
        <v>24.6</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32990892</v>
      </c>
      <c r="BR110" s="798"/>
      <c r="BS110" s="798"/>
      <c r="BT110" s="798"/>
      <c r="BU110" s="798"/>
      <c r="BV110" s="798">
        <v>34633368</v>
      </c>
      <c r="BW110" s="798"/>
      <c r="BX110" s="798"/>
      <c r="BY110" s="798"/>
      <c r="BZ110" s="798"/>
      <c r="CA110" s="798">
        <v>34877912</v>
      </c>
      <c r="CB110" s="798"/>
      <c r="CC110" s="798"/>
      <c r="CD110" s="798"/>
      <c r="CE110" s="798"/>
      <c r="CF110" s="859">
        <v>271.2</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2909590</v>
      </c>
      <c r="BR111" s="769"/>
      <c r="BS111" s="769"/>
      <c r="BT111" s="769"/>
      <c r="BU111" s="769"/>
      <c r="BV111" s="769">
        <v>3307331</v>
      </c>
      <c r="BW111" s="769"/>
      <c r="BX111" s="769"/>
      <c r="BY111" s="769"/>
      <c r="BZ111" s="769"/>
      <c r="CA111" s="769">
        <v>3484490</v>
      </c>
      <c r="CB111" s="769"/>
      <c r="CC111" s="769"/>
      <c r="CD111" s="769"/>
      <c r="CE111" s="769"/>
      <c r="CF111" s="846">
        <v>27.1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8159826</v>
      </c>
      <c r="BR112" s="769"/>
      <c r="BS112" s="769"/>
      <c r="BT112" s="769"/>
      <c r="BU112" s="769"/>
      <c r="BV112" s="769">
        <v>8185231</v>
      </c>
      <c r="BW112" s="769"/>
      <c r="BX112" s="769"/>
      <c r="BY112" s="769"/>
      <c r="BZ112" s="769"/>
      <c r="CA112" s="769">
        <v>8206465</v>
      </c>
      <c r="CB112" s="769"/>
      <c r="CC112" s="769"/>
      <c r="CD112" s="769"/>
      <c r="CE112" s="769"/>
      <c r="CF112" s="846">
        <v>63.8</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577222</v>
      </c>
      <c r="AB113" s="907"/>
      <c r="AC113" s="907"/>
      <c r="AD113" s="907"/>
      <c r="AE113" s="908"/>
      <c r="AF113" s="909">
        <v>593565</v>
      </c>
      <c r="AG113" s="907"/>
      <c r="AH113" s="907"/>
      <c r="AI113" s="907"/>
      <c r="AJ113" s="908"/>
      <c r="AK113" s="909">
        <v>583329</v>
      </c>
      <c r="AL113" s="907"/>
      <c r="AM113" s="907"/>
      <c r="AN113" s="907"/>
      <c r="AO113" s="908"/>
      <c r="AP113" s="910">
        <v>4.5</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928948</v>
      </c>
      <c r="BR113" s="769"/>
      <c r="BS113" s="769"/>
      <c r="BT113" s="769"/>
      <c r="BU113" s="769"/>
      <c r="BV113" s="769">
        <v>800204</v>
      </c>
      <c r="BW113" s="769"/>
      <c r="BX113" s="769"/>
      <c r="BY113" s="769"/>
      <c r="BZ113" s="769"/>
      <c r="CA113" s="769">
        <v>707435</v>
      </c>
      <c r="CB113" s="769"/>
      <c r="CC113" s="769"/>
      <c r="CD113" s="769"/>
      <c r="CE113" s="769"/>
      <c r="CF113" s="846">
        <v>5.5</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195612</v>
      </c>
      <c r="AB114" s="782"/>
      <c r="AC114" s="782"/>
      <c r="AD114" s="782"/>
      <c r="AE114" s="783"/>
      <c r="AF114" s="784">
        <v>153753</v>
      </c>
      <c r="AG114" s="782"/>
      <c r="AH114" s="782"/>
      <c r="AI114" s="782"/>
      <c r="AJ114" s="783"/>
      <c r="AK114" s="784">
        <v>153946</v>
      </c>
      <c r="AL114" s="782"/>
      <c r="AM114" s="782"/>
      <c r="AN114" s="782"/>
      <c r="AO114" s="783"/>
      <c r="AP114" s="752">
        <v>1.2</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3599270</v>
      </c>
      <c r="BR114" s="769"/>
      <c r="BS114" s="769"/>
      <c r="BT114" s="769"/>
      <c r="BU114" s="769"/>
      <c r="BV114" s="769">
        <v>3129901</v>
      </c>
      <c r="BW114" s="769"/>
      <c r="BX114" s="769"/>
      <c r="BY114" s="769"/>
      <c r="BZ114" s="769"/>
      <c r="CA114" s="769">
        <v>2808240</v>
      </c>
      <c r="CB114" s="769"/>
      <c r="CC114" s="769"/>
      <c r="CD114" s="769"/>
      <c r="CE114" s="769"/>
      <c r="CF114" s="846">
        <v>21.8</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81474</v>
      </c>
      <c r="AB115" s="907"/>
      <c r="AC115" s="907"/>
      <c r="AD115" s="907"/>
      <c r="AE115" s="908"/>
      <c r="AF115" s="909">
        <v>74077</v>
      </c>
      <c r="AG115" s="907"/>
      <c r="AH115" s="907"/>
      <c r="AI115" s="907"/>
      <c r="AJ115" s="908"/>
      <c r="AK115" s="909">
        <v>75411</v>
      </c>
      <c r="AL115" s="907"/>
      <c r="AM115" s="907"/>
      <c r="AN115" s="907"/>
      <c r="AO115" s="908"/>
      <c r="AP115" s="910">
        <v>0.6</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2250518</v>
      </c>
      <c r="DH115" s="782"/>
      <c r="DI115" s="782"/>
      <c r="DJ115" s="782"/>
      <c r="DK115" s="783"/>
      <c r="DL115" s="784">
        <v>2412022</v>
      </c>
      <c r="DM115" s="782"/>
      <c r="DN115" s="782"/>
      <c r="DO115" s="782"/>
      <c r="DP115" s="783"/>
      <c r="DQ115" s="784">
        <v>2561906</v>
      </c>
      <c r="DR115" s="782"/>
      <c r="DS115" s="782"/>
      <c r="DT115" s="782"/>
      <c r="DU115" s="783"/>
      <c r="DV115" s="752">
        <v>19.899999999999999</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1716</v>
      </c>
      <c r="AB116" s="782"/>
      <c r="AC116" s="782"/>
      <c r="AD116" s="782"/>
      <c r="AE116" s="783"/>
      <c r="AF116" s="784">
        <v>1070</v>
      </c>
      <c r="AG116" s="782"/>
      <c r="AH116" s="782"/>
      <c r="AI116" s="782"/>
      <c r="AJ116" s="783"/>
      <c r="AK116" s="784">
        <v>25</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651548</v>
      </c>
      <c r="DH116" s="782"/>
      <c r="DI116" s="782"/>
      <c r="DJ116" s="782"/>
      <c r="DK116" s="783"/>
      <c r="DL116" s="784">
        <v>888853</v>
      </c>
      <c r="DM116" s="782"/>
      <c r="DN116" s="782"/>
      <c r="DO116" s="782"/>
      <c r="DP116" s="783"/>
      <c r="DQ116" s="784">
        <v>917196</v>
      </c>
      <c r="DR116" s="782"/>
      <c r="DS116" s="782"/>
      <c r="DT116" s="782"/>
      <c r="DU116" s="783"/>
      <c r="DV116" s="752">
        <v>7.1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4144560</v>
      </c>
      <c r="AB117" s="893"/>
      <c r="AC117" s="893"/>
      <c r="AD117" s="893"/>
      <c r="AE117" s="894"/>
      <c r="AF117" s="896">
        <v>3845297</v>
      </c>
      <c r="AG117" s="893"/>
      <c r="AH117" s="893"/>
      <c r="AI117" s="893"/>
      <c r="AJ117" s="894"/>
      <c r="AK117" s="896">
        <v>3973923</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48588526</v>
      </c>
      <c r="BR118" s="856"/>
      <c r="BS118" s="856"/>
      <c r="BT118" s="856"/>
      <c r="BU118" s="856"/>
      <c r="BV118" s="856">
        <v>50056035</v>
      </c>
      <c r="BW118" s="856"/>
      <c r="BX118" s="856"/>
      <c r="BY118" s="856"/>
      <c r="BZ118" s="856"/>
      <c r="CA118" s="856">
        <v>50084542</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1443731</v>
      </c>
      <c r="BR119" s="798"/>
      <c r="BS119" s="798"/>
      <c r="BT119" s="798"/>
      <c r="BU119" s="798"/>
      <c r="BV119" s="798">
        <v>1858694</v>
      </c>
      <c r="BW119" s="798"/>
      <c r="BX119" s="798"/>
      <c r="BY119" s="798"/>
      <c r="BZ119" s="798"/>
      <c r="CA119" s="798">
        <v>2351634</v>
      </c>
      <c r="CB119" s="798"/>
      <c r="CC119" s="798"/>
      <c r="CD119" s="798"/>
      <c r="CE119" s="798"/>
      <c r="CF119" s="859">
        <v>18.3</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7524</v>
      </c>
      <c r="DH119" s="715"/>
      <c r="DI119" s="715"/>
      <c r="DJ119" s="715"/>
      <c r="DK119" s="716"/>
      <c r="DL119" s="717">
        <v>6456</v>
      </c>
      <c r="DM119" s="715"/>
      <c r="DN119" s="715"/>
      <c r="DO119" s="715"/>
      <c r="DP119" s="716"/>
      <c r="DQ119" s="717">
        <v>5388</v>
      </c>
      <c r="DR119" s="715"/>
      <c r="DS119" s="715"/>
      <c r="DT119" s="715"/>
      <c r="DU119" s="716"/>
      <c r="DV119" s="805">
        <v>0</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4753332</v>
      </c>
      <c r="BR120" s="769"/>
      <c r="BS120" s="769"/>
      <c r="BT120" s="769"/>
      <c r="BU120" s="769"/>
      <c r="BV120" s="769">
        <v>5037488</v>
      </c>
      <c r="BW120" s="769"/>
      <c r="BX120" s="769"/>
      <c r="BY120" s="769"/>
      <c r="BZ120" s="769"/>
      <c r="CA120" s="769">
        <v>5481185</v>
      </c>
      <c r="CB120" s="769"/>
      <c r="CC120" s="769"/>
      <c r="CD120" s="769"/>
      <c r="CE120" s="769"/>
      <c r="CF120" s="846">
        <v>42.6</v>
      </c>
      <c r="CG120" s="847"/>
      <c r="CH120" s="847"/>
      <c r="CI120" s="847"/>
      <c r="CJ120" s="847"/>
      <c r="CK120" s="848" t="s">
        <v>433</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v>8159826</v>
      </c>
      <c r="DH120" s="798"/>
      <c r="DI120" s="798"/>
      <c r="DJ120" s="798"/>
      <c r="DK120" s="798"/>
      <c r="DL120" s="798">
        <v>8185231</v>
      </c>
      <c r="DM120" s="798"/>
      <c r="DN120" s="798"/>
      <c r="DO120" s="798"/>
      <c r="DP120" s="798"/>
      <c r="DQ120" s="798">
        <v>8206465</v>
      </c>
      <c r="DR120" s="798"/>
      <c r="DS120" s="798"/>
      <c r="DT120" s="798"/>
      <c r="DU120" s="798"/>
      <c r="DV120" s="799">
        <v>63.8</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29191762</v>
      </c>
      <c r="BR121" s="856"/>
      <c r="BS121" s="856"/>
      <c r="BT121" s="856"/>
      <c r="BU121" s="856"/>
      <c r="BV121" s="856">
        <v>29293882</v>
      </c>
      <c r="BW121" s="856"/>
      <c r="BX121" s="856"/>
      <c r="BY121" s="856"/>
      <c r="BZ121" s="856"/>
      <c r="CA121" s="856">
        <v>29658787</v>
      </c>
      <c r="CB121" s="856"/>
      <c r="CC121" s="856"/>
      <c r="CD121" s="856"/>
      <c r="CE121" s="856"/>
      <c r="CF121" s="857">
        <v>230.6</v>
      </c>
      <c r="CG121" s="858"/>
      <c r="CH121" s="858"/>
      <c r="CI121" s="858"/>
      <c r="CJ121" s="858"/>
      <c r="CK121" s="849"/>
      <c r="CL121" s="810"/>
      <c r="CM121" s="810"/>
      <c r="CN121" s="810"/>
      <c r="CO121" s="811"/>
      <c r="CP121" s="826" t="s">
        <v>436</v>
      </c>
      <c r="CQ121" s="827"/>
      <c r="CR121" s="827"/>
      <c r="CS121" s="827"/>
      <c r="CT121" s="827"/>
      <c r="CU121" s="827"/>
      <c r="CV121" s="827"/>
      <c r="CW121" s="827"/>
      <c r="CX121" s="827"/>
      <c r="CY121" s="827"/>
      <c r="CZ121" s="827"/>
      <c r="DA121" s="827"/>
      <c r="DB121" s="827"/>
      <c r="DC121" s="827"/>
      <c r="DD121" s="827"/>
      <c r="DE121" s="827"/>
      <c r="DF121" s="828"/>
      <c r="DG121" s="768" t="s">
        <v>110</v>
      </c>
      <c r="DH121" s="769"/>
      <c r="DI121" s="769"/>
      <c r="DJ121" s="769"/>
      <c r="DK121" s="769"/>
      <c r="DL121" s="769" t="s">
        <v>110</v>
      </c>
      <c r="DM121" s="769"/>
      <c r="DN121" s="769"/>
      <c r="DO121" s="769"/>
      <c r="DP121" s="769"/>
      <c r="DQ121" s="769" t="s">
        <v>110</v>
      </c>
      <c r="DR121" s="769"/>
      <c r="DS121" s="769"/>
      <c r="DT121" s="769"/>
      <c r="DU121" s="769"/>
      <c r="DV121" s="821" t="s">
        <v>110</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35388825</v>
      </c>
      <c r="BR122" s="838"/>
      <c r="BS122" s="838"/>
      <c r="BT122" s="838"/>
      <c r="BU122" s="838"/>
      <c r="BV122" s="838">
        <v>36190064</v>
      </c>
      <c r="BW122" s="838"/>
      <c r="BX122" s="838"/>
      <c r="BY122" s="838"/>
      <c r="BZ122" s="838"/>
      <c r="CA122" s="838">
        <v>37491606</v>
      </c>
      <c r="CB122" s="838"/>
      <c r="CC122" s="838"/>
      <c r="CD122" s="838"/>
      <c r="CE122" s="838"/>
      <c r="CF122" s="741"/>
      <c r="CG122" s="742"/>
      <c r="CH122" s="742"/>
      <c r="CI122" s="742"/>
      <c r="CJ122" s="839"/>
      <c r="CK122" s="849"/>
      <c r="CL122" s="810"/>
      <c r="CM122" s="810"/>
      <c r="CN122" s="810"/>
      <c r="CO122" s="811"/>
      <c r="CP122" s="826" t="s">
        <v>379</v>
      </c>
      <c r="CQ122" s="827"/>
      <c r="CR122" s="827"/>
      <c r="CS122" s="827"/>
      <c r="CT122" s="827"/>
      <c r="CU122" s="827"/>
      <c r="CV122" s="827"/>
      <c r="CW122" s="827"/>
      <c r="CX122" s="827"/>
      <c r="CY122" s="827"/>
      <c r="CZ122" s="827"/>
      <c r="DA122" s="827"/>
      <c r="DB122" s="827"/>
      <c r="DC122" s="827"/>
      <c r="DD122" s="827"/>
      <c r="DE122" s="827"/>
      <c r="DF122" s="828"/>
      <c r="DG122" s="768" t="s">
        <v>110</v>
      </c>
      <c r="DH122" s="769"/>
      <c r="DI122" s="769"/>
      <c r="DJ122" s="769"/>
      <c r="DK122" s="769"/>
      <c r="DL122" s="769" t="s">
        <v>110</v>
      </c>
      <c r="DM122" s="769"/>
      <c r="DN122" s="769"/>
      <c r="DO122" s="769"/>
      <c r="DP122" s="769"/>
      <c r="DQ122" s="769" t="s">
        <v>110</v>
      </c>
      <c r="DR122" s="769"/>
      <c r="DS122" s="769"/>
      <c r="DT122" s="769"/>
      <c r="DU122" s="769"/>
      <c r="DV122" s="821" t="s">
        <v>110</v>
      </c>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80177</v>
      </c>
      <c r="AB123" s="782"/>
      <c r="AC123" s="782"/>
      <c r="AD123" s="782"/>
      <c r="AE123" s="783"/>
      <c r="AF123" s="784">
        <v>72813</v>
      </c>
      <c r="AG123" s="782"/>
      <c r="AH123" s="782"/>
      <c r="AI123" s="782"/>
      <c r="AJ123" s="783"/>
      <c r="AK123" s="784">
        <v>74176</v>
      </c>
      <c r="AL123" s="782"/>
      <c r="AM123" s="782"/>
      <c r="AN123" s="782"/>
      <c r="AO123" s="783"/>
      <c r="AP123" s="752">
        <v>0.6</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105.7</v>
      </c>
      <c r="BR123" s="830"/>
      <c r="BS123" s="830"/>
      <c r="BT123" s="830"/>
      <c r="BU123" s="830"/>
      <c r="BV123" s="830">
        <v>109.3</v>
      </c>
      <c r="BW123" s="830"/>
      <c r="BX123" s="830"/>
      <c r="BY123" s="830"/>
      <c r="BZ123" s="830"/>
      <c r="CA123" s="830">
        <v>97.9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1297</v>
      </c>
      <c r="AB127" s="782"/>
      <c r="AC127" s="782"/>
      <c r="AD127" s="782"/>
      <c r="AE127" s="783"/>
      <c r="AF127" s="784">
        <v>1264</v>
      </c>
      <c r="AG127" s="782"/>
      <c r="AH127" s="782"/>
      <c r="AI127" s="782"/>
      <c r="AJ127" s="783"/>
      <c r="AK127" s="784">
        <v>1235</v>
      </c>
      <c r="AL127" s="782"/>
      <c r="AM127" s="782"/>
      <c r="AN127" s="782"/>
      <c r="AO127" s="783"/>
      <c r="AP127" s="752">
        <v>0</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12.77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563187</v>
      </c>
      <c r="AB128" s="722"/>
      <c r="AC128" s="722"/>
      <c r="AD128" s="722"/>
      <c r="AE128" s="723"/>
      <c r="AF128" s="724">
        <v>546396</v>
      </c>
      <c r="AG128" s="722"/>
      <c r="AH128" s="722"/>
      <c r="AI128" s="722"/>
      <c r="AJ128" s="723"/>
      <c r="AK128" s="724">
        <v>547536</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17.77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14515554</v>
      </c>
      <c r="AB129" s="782"/>
      <c r="AC129" s="782"/>
      <c r="AD129" s="782"/>
      <c r="AE129" s="783"/>
      <c r="AF129" s="784">
        <v>14840786</v>
      </c>
      <c r="AG129" s="782"/>
      <c r="AH129" s="782"/>
      <c r="AI129" s="782"/>
      <c r="AJ129" s="783"/>
      <c r="AK129" s="784">
        <v>15084842</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10.199999999999999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2031155</v>
      </c>
      <c r="AB130" s="782"/>
      <c r="AC130" s="782"/>
      <c r="AD130" s="782"/>
      <c r="AE130" s="783"/>
      <c r="AF130" s="784">
        <v>2165764</v>
      </c>
      <c r="AG130" s="782"/>
      <c r="AH130" s="782"/>
      <c r="AI130" s="782"/>
      <c r="AJ130" s="783"/>
      <c r="AK130" s="784">
        <v>2225712</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97.9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12484399</v>
      </c>
      <c r="AB131" s="715"/>
      <c r="AC131" s="715"/>
      <c r="AD131" s="715"/>
      <c r="AE131" s="716"/>
      <c r="AF131" s="717">
        <v>12675022</v>
      </c>
      <c r="AG131" s="715"/>
      <c r="AH131" s="715"/>
      <c r="AI131" s="715"/>
      <c r="AJ131" s="716"/>
      <c r="AK131" s="717">
        <v>12859130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12.417241710000001</v>
      </c>
      <c r="AB132" s="738"/>
      <c r="AC132" s="738"/>
      <c r="AD132" s="738"/>
      <c r="AE132" s="739"/>
      <c r="AF132" s="740">
        <v>8.9399213670000002</v>
      </c>
      <c r="AG132" s="738"/>
      <c r="AH132" s="738"/>
      <c r="AI132" s="738"/>
      <c r="AJ132" s="739"/>
      <c r="AK132" s="740">
        <v>9.3371402260000007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14.6</v>
      </c>
      <c r="AB133" s="747"/>
      <c r="AC133" s="747"/>
      <c r="AD133" s="747"/>
      <c r="AE133" s="748"/>
      <c r="AF133" s="746">
        <v>12.6</v>
      </c>
      <c r="AG133" s="747"/>
      <c r="AH133" s="747"/>
      <c r="AI133" s="747"/>
      <c r="AJ133" s="748"/>
      <c r="AK133" s="746">
        <v>10.199999999999999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40" zoomScale="84" zoomScaleNormal="85" zoomScaleSheetLayoutView="84" workbookViewId="0">
      <selection activeCell="L50" sqref="L50"/>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20" t="s">
        <v>464</v>
      </c>
      <c r="L7" s="254"/>
      <c r="M7" s="255" t="s">
        <v>465</v>
      </c>
      <c r="N7" s="256"/>
    </row>
    <row r="8" spans="1:16" x14ac:dyDescent="0.15">
      <c r="A8" s="248"/>
      <c r="B8" s="244"/>
      <c r="C8" s="244"/>
      <c r="D8" s="244"/>
      <c r="E8" s="244"/>
      <c r="F8" s="244"/>
      <c r="G8" s="257"/>
      <c r="H8" s="258"/>
      <c r="I8" s="258"/>
      <c r="J8" s="259"/>
      <c r="K8" s="1121"/>
      <c r="L8" s="260" t="s">
        <v>466</v>
      </c>
      <c r="M8" s="261" t="s">
        <v>467</v>
      </c>
      <c r="N8" s="262" t="s">
        <v>468</v>
      </c>
    </row>
    <row r="9" spans="1:16" x14ac:dyDescent="0.15">
      <c r="A9" s="248"/>
      <c r="B9" s="244"/>
      <c r="C9" s="244"/>
      <c r="D9" s="244"/>
      <c r="E9" s="244"/>
      <c r="F9" s="244"/>
      <c r="G9" s="1134" t="s">
        <v>469</v>
      </c>
      <c r="H9" s="1135"/>
      <c r="I9" s="1135"/>
      <c r="J9" s="1136"/>
      <c r="K9" s="263">
        <v>4630023</v>
      </c>
      <c r="L9" s="264">
        <v>58481</v>
      </c>
      <c r="M9" s="265">
        <v>64737</v>
      </c>
      <c r="N9" s="266">
        <v>-9.6999999999999993</v>
      </c>
    </row>
    <row r="10" spans="1:16" x14ac:dyDescent="0.15">
      <c r="A10" s="248"/>
      <c r="B10" s="244"/>
      <c r="C10" s="244"/>
      <c r="D10" s="244"/>
      <c r="E10" s="244"/>
      <c r="F10" s="244"/>
      <c r="G10" s="1134" t="s">
        <v>470</v>
      </c>
      <c r="H10" s="1135"/>
      <c r="I10" s="1135"/>
      <c r="J10" s="1136"/>
      <c r="K10" s="267">
        <v>119189</v>
      </c>
      <c r="L10" s="268">
        <v>1505</v>
      </c>
      <c r="M10" s="269">
        <v>4418</v>
      </c>
      <c r="N10" s="270">
        <v>-65.900000000000006</v>
      </c>
    </row>
    <row r="11" spans="1:16" ht="13.5" customHeight="1" x14ac:dyDescent="0.15">
      <c r="A11" s="248"/>
      <c r="B11" s="244"/>
      <c r="C11" s="244"/>
      <c r="D11" s="244"/>
      <c r="E11" s="244"/>
      <c r="F11" s="244"/>
      <c r="G11" s="1134" t="s">
        <v>471</v>
      </c>
      <c r="H11" s="1135"/>
      <c r="I11" s="1135"/>
      <c r="J11" s="1136"/>
      <c r="K11" s="267">
        <v>136972</v>
      </c>
      <c r="L11" s="268">
        <v>1730</v>
      </c>
      <c r="M11" s="269">
        <v>5597</v>
      </c>
      <c r="N11" s="270">
        <v>-69.099999999999994</v>
      </c>
    </row>
    <row r="12" spans="1:16" ht="13.5" customHeight="1" x14ac:dyDescent="0.15">
      <c r="A12" s="248"/>
      <c r="B12" s="244"/>
      <c r="C12" s="244"/>
      <c r="D12" s="244"/>
      <c r="E12" s="244"/>
      <c r="F12" s="244"/>
      <c r="G12" s="1134" t="s">
        <v>472</v>
      </c>
      <c r="H12" s="1135"/>
      <c r="I12" s="1135"/>
      <c r="J12" s="1136"/>
      <c r="K12" s="267">
        <v>1740</v>
      </c>
      <c r="L12" s="268">
        <v>22</v>
      </c>
      <c r="M12" s="269">
        <v>967</v>
      </c>
      <c r="N12" s="270">
        <v>-97.7</v>
      </c>
    </row>
    <row r="13" spans="1:16" ht="13.5" customHeight="1" x14ac:dyDescent="0.15">
      <c r="A13" s="248"/>
      <c r="B13" s="244"/>
      <c r="C13" s="244"/>
      <c r="D13" s="244"/>
      <c r="E13" s="244"/>
      <c r="F13" s="244"/>
      <c r="G13" s="1134" t="s">
        <v>473</v>
      </c>
      <c r="H13" s="1135"/>
      <c r="I13" s="1135"/>
      <c r="J13" s="1136"/>
      <c r="K13" s="267" t="s">
        <v>474</v>
      </c>
      <c r="L13" s="268" t="s">
        <v>474</v>
      </c>
      <c r="M13" s="269">
        <v>2</v>
      </c>
      <c r="N13" s="270" t="s">
        <v>474</v>
      </c>
    </row>
    <row r="14" spans="1:16" ht="13.5" customHeight="1" x14ac:dyDescent="0.15">
      <c r="A14" s="248"/>
      <c r="B14" s="244"/>
      <c r="C14" s="244"/>
      <c r="D14" s="244"/>
      <c r="E14" s="244"/>
      <c r="F14" s="244"/>
      <c r="G14" s="1134" t="s">
        <v>475</v>
      </c>
      <c r="H14" s="1135"/>
      <c r="I14" s="1135"/>
      <c r="J14" s="1136"/>
      <c r="K14" s="267">
        <v>107611</v>
      </c>
      <c r="L14" s="268">
        <v>1359</v>
      </c>
      <c r="M14" s="269">
        <v>2800</v>
      </c>
      <c r="N14" s="270">
        <v>-51.5</v>
      </c>
    </row>
    <row r="15" spans="1:16" ht="13.5" customHeight="1" x14ac:dyDescent="0.15">
      <c r="A15" s="248"/>
      <c r="B15" s="244"/>
      <c r="C15" s="244"/>
      <c r="D15" s="244"/>
      <c r="E15" s="244"/>
      <c r="F15" s="244"/>
      <c r="G15" s="1134" t="s">
        <v>476</v>
      </c>
      <c r="H15" s="1135"/>
      <c r="I15" s="1135"/>
      <c r="J15" s="1136"/>
      <c r="K15" s="267">
        <v>50069</v>
      </c>
      <c r="L15" s="268">
        <v>632</v>
      </c>
      <c r="M15" s="269">
        <v>1482</v>
      </c>
      <c r="N15" s="270">
        <v>-57.4</v>
      </c>
    </row>
    <row r="16" spans="1:16" x14ac:dyDescent="0.15">
      <c r="A16" s="248"/>
      <c r="B16" s="244"/>
      <c r="C16" s="244"/>
      <c r="D16" s="244"/>
      <c r="E16" s="244"/>
      <c r="F16" s="244"/>
      <c r="G16" s="1137" t="s">
        <v>477</v>
      </c>
      <c r="H16" s="1138"/>
      <c r="I16" s="1138"/>
      <c r="J16" s="1139"/>
      <c r="K16" s="268">
        <v>-671077</v>
      </c>
      <c r="L16" s="268">
        <v>-8476</v>
      </c>
      <c r="M16" s="269">
        <v>-7690</v>
      </c>
      <c r="N16" s="270">
        <v>10.199999999999999</v>
      </c>
    </row>
    <row r="17" spans="1:16" x14ac:dyDescent="0.15">
      <c r="A17" s="248"/>
      <c r="B17" s="244"/>
      <c r="C17" s="244"/>
      <c r="D17" s="244"/>
      <c r="E17" s="244"/>
      <c r="F17" s="244"/>
      <c r="G17" s="1137" t="s">
        <v>169</v>
      </c>
      <c r="H17" s="1138"/>
      <c r="I17" s="1138"/>
      <c r="J17" s="1139"/>
      <c r="K17" s="268">
        <v>4374527</v>
      </c>
      <c r="L17" s="268">
        <v>55254</v>
      </c>
      <c r="M17" s="269">
        <v>72313</v>
      </c>
      <c r="N17" s="270">
        <v>-23.6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1" t="s">
        <v>482</v>
      </c>
      <c r="H21" s="1132"/>
      <c r="I21" s="1132"/>
      <c r="J21" s="1133"/>
      <c r="K21" s="280">
        <v>5.3</v>
      </c>
      <c r="L21" s="281">
        <v>7.17</v>
      </c>
      <c r="M21" s="282">
        <v>-1.87</v>
      </c>
      <c r="N21" s="249"/>
      <c r="O21" s="283"/>
      <c r="P21" s="279"/>
    </row>
    <row r="22" spans="1:16" s="284" customFormat="1" x14ac:dyDescent="0.15">
      <c r="A22" s="279"/>
      <c r="B22" s="249"/>
      <c r="C22" s="249"/>
      <c r="D22" s="249"/>
      <c r="E22" s="249"/>
      <c r="F22" s="249"/>
      <c r="G22" s="1131" t="s">
        <v>483</v>
      </c>
      <c r="H22" s="1132"/>
      <c r="I22" s="1132"/>
      <c r="J22" s="1133"/>
      <c r="K22" s="285">
        <v>101.3</v>
      </c>
      <c r="L22" s="286">
        <v>98.1</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20" t="s">
        <v>464</v>
      </c>
      <c r="L30" s="254"/>
      <c r="M30" s="255" t="s">
        <v>465</v>
      </c>
      <c r="N30" s="256"/>
    </row>
    <row r="31" spans="1:16" x14ac:dyDescent="0.15">
      <c r="A31" s="248"/>
      <c r="B31" s="244"/>
      <c r="C31" s="244"/>
      <c r="D31" s="244"/>
      <c r="E31" s="244"/>
      <c r="F31" s="244"/>
      <c r="G31" s="257"/>
      <c r="H31" s="258"/>
      <c r="I31" s="258"/>
      <c r="J31" s="259"/>
      <c r="K31" s="1121"/>
      <c r="L31" s="260" t="s">
        <v>466</v>
      </c>
      <c r="M31" s="261" t="s">
        <v>467</v>
      </c>
      <c r="N31" s="262" t="s">
        <v>468</v>
      </c>
    </row>
    <row r="32" spans="1:16" ht="27" customHeight="1" x14ac:dyDescent="0.15">
      <c r="A32" s="248"/>
      <c r="B32" s="244"/>
      <c r="C32" s="244"/>
      <c r="D32" s="244"/>
      <c r="E32" s="244"/>
      <c r="F32" s="244"/>
      <c r="G32" s="1122" t="s">
        <v>487</v>
      </c>
      <c r="H32" s="1123"/>
      <c r="I32" s="1123"/>
      <c r="J32" s="1124"/>
      <c r="K32" s="294">
        <v>3161212</v>
      </c>
      <c r="L32" s="294">
        <v>39929</v>
      </c>
      <c r="M32" s="295">
        <v>43357</v>
      </c>
      <c r="N32" s="296">
        <v>-7.9</v>
      </c>
    </row>
    <row r="33" spans="1:16" ht="13.5" customHeight="1" x14ac:dyDescent="0.15">
      <c r="A33" s="248"/>
      <c r="B33" s="244"/>
      <c r="C33" s="244"/>
      <c r="D33" s="244"/>
      <c r="E33" s="244"/>
      <c r="F33" s="244"/>
      <c r="G33" s="1122" t="s">
        <v>488</v>
      </c>
      <c r="H33" s="1123"/>
      <c r="I33" s="1123"/>
      <c r="J33" s="1124"/>
      <c r="K33" s="294" t="s">
        <v>474</v>
      </c>
      <c r="L33" s="294" t="s">
        <v>474</v>
      </c>
      <c r="M33" s="295">
        <v>5</v>
      </c>
      <c r="N33" s="296" t="s">
        <v>474</v>
      </c>
    </row>
    <row r="34" spans="1:16" ht="27" customHeight="1" x14ac:dyDescent="0.15">
      <c r="A34" s="248"/>
      <c r="B34" s="244"/>
      <c r="C34" s="244"/>
      <c r="D34" s="244"/>
      <c r="E34" s="244"/>
      <c r="F34" s="244"/>
      <c r="G34" s="1122" t="s">
        <v>489</v>
      </c>
      <c r="H34" s="1123"/>
      <c r="I34" s="1123"/>
      <c r="J34" s="1124"/>
      <c r="K34" s="294" t="s">
        <v>474</v>
      </c>
      <c r="L34" s="294" t="s">
        <v>474</v>
      </c>
      <c r="M34" s="295">
        <v>40</v>
      </c>
      <c r="N34" s="296" t="s">
        <v>474</v>
      </c>
    </row>
    <row r="35" spans="1:16" ht="27" customHeight="1" x14ac:dyDescent="0.15">
      <c r="A35" s="248"/>
      <c r="B35" s="244"/>
      <c r="C35" s="244"/>
      <c r="D35" s="244"/>
      <c r="E35" s="244"/>
      <c r="F35" s="244"/>
      <c r="G35" s="1122" t="s">
        <v>490</v>
      </c>
      <c r="H35" s="1123"/>
      <c r="I35" s="1123"/>
      <c r="J35" s="1124"/>
      <c r="K35" s="294">
        <v>583329</v>
      </c>
      <c r="L35" s="294">
        <v>7368</v>
      </c>
      <c r="M35" s="295">
        <v>11850</v>
      </c>
      <c r="N35" s="296">
        <v>-37.799999999999997</v>
      </c>
    </row>
    <row r="36" spans="1:16" ht="27" customHeight="1" x14ac:dyDescent="0.15">
      <c r="A36" s="248"/>
      <c r="B36" s="244"/>
      <c r="C36" s="244"/>
      <c r="D36" s="244"/>
      <c r="E36" s="244"/>
      <c r="F36" s="244"/>
      <c r="G36" s="1122" t="s">
        <v>491</v>
      </c>
      <c r="H36" s="1123"/>
      <c r="I36" s="1123"/>
      <c r="J36" s="1124"/>
      <c r="K36" s="294">
        <v>153946</v>
      </c>
      <c r="L36" s="294">
        <v>1944</v>
      </c>
      <c r="M36" s="295">
        <v>2171</v>
      </c>
      <c r="N36" s="296">
        <v>-10.5</v>
      </c>
    </row>
    <row r="37" spans="1:16" ht="13.5" customHeight="1" x14ac:dyDescent="0.15">
      <c r="A37" s="248"/>
      <c r="B37" s="244"/>
      <c r="C37" s="244"/>
      <c r="D37" s="244"/>
      <c r="E37" s="244"/>
      <c r="F37" s="244"/>
      <c r="G37" s="1122" t="s">
        <v>492</v>
      </c>
      <c r="H37" s="1123"/>
      <c r="I37" s="1123"/>
      <c r="J37" s="1124"/>
      <c r="K37" s="294">
        <v>75411</v>
      </c>
      <c r="L37" s="294">
        <v>953</v>
      </c>
      <c r="M37" s="295">
        <v>1425</v>
      </c>
      <c r="N37" s="296">
        <v>-33.1</v>
      </c>
    </row>
    <row r="38" spans="1:16" ht="27" customHeight="1" x14ac:dyDescent="0.15">
      <c r="A38" s="248"/>
      <c r="B38" s="244"/>
      <c r="C38" s="244"/>
      <c r="D38" s="244"/>
      <c r="E38" s="244"/>
      <c r="F38" s="244"/>
      <c r="G38" s="1125" t="s">
        <v>493</v>
      </c>
      <c r="H38" s="1126"/>
      <c r="I38" s="1126"/>
      <c r="J38" s="1127"/>
      <c r="K38" s="297">
        <v>25</v>
      </c>
      <c r="L38" s="297">
        <v>0</v>
      </c>
      <c r="M38" s="298">
        <v>6</v>
      </c>
      <c r="N38" s="299">
        <v>-100</v>
      </c>
      <c r="O38" s="293"/>
    </row>
    <row r="39" spans="1:16" x14ac:dyDescent="0.15">
      <c r="A39" s="248"/>
      <c r="B39" s="244"/>
      <c r="C39" s="244"/>
      <c r="D39" s="244"/>
      <c r="E39" s="244"/>
      <c r="F39" s="244"/>
      <c r="G39" s="1125" t="s">
        <v>494</v>
      </c>
      <c r="H39" s="1126"/>
      <c r="I39" s="1126"/>
      <c r="J39" s="1127"/>
      <c r="K39" s="300">
        <v>-547536</v>
      </c>
      <c r="L39" s="300">
        <v>-6916</v>
      </c>
      <c r="M39" s="301">
        <v>-5332</v>
      </c>
      <c r="N39" s="302">
        <v>29.7</v>
      </c>
      <c r="O39" s="293"/>
    </row>
    <row r="40" spans="1:16" ht="27" customHeight="1" x14ac:dyDescent="0.15">
      <c r="A40" s="248"/>
      <c r="B40" s="244"/>
      <c r="C40" s="244"/>
      <c r="D40" s="244"/>
      <c r="E40" s="244"/>
      <c r="F40" s="244"/>
      <c r="G40" s="1122" t="s">
        <v>495</v>
      </c>
      <c r="H40" s="1123"/>
      <c r="I40" s="1123"/>
      <c r="J40" s="1124"/>
      <c r="K40" s="300">
        <v>-2225712</v>
      </c>
      <c r="L40" s="300">
        <v>-28113</v>
      </c>
      <c r="M40" s="301">
        <v>-35626</v>
      </c>
      <c r="N40" s="302">
        <v>-21.1</v>
      </c>
      <c r="O40" s="293"/>
    </row>
    <row r="41" spans="1:16" x14ac:dyDescent="0.15">
      <c r="A41" s="248"/>
      <c r="B41" s="244"/>
      <c r="C41" s="244"/>
      <c r="D41" s="244"/>
      <c r="E41" s="244"/>
      <c r="F41" s="244"/>
      <c r="G41" s="1128" t="s">
        <v>279</v>
      </c>
      <c r="H41" s="1129"/>
      <c r="I41" s="1129"/>
      <c r="J41" s="1130"/>
      <c r="K41" s="294">
        <v>1200675</v>
      </c>
      <c r="L41" s="300">
        <v>15166</v>
      </c>
      <c r="M41" s="301">
        <v>17897</v>
      </c>
      <c r="N41" s="302">
        <v>-15.3</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5" t="s">
        <v>464</v>
      </c>
      <c r="J49" s="1117" t="s">
        <v>499</v>
      </c>
      <c r="K49" s="1118"/>
      <c r="L49" s="1118"/>
      <c r="M49" s="1118"/>
      <c r="N49" s="1119"/>
    </row>
    <row r="50" spans="1:14" x14ac:dyDescent="0.15">
      <c r="A50" s="248"/>
      <c r="B50" s="244"/>
      <c r="C50" s="244"/>
      <c r="D50" s="244"/>
      <c r="E50" s="244"/>
      <c r="F50" s="244"/>
      <c r="G50" s="312"/>
      <c r="H50" s="313"/>
      <c r="I50" s="1116"/>
      <c r="J50" s="314" t="s">
        <v>500</v>
      </c>
      <c r="K50" s="315" t="s">
        <v>501</v>
      </c>
      <c r="L50" s="316" t="s">
        <v>502</v>
      </c>
      <c r="M50" s="317" t="s">
        <v>503</v>
      </c>
      <c r="N50" s="318" t="s">
        <v>504</v>
      </c>
    </row>
    <row r="51" spans="1:14" x14ac:dyDescent="0.15">
      <c r="A51" s="248"/>
      <c r="B51" s="244"/>
      <c r="C51" s="244"/>
      <c r="D51" s="244"/>
      <c r="E51" s="244"/>
      <c r="F51" s="244"/>
      <c r="G51" s="310" t="s">
        <v>505</v>
      </c>
      <c r="H51" s="311"/>
      <c r="I51" s="319">
        <v>2778006</v>
      </c>
      <c r="J51" s="320">
        <v>34569</v>
      </c>
      <c r="K51" s="321">
        <v>74.2</v>
      </c>
      <c r="L51" s="322">
        <v>38558</v>
      </c>
      <c r="M51" s="323">
        <v>17.3</v>
      </c>
      <c r="N51" s="324">
        <v>56.9</v>
      </c>
    </row>
    <row r="52" spans="1:14" x14ac:dyDescent="0.15">
      <c r="A52" s="248"/>
      <c r="B52" s="244"/>
      <c r="C52" s="244"/>
      <c r="D52" s="244"/>
      <c r="E52" s="244"/>
      <c r="F52" s="244"/>
      <c r="G52" s="325"/>
      <c r="H52" s="326" t="s">
        <v>506</v>
      </c>
      <c r="I52" s="327">
        <v>2325913</v>
      </c>
      <c r="J52" s="328">
        <v>28943</v>
      </c>
      <c r="K52" s="329">
        <v>84.1</v>
      </c>
      <c r="L52" s="330">
        <v>24217</v>
      </c>
      <c r="M52" s="331">
        <v>9.1999999999999993</v>
      </c>
      <c r="N52" s="332">
        <v>74.900000000000006</v>
      </c>
    </row>
    <row r="53" spans="1:14" x14ac:dyDescent="0.15">
      <c r="A53" s="248"/>
      <c r="B53" s="244"/>
      <c r="C53" s="244"/>
      <c r="D53" s="244"/>
      <c r="E53" s="244"/>
      <c r="F53" s="244"/>
      <c r="G53" s="310" t="s">
        <v>507</v>
      </c>
      <c r="H53" s="311"/>
      <c r="I53" s="319">
        <v>2623185</v>
      </c>
      <c r="J53" s="320">
        <v>32840</v>
      </c>
      <c r="K53" s="321">
        <v>-5</v>
      </c>
      <c r="L53" s="322">
        <v>40203</v>
      </c>
      <c r="M53" s="323">
        <v>4.3</v>
      </c>
      <c r="N53" s="324">
        <v>-9.3000000000000007</v>
      </c>
    </row>
    <row r="54" spans="1:14" x14ac:dyDescent="0.15">
      <c r="A54" s="248"/>
      <c r="B54" s="244"/>
      <c r="C54" s="244"/>
      <c r="D54" s="244"/>
      <c r="E54" s="244"/>
      <c r="F54" s="244"/>
      <c r="G54" s="325"/>
      <c r="H54" s="326" t="s">
        <v>506</v>
      </c>
      <c r="I54" s="327">
        <v>1965333</v>
      </c>
      <c r="J54" s="328">
        <v>24604</v>
      </c>
      <c r="K54" s="329">
        <v>-15</v>
      </c>
      <c r="L54" s="330">
        <v>23352</v>
      </c>
      <c r="M54" s="331">
        <v>-3.6</v>
      </c>
      <c r="N54" s="332">
        <v>-11.4</v>
      </c>
    </row>
    <row r="55" spans="1:14" x14ac:dyDescent="0.15">
      <c r="A55" s="248"/>
      <c r="B55" s="244"/>
      <c r="C55" s="244"/>
      <c r="D55" s="244"/>
      <c r="E55" s="244"/>
      <c r="F55" s="244"/>
      <c r="G55" s="310" t="s">
        <v>508</v>
      </c>
      <c r="H55" s="311"/>
      <c r="I55" s="319">
        <v>2983500</v>
      </c>
      <c r="J55" s="320">
        <v>37573</v>
      </c>
      <c r="K55" s="321">
        <v>14.4</v>
      </c>
      <c r="L55" s="322">
        <v>47569</v>
      </c>
      <c r="M55" s="323">
        <v>18.3</v>
      </c>
      <c r="N55" s="324">
        <v>-3.9</v>
      </c>
    </row>
    <row r="56" spans="1:14" x14ac:dyDescent="0.15">
      <c r="A56" s="248"/>
      <c r="B56" s="244"/>
      <c r="C56" s="244"/>
      <c r="D56" s="244"/>
      <c r="E56" s="244"/>
      <c r="F56" s="244"/>
      <c r="G56" s="325"/>
      <c r="H56" s="326" t="s">
        <v>506</v>
      </c>
      <c r="I56" s="327">
        <v>1916694</v>
      </c>
      <c r="J56" s="328">
        <v>24138</v>
      </c>
      <c r="K56" s="329">
        <v>-1.9</v>
      </c>
      <c r="L56" s="330">
        <v>26255</v>
      </c>
      <c r="M56" s="331">
        <v>12.4</v>
      </c>
      <c r="N56" s="332">
        <v>-14.3</v>
      </c>
    </row>
    <row r="57" spans="1:14" x14ac:dyDescent="0.15">
      <c r="A57" s="248"/>
      <c r="B57" s="244"/>
      <c r="C57" s="244"/>
      <c r="D57" s="244"/>
      <c r="E57" s="244"/>
      <c r="F57" s="244"/>
      <c r="G57" s="310" t="s">
        <v>509</v>
      </c>
      <c r="H57" s="311"/>
      <c r="I57" s="319">
        <v>3117396</v>
      </c>
      <c r="J57" s="320">
        <v>39277</v>
      </c>
      <c r="K57" s="321">
        <v>4.5</v>
      </c>
      <c r="L57" s="322">
        <v>50880</v>
      </c>
      <c r="M57" s="323">
        <v>7</v>
      </c>
      <c r="N57" s="324">
        <v>-2.5</v>
      </c>
    </row>
    <row r="58" spans="1:14" x14ac:dyDescent="0.15">
      <c r="A58" s="248"/>
      <c r="B58" s="244"/>
      <c r="C58" s="244"/>
      <c r="D58" s="244"/>
      <c r="E58" s="244"/>
      <c r="F58" s="244"/>
      <c r="G58" s="325"/>
      <c r="H58" s="326" t="s">
        <v>506</v>
      </c>
      <c r="I58" s="327">
        <v>1945395</v>
      </c>
      <c r="J58" s="328">
        <v>24510</v>
      </c>
      <c r="K58" s="329">
        <v>1.5</v>
      </c>
      <c r="L58" s="330">
        <v>26879</v>
      </c>
      <c r="M58" s="331">
        <v>2.4</v>
      </c>
      <c r="N58" s="332">
        <v>-0.9</v>
      </c>
    </row>
    <row r="59" spans="1:14" x14ac:dyDescent="0.15">
      <c r="A59" s="248"/>
      <c r="B59" s="244"/>
      <c r="C59" s="244"/>
      <c r="D59" s="244"/>
      <c r="E59" s="244"/>
      <c r="F59" s="244"/>
      <c r="G59" s="310" t="s">
        <v>510</v>
      </c>
      <c r="H59" s="311"/>
      <c r="I59" s="319">
        <v>1818057</v>
      </c>
      <c r="J59" s="320">
        <v>22964</v>
      </c>
      <c r="K59" s="321">
        <v>-41.5</v>
      </c>
      <c r="L59" s="322">
        <v>63956</v>
      </c>
      <c r="M59" s="323">
        <v>25.7</v>
      </c>
      <c r="N59" s="324">
        <v>-67.2</v>
      </c>
    </row>
    <row r="60" spans="1:14" x14ac:dyDescent="0.15">
      <c r="A60" s="248"/>
      <c r="B60" s="244"/>
      <c r="C60" s="244"/>
      <c r="D60" s="244"/>
      <c r="E60" s="244"/>
      <c r="F60" s="244"/>
      <c r="G60" s="325"/>
      <c r="H60" s="326" t="s">
        <v>506</v>
      </c>
      <c r="I60" s="333">
        <v>1212633</v>
      </c>
      <c r="J60" s="328">
        <v>15317</v>
      </c>
      <c r="K60" s="329">
        <v>-37.5</v>
      </c>
      <c r="L60" s="330">
        <v>29239</v>
      </c>
      <c r="M60" s="331">
        <v>8.8000000000000007</v>
      </c>
      <c r="N60" s="332">
        <v>-46.3</v>
      </c>
    </row>
    <row r="61" spans="1:14" x14ac:dyDescent="0.15">
      <c r="A61" s="248"/>
      <c r="B61" s="244"/>
      <c r="C61" s="244"/>
      <c r="D61" s="244"/>
      <c r="E61" s="244"/>
      <c r="F61" s="244"/>
      <c r="G61" s="310" t="s">
        <v>511</v>
      </c>
      <c r="H61" s="334"/>
      <c r="I61" s="335">
        <v>2664029</v>
      </c>
      <c r="J61" s="336">
        <v>33445</v>
      </c>
      <c r="K61" s="337">
        <v>9.3000000000000007</v>
      </c>
      <c r="L61" s="338">
        <v>48233</v>
      </c>
      <c r="M61" s="339">
        <v>14.5</v>
      </c>
      <c r="N61" s="324">
        <v>-5.2</v>
      </c>
    </row>
    <row r="62" spans="1:14" x14ac:dyDescent="0.15">
      <c r="A62" s="248"/>
      <c r="B62" s="244"/>
      <c r="C62" s="244"/>
      <c r="D62" s="244"/>
      <c r="E62" s="244"/>
      <c r="F62" s="244"/>
      <c r="G62" s="325"/>
      <c r="H62" s="326" t="s">
        <v>506</v>
      </c>
      <c r="I62" s="327">
        <v>1873194</v>
      </c>
      <c r="J62" s="328">
        <v>23502</v>
      </c>
      <c r="K62" s="329">
        <v>6.2</v>
      </c>
      <c r="L62" s="330">
        <v>25988</v>
      </c>
      <c r="M62" s="331">
        <v>5.8</v>
      </c>
      <c r="N62" s="332">
        <v>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2" zoomScaleNormal="8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40" t="s">
        <v>3</v>
      </c>
      <c r="D47" s="1140"/>
      <c r="E47" s="1141"/>
      <c r="F47" s="11">
        <v>0.92</v>
      </c>
      <c r="G47" s="12">
        <v>0.64</v>
      </c>
      <c r="H47" s="12">
        <v>0.4</v>
      </c>
      <c r="I47" s="12">
        <v>1.1399999999999999</v>
      </c>
      <c r="J47" s="13">
        <v>1.25</v>
      </c>
    </row>
    <row r="48" spans="2:10" ht="57.75" customHeight="1" x14ac:dyDescent="0.15">
      <c r="B48" s="14"/>
      <c r="C48" s="1142" t="s">
        <v>4</v>
      </c>
      <c r="D48" s="1142"/>
      <c r="E48" s="1143"/>
      <c r="F48" s="15">
        <v>1.32</v>
      </c>
      <c r="G48" s="16">
        <v>0.12</v>
      </c>
      <c r="H48" s="16">
        <v>0.08</v>
      </c>
      <c r="I48" s="16">
        <v>0.15</v>
      </c>
      <c r="J48" s="17">
        <v>0.23</v>
      </c>
    </row>
    <row r="49" spans="2:10" ht="57.75" customHeight="1" thickBot="1" x14ac:dyDescent="0.2">
      <c r="B49" s="18"/>
      <c r="C49" s="1144" t="s">
        <v>5</v>
      </c>
      <c r="D49" s="1144"/>
      <c r="E49" s="1145"/>
      <c r="F49" s="19">
        <v>0.51</v>
      </c>
      <c r="G49" s="20" t="s">
        <v>518</v>
      </c>
      <c r="H49" s="20" t="s">
        <v>519</v>
      </c>
      <c r="I49" s="20">
        <v>0.81</v>
      </c>
      <c r="J49" s="21">
        <v>0.33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2" t="s">
        <v>520</v>
      </c>
      <c r="D34" s="1152"/>
      <c r="E34" s="1153"/>
      <c r="F34" s="32" t="s">
        <v>521</v>
      </c>
      <c r="G34" s="33" t="s">
        <v>522</v>
      </c>
      <c r="H34" s="33">
        <v>0</v>
      </c>
      <c r="I34" s="33">
        <v>0</v>
      </c>
      <c r="J34" s="34" t="s">
        <v>523</v>
      </c>
      <c r="K34" s="22"/>
      <c r="L34" s="22"/>
      <c r="M34" s="22"/>
      <c r="N34" s="22"/>
      <c r="O34" s="22"/>
      <c r="P34" s="22"/>
    </row>
    <row r="35" spans="1:16" ht="39" customHeight="1" x14ac:dyDescent="0.15">
      <c r="A35" s="22"/>
      <c r="B35" s="35"/>
      <c r="C35" s="1146" t="s">
        <v>524</v>
      </c>
      <c r="D35" s="1147"/>
      <c r="E35" s="1148"/>
      <c r="F35" s="36">
        <v>4.0199999999999996</v>
      </c>
      <c r="G35" s="37">
        <v>4.66</v>
      </c>
      <c r="H35" s="37">
        <v>3.17</v>
      </c>
      <c r="I35" s="37">
        <v>2</v>
      </c>
      <c r="J35" s="38">
        <v>1.73</v>
      </c>
      <c r="K35" s="22"/>
      <c r="L35" s="22"/>
      <c r="M35" s="22"/>
      <c r="N35" s="22"/>
      <c r="O35" s="22"/>
      <c r="P35" s="22"/>
    </row>
    <row r="36" spans="1:16" ht="39" customHeight="1" x14ac:dyDescent="0.15">
      <c r="A36" s="22"/>
      <c r="B36" s="35"/>
      <c r="C36" s="1146" t="s">
        <v>525</v>
      </c>
      <c r="D36" s="1147"/>
      <c r="E36" s="1148"/>
      <c r="F36" s="36">
        <v>0.46</v>
      </c>
      <c r="G36" s="37" t="s">
        <v>526</v>
      </c>
      <c r="H36" s="37">
        <v>0</v>
      </c>
      <c r="I36" s="37">
        <v>2.4300000000000002</v>
      </c>
      <c r="J36" s="38">
        <v>1.61</v>
      </c>
      <c r="K36" s="22"/>
      <c r="L36" s="22"/>
      <c r="M36" s="22"/>
      <c r="N36" s="22"/>
      <c r="O36" s="22"/>
      <c r="P36" s="22"/>
    </row>
    <row r="37" spans="1:16" ht="39" customHeight="1" x14ac:dyDescent="0.15">
      <c r="A37" s="22"/>
      <c r="B37" s="35"/>
      <c r="C37" s="1146" t="s">
        <v>527</v>
      </c>
      <c r="D37" s="1147"/>
      <c r="E37" s="1148"/>
      <c r="F37" s="36">
        <v>0.37</v>
      </c>
      <c r="G37" s="37">
        <v>0.28999999999999998</v>
      </c>
      <c r="H37" s="37">
        <v>0.09</v>
      </c>
      <c r="I37" s="37">
        <v>0.63</v>
      </c>
      <c r="J37" s="38">
        <v>0.92</v>
      </c>
      <c r="K37" s="22"/>
      <c r="L37" s="22"/>
      <c r="M37" s="22"/>
      <c r="N37" s="22"/>
      <c r="O37" s="22"/>
      <c r="P37" s="22"/>
    </row>
    <row r="38" spans="1:16" ht="39" customHeight="1" x14ac:dyDescent="0.15">
      <c r="A38" s="22"/>
      <c r="B38" s="35"/>
      <c r="C38" s="1146" t="s">
        <v>528</v>
      </c>
      <c r="D38" s="1147"/>
      <c r="E38" s="1148"/>
      <c r="F38" s="36">
        <v>1.32</v>
      </c>
      <c r="G38" s="37">
        <v>0.12</v>
      </c>
      <c r="H38" s="37">
        <v>0.08</v>
      </c>
      <c r="I38" s="37">
        <v>0.15</v>
      </c>
      <c r="J38" s="38">
        <v>0.23</v>
      </c>
      <c r="K38" s="22"/>
      <c r="L38" s="22"/>
      <c r="M38" s="22"/>
      <c r="N38" s="22"/>
      <c r="O38" s="22"/>
      <c r="P38" s="22"/>
    </row>
    <row r="39" spans="1:16" ht="39" customHeight="1" x14ac:dyDescent="0.15">
      <c r="A39" s="22"/>
      <c r="B39" s="35"/>
      <c r="C39" s="1146" t="s">
        <v>529</v>
      </c>
      <c r="D39" s="1147"/>
      <c r="E39" s="1148"/>
      <c r="F39" s="36">
        <v>0.11</v>
      </c>
      <c r="G39" s="37">
        <v>0.11</v>
      </c>
      <c r="H39" s="37">
        <v>0.12</v>
      </c>
      <c r="I39" s="37">
        <v>0.15</v>
      </c>
      <c r="J39" s="38">
        <v>0.13</v>
      </c>
      <c r="K39" s="22"/>
      <c r="L39" s="22"/>
      <c r="M39" s="22"/>
      <c r="N39" s="22"/>
      <c r="O39" s="22"/>
      <c r="P39" s="22"/>
    </row>
    <row r="40" spans="1:16" ht="39" customHeight="1" x14ac:dyDescent="0.15">
      <c r="A40" s="22"/>
      <c r="B40" s="35"/>
      <c r="C40" s="1146" t="s">
        <v>530</v>
      </c>
      <c r="D40" s="1147"/>
      <c r="E40" s="1148"/>
      <c r="F40" s="36" t="s">
        <v>474</v>
      </c>
      <c r="G40" s="37" t="s">
        <v>474</v>
      </c>
      <c r="H40" s="37" t="s">
        <v>474</v>
      </c>
      <c r="I40" s="37" t="s">
        <v>474</v>
      </c>
      <c r="J40" s="38">
        <v>0</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531</v>
      </c>
      <c r="D42" s="1147"/>
      <c r="E42" s="1148"/>
      <c r="F42" s="36" t="s">
        <v>474</v>
      </c>
      <c r="G42" s="37" t="s">
        <v>474</v>
      </c>
      <c r="H42" s="37" t="s">
        <v>474</v>
      </c>
      <c r="I42" s="37" t="s">
        <v>474</v>
      </c>
      <c r="J42" s="38" t="s">
        <v>474</v>
      </c>
      <c r="K42" s="22"/>
      <c r="L42" s="22"/>
      <c r="M42" s="22"/>
      <c r="N42" s="22"/>
      <c r="O42" s="22"/>
      <c r="P42" s="22"/>
    </row>
    <row r="43" spans="1:16" ht="39" customHeight="1" thickBot="1" x14ac:dyDescent="0.2">
      <c r="A43" s="22"/>
      <c r="B43" s="40"/>
      <c r="C43" s="1149" t="s">
        <v>532</v>
      </c>
      <c r="D43" s="1150"/>
      <c r="E43" s="1151"/>
      <c r="F43" s="41">
        <v>0.04</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84" zoomScaleNormal="8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3298</v>
      </c>
      <c r="L45" s="60">
        <v>3723</v>
      </c>
      <c r="M45" s="60">
        <v>3289</v>
      </c>
      <c r="N45" s="60">
        <v>3023</v>
      </c>
      <c r="O45" s="61">
        <v>3161</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x14ac:dyDescent="0.15">
      <c r="A47" s="48"/>
      <c r="B47" s="1164"/>
      <c r="C47" s="1165"/>
      <c r="D47" s="62"/>
      <c r="E47" s="1156" t="s">
        <v>14</v>
      </c>
      <c r="F47" s="1156"/>
      <c r="G47" s="1156"/>
      <c r="H47" s="1156"/>
      <c r="I47" s="1156"/>
      <c r="J47" s="1157"/>
      <c r="K47" s="63">
        <v>10</v>
      </c>
      <c r="L47" s="64" t="s">
        <v>474</v>
      </c>
      <c r="M47" s="64" t="s">
        <v>474</v>
      </c>
      <c r="N47" s="64" t="s">
        <v>474</v>
      </c>
      <c r="O47" s="65" t="s">
        <v>474</v>
      </c>
      <c r="P47" s="48"/>
      <c r="Q47" s="48"/>
      <c r="R47" s="48"/>
      <c r="S47" s="48"/>
      <c r="T47" s="48"/>
      <c r="U47" s="48"/>
    </row>
    <row r="48" spans="1:21" ht="30.75" customHeight="1" x14ac:dyDescent="0.15">
      <c r="A48" s="48"/>
      <c r="B48" s="1164"/>
      <c r="C48" s="1165"/>
      <c r="D48" s="62"/>
      <c r="E48" s="1156" t="s">
        <v>15</v>
      </c>
      <c r="F48" s="1156"/>
      <c r="G48" s="1156"/>
      <c r="H48" s="1156"/>
      <c r="I48" s="1156"/>
      <c r="J48" s="1157"/>
      <c r="K48" s="63">
        <v>594</v>
      </c>
      <c r="L48" s="64">
        <v>589</v>
      </c>
      <c r="M48" s="64">
        <v>577</v>
      </c>
      <c r="N48" s="64">
        <v>594</v>
      </c>
      <c r="O48" s="65">
        <v>583</v>
      </c>
      <c r="P48" s="48"/>
      <c r="Q48" s="48"/>
      <c r="R48" s="48"/>
      <c r="S48" s="48"/>
      <c r="T48" s="48"/>
      <c r="U48" s="48"/>
    </row>
    <row r="49" spans="1:21" ht="30.75" customHeight="1" x14ac:dyDescent="0.15">
      <c r="A49" s="48"/>
      <c r="B49" s="1164"/>
      <c r="C49" s="1165"/>
      <c r="D49" s="62"/>
      <c r="E49" s="1156" t="s">
        <v>16</v>
      </c>
      <c r="F49" s="1156"/>
      <c r="G49" s="1156"/>
      <c r="H49" s="1156"/>
      <c r="I49" s="1156"/>
      <c r="J49" s="1157"/>
      <c r="K49" s="63">
        <v>320</v>
      </c>
      <c r="L49" s="64">
        <v>263</v>
      </c>
      <c r="M49" s="64">
        <v>196</v>
      </c>
      <c r="N49" s="64">
        <v>154</v>
      </c>
      <c r="O49" s="65">
        <v>154</v>
      </c>
      <c r="P49" s="48"/>
      <c r="Q49" s="48"/>
      <c r="R49" s="48"/>
      <c r="S49" s="48"/>
      <c r="T49" s="48"/>
      <c r="U49" s="48"/>
    </row>
    <row r="50" spans="1:21" ht="30.75" customHeight="1" x14ac:dyDescent="0.15">
      <c r="A50" s="48"/>
      <c r="B50" s="1164"/>
      <c r="C50" s="1165"/>
      <c r="D50" s="62"/>
      <c r="E50" s="1156" t="s">
        <v>17</v>
      </c>
      <c r="F50" s="1156"/>
      <c r="G50" s="1156"/>
      <c r="H50" s="1156"/>
      <c r="I50" s="1156"/>
      <c r="J50" s="1157"/>
      <c r="K50" s="63">
        <v>80</v>
      </c>
      <c r="L50" s="64">
        <v>83</v>
      </c>
      <c r="M50" s="64">
        <v>81</v>
      </c>
      <c r="N50" s="64">
        <v>74</v>
      </c>
      <c r="O50" s="65">
        <v>75</v>
      </c>
      <c r="P50" s="48"/>
      <c r="Q50" s="48"/>
      <c r="R50" s="48"/>
      <c r="S50" s="48"/>
      <c r="T50" s="48"/>
      <c r="U50" s="48"/>
    </row>
    <row r="51" spans="1:21" ht="30.75" customHeight="1" x14ac:dyDescent="0.15">
      <c r="A51" s="48"/>
      <c r="B51" s="1166"/>
      <c r="C51" s="1167"/>
      <c r="D51" s="66"/>
      <c r="E51" s="1156" t="s">
        <v>18</v>
      </c>
      <c r="F51" s="1156"/>
      <c r="G51" s="1156"/>
      <c r="H51" s="1156"/>
      <c r="I51" s="1156"/>
      <c r="J51" s="1157"/>
      <c r="K51" s="63">
        <v>1</v>
      </c>
      <c r="L51" s="64">
        <v>0</v>
      </c>
      <c r="M51" s="64">
        <v>2</v>
      </c>
      <c r="N51" s="64">
        <v>1</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2493</v>
      </c>
      <c r="L52" s="64">
        <v>2569</v>
      </c>
      <c r="M52" s="64">
        <v>2594</v>
      </c>
      <c r="N52" s="64">
        <v>2712</v>
      </c>
      <c r="O52" s="65">
        <v>2774</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1810</v>
      </c>
      <c r="L53" s="69">
        <v>2089</v>
      </c>
      <c r="M53" s="69">
        <v>1551</v>
      </c>
      <c r="N53" s="69">
        <v>1134</v>
      </c>
      <c r="O53" s="70">
        <v>1199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2015-05-01T01:27:13Z</cp:lastPrinted>
  <dcterms:created xsi:type="dcterms:W3CDTF">2015-02-17T07:08:45Z</dcterms:created>
  <dcterms:modified xsi:type="dcterms:W3CDTF">2015-05-01T01:27:20Z</dcterms:modified>
  <cp:category/>
</cp:coreProperties>
</file>