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iterate="1" iterateCount="1" iterateDelta="0"/>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AM40" i="9"/>
  <c r="U40" i="9"/>
  <c r="C40" i="9"/>
  <c r="AM39" i="9"/>
  <c r="U39" i="9"/>
  <c r="C39" i="9"/>
  <c r="CO38" i="9"/>
  <c r="CO39" i="9" s="1"/>
  <c r="CO40" i="9" s="1"/>
  <c r="AM38" i="9"/>
  <c r="C38" i="9"/>
  <c r="CO37" i="9"/>
  <c r="AM37" i="9"/>
  <c r="C37" i="9"/>
  <c r="CO36" i="9"/>
  <c r="AM36" i="9"/>
  <c r="C36" i="9"/>
  <c r="CO35" i="9"/>
  <c r="C35" i="9"/>
  <c r="CO34" i="9"/>
  <c r="BW34" i="9"/>
  <c r="BW35" i="9" s="1"/>
  <c r="BW36" i="9" s="1"/>
  <c r="BW37" i="9" s="1"/>
  <c r="BW38" i="9" s="1"/>
  <c r="BW39" i="9" s="1"/>
  <c r="BW40" i="9" s="1"/>
  <c r="BW41" i="9" s="1"/>
  <c r="C34" i="9"/>
  <c r="U34" i="9" l="1"/>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alcChain>
</file>

<file path=xl/sharedStrings.xml><?xml version="1.0" encoding="utf-8"?>
<sst xmlns="http://schemas.openxmlformats.org/spreadsheetml/2006/main" count="1029" uniqueCount="555">
  <si>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</si>
  <si>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</si>
  <si>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</si>
  <si>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</si>
  <si>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</si>
  <si>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</si>
  <si>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</si>
  <si>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</si>
  <si>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</si>
  <si>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</si>
  <si>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</si>
  <si>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</si>
  <si>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</si>
  <si>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</si>
  <si>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</si>
  <si>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</si>
  <si>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</si>
  <si>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</si>
  <si>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</si>
  <si>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</si>
  <si>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</si>
  <si>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</si>
  <si>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</si>
  <si>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</si>
  <si>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</si>
  <si>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</si>
  <si>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</si>
  <si>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</si>
  <si>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</si>
  <si>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</si>
  <si>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</si>
  <si>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</si>
  <si>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</si>
  <si>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</si>
  <si>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</si>
  <si>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</si>
  <si>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</si>
  <si>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</si>
  <si>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</si>
  <si>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</si>
  <si>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</si>
  <si>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</si>
  <si>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</si>
  <si>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</si>
  <si>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</si>
  <si>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</si>
  <si>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</si>
  <si>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</si>
  <si>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</si>
  <si>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</si>
  <si>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</si>
  <si>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</si>
  <si>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</si>
  <si>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</si>
  <si>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</si>
  <si>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</si>
  <si>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</si>
  <si>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</si>
  <si>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</si>
  <si>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</si>
  <si>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</si>
  <si>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</si>
  <si>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</si>
  <si>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</si>
  <si>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</si>
  <si>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</si>
  <si>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</si>
  <si>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</si>
  <si>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</si>
  <si>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</si>
  <si>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</si>
  <si>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</si>
  <si>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</si>
  <si>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</si>
  <si>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</si>
  <si>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</si>
  <si>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</si>
  <si>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</si>
  <si>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</si>
  <si>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</si>
  <si>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</si>
  <si>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</si>
  <si>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</si>
  <si>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</si>
  <si>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</si>
  <si>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</si>
  <si>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</si>
  <si>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</si>
  <si>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</si>
  <si>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</si>
  <si>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</si>
  <si>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</si>
  <si>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</si>
  <si>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</si>
  <si>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</si>
  <si>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</si>
  <si>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</si>
  <si>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</si>
  <si>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</si>
  <si>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</si>
  <si>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</si>
  <si>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</si>
  <si>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</si>
  <si>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</si>
  <si>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</si>
  <si>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</si>
  <si>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</si>
  <si>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</si>
  <si>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</si>
  <si>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</si>
  <si>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</si>
  <si>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</si>
  <si>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</si>
  <si>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</si>
  <si>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</si>
  <si>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</si>
  <si>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</si>
  <si>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</si>
  <si>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</si>
  <si>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</si>
  <si>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</si>
  <si>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</si>
  <si>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</si>
  <si>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</si>
  <si>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</si>
  <si>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</si>
  <si>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</si>
  <si>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</si>
  <si>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</si>
  <si>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</si>
  <si>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</si>
  <si>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</si>
  <si>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</si>
  <si>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</si>
  <si>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</si>
  <si>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</si>
  <si>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</si>
  <si>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</si>
  <si>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</si>
  <si>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</si>
  <si>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</si>
  <si>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</si>
  <si>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</si>
  <si>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</si>
  <si>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</si>
  <si>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</si>
  <si>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</si>
  <si>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</si>
  <si>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</si>
  <si>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</si>
  <si>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</si>
  <si>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</si>
  <si>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</si>
  <si>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</si>
  <si>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</si>
  <si>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</si>
  <si>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</si>
  <si>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</si>
  <si>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</si>
  <si>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</si>
  <si>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</si>
  <si>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</si>
  <si>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</si>
  <si>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</si>
  <si>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</si>
  <si>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</si>
  <si>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</si>
  <si>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</si>
  <si>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</si>
  <si>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</si>
  <si>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</si>
  <si>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</si>
  <si>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</si>
  <si>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</si>
  <si>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</si>
  <si>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</si>
  <si>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</si>
  <si>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</si>
  <si>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</si>
  <si>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</si>
  <si>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</si>
  <si>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</si>
  <si>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</si>
  <si>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</si>
  <si>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</si>
  <si>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</si>
  <si>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</si>
  <si>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</si>
  <si>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</si>
  <si>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</si>
  <si>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</si>
  <si>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</si>
  <si>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</si>
  <si>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京都府京丹後市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</si>
  <si>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</si>
  <si>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</si>
  <si>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</si>
  <si>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</si>
  <si>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</si>
  <si>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</si>
  <si>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</si>
  <si>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</si>
  <si>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</si>
  <si>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</si>
  <si>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</si>
  <si>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</si>
  <si>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</si>
  <si>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</si>
  <si>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</si>
  <si>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</si>
  <si>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</si>
  <si>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</si>
  <si>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</si>
  <si>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</si>
  <si>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</si>
  <si>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</si>
  <si>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</si>
  <si>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</si>
  <si>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</si>
  <si>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</si>
  <si>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</si>
  <si>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</si>
  <si>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</si>
  <si>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</si>
  <si>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</si>
  <si>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</si>
  <si>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</si>
  <si>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</si>
  <si>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</si>
  <si>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</si>
  <si>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</si>
  <si>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</si>
  <si>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</si>
  <si>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</si>
  <si>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</si>
  <si>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</si>
  <si>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</si>
  <si>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</si>
  <si>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</si>
  <si>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</si>
  <si>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</si>
  <si>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</si>
  <si>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</si>
  <si>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</si>
  <si>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</si>
  <si>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</si>
  <si>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</si>
  <si>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</si>
  <si>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</si>
  <si>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</si>
  <si>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</si>
  <si>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</si>
  <si>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</si>
  <si>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</si>
  <si>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</si>
  <si>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</si>
  <si>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</si>
  <si>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</si>
  <si>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</si>
  <si>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</si>
  <si>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</si>
  <si>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</si>
  <si>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</si>
  <si>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</si>
  <si>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</si>
  <si>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</si>
  <si>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</si>
  <si>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</si>
  <si>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</si>
  <si>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</si>
  <si>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</si>
  <si>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</si>
  <si>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</si>
  <si>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</si>
  <si>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</si>
  <si>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</si>
  <si>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</si>
  <si>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</si>
  <si>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</si>
  <si>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</si>
  <si>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</si>
  <si>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</si>
  <si>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</si>
  <si>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</si>
  <si>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</si>
  <si>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</si>
  <si>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</si>
  <si>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</si>
  <si>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</si>
  <si>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</si>
  <si>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</si>
  <si>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</si>
  <si>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</si>
  <si>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</si>
  <si>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</si>
  <si>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</si>
  <si>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</si>
  <si>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</si>
  <si>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</si>
  <si>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</si>
  <si>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</si>
  <si>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</si>
  <si>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</si>
  <si>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</si>
  <si>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</si>
  <si>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</si>
  <si>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</si>
  <si>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</si>
  <si>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</si>
  <si>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</si>
  <si>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</si>
  <si>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</si>
  <si>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</si>
  <si>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</si>
  <si>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</si>
  <si>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</si>
  <si>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</si>
  <si>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</si>
  <si>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</si>
  <si>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</si>
  <si>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</si>
  <si>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</si>
  <si>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</si>
  <si>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</si>
  <si>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</si>
  <si>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</si>
  <si>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</si>
  <si>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</si>
  <si>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</si>
  <si>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</si>
  <si>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</si>
  <si>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</si>
  <si>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</si>
  <si>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</si>
  <si>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</si>
  <si>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</si>
  <si>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</si>
  <si>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</si>
  <si>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</si>
  <si>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</si>
  <si>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</si>
  <si>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</si>
  <si>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京都府京丹後市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</si>
  <si>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</si>
  <si>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</si>
  <si>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</si>
  <si>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</si>
  <si>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</si>
  <si>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</si>
  <si>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</si>
  <si>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</si>
  <si>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</si>
  <si>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</si>
  <si>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</si>
  <si>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</si>
  <si>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</si>
  <si>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</si>
  <si>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</si>
  <si>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</si>
  <si>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</si>
  <si>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</si>
  <si>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</si>
  <si>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</si>
  <si>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</si>
  <si>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</si>
  <si>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</si>
  <si>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</si>
  <si>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</si>
  <si>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</si>
  <si>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</si>
  <si>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</si>
  <si>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</si>
  <si>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</si>
  <si>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</si>
  <si>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</si>
  <si>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</si>
  <si>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</si>
  <si>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</si>
  <si>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</si>
  <si>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</si>
  <si>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</si>
  <si>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</si>
  <si>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</si>
  <si>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</si>
  <si>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</si>
  <si>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</si>
  <si>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集落排水事業特別会計</t>
    <phoneticPr fontId="5"/>
  </si>
  <si>
    <t>公共下水道事業特別会計</t>
    <phoneticPr fontId="5"/>
  </si>
  <si>
    <t>浄化槽整備事業特別会計</t>
    <phoneticPr fontId="5"/>
  </si>
  <si>
    <t>市民太陽光発電所事業特別会計</t>
    <phoneticPr fontId="5"/>
  </si>
  <si>
    <t>工業用地造成事業特別会計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</si>
  <si>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</si>
  <si>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</si>
  <si>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</si>
  <si>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</si>
  <si>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</si>
  <si>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</si>
  <si>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</si>
  <si>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</si>
  <si>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</si>
  <si>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</si>
  <si>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</si>
  <si>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</si>
  <si>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</si>
  <si>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</si>
  <si>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</si>
  <si>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</si>
  <si>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</si>
  <si>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</si>
  <si>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</si>
  <si>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</si>
  <si>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</si>
  <si>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</si>
  <si>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</si>
  <si>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</si>
  <si>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</si>
  <si>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</si>
  <si>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</si>
  <si>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</si>
  <si>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</si>
  <si>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</si>
  <si>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</si>
  <si>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</si>
  <si>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</si>
  <si>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</si>
  <si>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</si>
  <si>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</si>
  <si>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</si>
  <si>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</si>
  <si>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</si>
  <si>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</si>
  <si>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</si>
  <si>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</si>
  <si>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</si>
  <si>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</si>
  <si>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</si>
  <si>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</si>
  <si>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</si>
  <si>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</si>
  <si>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</si>
  <si>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</si>
  <si>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</si>
  <si>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</si>
  <si>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</si>
  <si>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</si>
  <si>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</si>
  <si>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</si>
  <si>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</si>
  <si>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</si>
  <si>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</si>
  <si>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</si>
  <si>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</si>
  <si>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</si>
  <si>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</si>
  <si>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</si>
  <si>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</si>
  <si>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</si>
  <si>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</si>
  <si>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</si>
  <si>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</si>
  <si>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</si>
  <si>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</si>
  <si>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</si>
  <si>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</si>
  <si>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</si>
  <si>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</si>
  <si>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</si>
  <si>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</si>
  <si>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</si>
  <si>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</si>
  <si>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</si>
  <si>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</si>
  <si>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</si>
  <si>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</si>
  <si>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</si>
  <si>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</si>
  <si>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</si>
  <si>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</si>
  <si>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</si>
  <si>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</si>
  <si>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</si>
  <si>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</si>
  <si>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</si>
  <si>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</si>
  <si>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</si>
  <si>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</si>
  <si>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</si>
  <si>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</si>
  <si>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</si>
  <si>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</si>
  <si>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</si>
  <si>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</si>
  <si>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</si>
  <si>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</si>
  <si>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</si>
  <si>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</si>
  <si>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</si>
  <si>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</si>
  <si>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</si>
  <si>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</si>
  <si>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</si>
  <si>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</si>
  <si>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</si>
  <si>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</si>
  <si>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</si>
  <si>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</si>
  <si>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</si>
  <si>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</si>
  <si>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</si>
  <si>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</si>
  <si>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</si>
  <si>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</si>
  <si>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</si>
  <si>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</si>
  <si>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</si>
  <si>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</si>
  <si>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</si>
  <si>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</si>
  <si>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</si>
  <si>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</si>
  <si>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</si>
  <si>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</si>
  <si>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</si>
  <si>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</si>
  <si>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0.87</t>
  </si>
  <si>
    <t>▲ 0.63</t>
  </si>
  <si>
    <t>水道事業会計</t>
  </si>
  <si>
    <t>一般会計</t>
  </si>
  <si>
    <t>病院事業会計</t>
  </si>
  <si>
    <t>国民健康保険事業特別会計</t>
  </si>
  <si>
    <t>簡易水道事業特別会計</t>
  </si>
  <si>
    <t>宅地造成事業特別会計</t>
  </si>
  <si>
    <t>公共下水道事業特別会計</t>
  </si>
  <si>
    <t>国民健康保険直営診療所事業特別会計</t>
  </si>
  <si>
    <t>その他会計（赤字）</t>
  </si>
  <si>
    <t>その他会計（黒字）</t>
  </si>
  <si>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</si>
  <si>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</si>
  <si>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</si>
  <si>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</si>
  <si>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</si>
  <si>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</si>
  <si>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</si>
  <si>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京都地方税機構</t>
    <rPh sb="0" eb="2">
      <t>キョウト</t>
    </rPh>
    <rPh sb="2" eb="5">
      <t>チホウゼイ</t>
    </rPh>
    <rPh sb="5" eb="7">
      <t>キコウ</t>
    </rPh>
    <phoneticPr fontId="5"/>
  </si>
  <si>
    <t>-</t>
    <phoneticPr fontId="2"/>
  </si>
  <si>
    <t>-</t>
    <phoneticPr fontId="2"/>
  </si>
  <si>
    <t>京都府丹後文化事業団</t>
    <rPh sb="0" eb="3">
      <t>キョウトフ</t>
    </rPh>
    <rPh sb="3" eb="5">
      <t>タンゴ</t>
    </rPh>
    <rPh sb="5" eb="7">
      <t>ブンカ</t>
    </rPh>
    <rPh sb="7" eb="10">
      <t>ジギョウダン</t>
    </rPh>
    <phoneticPr fontId="2"/>
  </si>
  <si>
    <t>京丹後市公園緑化事業団</t>
    <rPh sb="0" eb="4">
      <t>キョウタンゴシ</t>
    </rPh>
    <rPh sb="4" eb="6">
      <t>コウエン</t>
    </rPh>
    <rPh sb="6" eb="8">
      <t>リョクカ</t>
    </rPh>
    <rPh sb="8" eb="11">
      <t>ジギョウダン</t>
    </rPh>
    <phoneticPr fontId="2"/>
  </si>
  <si>
    <t>丹後地域地場産業振興センター</t>
    <rPh sb="0" eb="2">
      <t>タンゴ</t>
    </rPh>
    <rPh sb="2" eb="4">
      <t>チイキ</t>
    </rPh>
    <rPh sb="4" eb="6">
      <t>ジバ</t>
    </rPh>
    <rPh sb="6" eb="8">
      <t>サンギョウ</t>
    </rPh>
    <rPh sb="8" eb="10">
      <t>シンコウ</t>
    </rPh>
    <phoneticPr fontId="2"/>
  </si>
  <si>
    <t>テンキテンキ村</t>
    <rPh sb="6" eb="7">
      <t>ムラ</t>
    </rPh>
    <phoneticPr fontId="2"/>
  </si>
  <si>
    <t>くみはま縣</t>
    <rPh sb="4" eb="5">
      <t>ケン</t>
    </rPh>
    <phoneticPr fontId="5"/>
  </si>
  <si>
    <t>京丹後市総合サービス</t>
    <rPh sb="0" eb="4">
      <t>キョウタンゴシ</t>
    </rPh>
    <rPh sb="4" eb="6">
      <t>ソウゴウ</t>
    </rPh>
    <phoneticPr fontId="5"/>
  </si>
  <si>
    <t>京丹後製茶</t>
    <rPh sb="0" eb="3">
      <t>キョウタンゴ</t>
    </rPh>
    <rPh sb="3" eb="5">
      <t>セイチャ</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</si>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</sst>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72280</c:v>
                </c:pt>
                <c:pt idx="1">
                  <c:v>72180</c:v>
                </c:pt>
                <c:pt idx="2">
                  <c:v>77466</c:v>
                </c:pt>
                <c:pt idx="3">
                  <c:v>73053</c:v>
                </c:pt>
                <c:pt idx="4">
                  <c:v>145026</c:v>
                </c:pt>
              </c:numCache>
            </c:numRef>
          </c:val>
          <c:smooth val="0"/>
        </c:ser>
        <c:dLbls>
          <c:showLegendKey val="0"/>
          <c:showVal val="0"/>
          <c:showCatName val="0"/>
          <c:showSerName val="0"/>
          <c:showPercent val="0"/>
          <c:showBubbleSize val="0"/>
        </c:dLbls>
        <c:marker val="1"/>
        <c:smooth val="0"/>
        <c:axId val="115386624"/>
        <c:axId val="115392896"/>
      </c:lineChart>
      <c:catAx>
        <c:axId val="115386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92896"/>
        <c:crosses val="autoZero"/>
        <c:auto val="1"/>
        <c:lblAlgn val="ctr"/>
        <c:lblOffset val="100"/>
        <c:tickLblSkip val="1"/>
        <c:tickMarkSkip val="1"/>
        <c:noMultiLvlLbl val="0"/>
      </c:catAx>
      <c:valAx>
        <c:axId val="1153928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86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3.71</c:v>
                </c:pt>
                <c:pt idx="1">
                  <c:v>2.79</c:v>
                </c:pt>
                <c:pt idx="2">
                  <c:v>2.17</c:v>
                </c:pt>
                <c:pt idx="3">
                  <c:v>3.21</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9.48</c:v>
                </c:pt>
                <c:pt idx="1">
                  <c:v>9.08</c:v>
                </c:pt>
                <c:pt idx="2">
                  <c:v>9.1199999999999992</c:v>
                </c:pt>
                <c:pt idx="3">
                  <c:v>9.01</c:v>
                </c:pt>
                <c:pt idx="4">
                  <c:v>8.99</c:v>
                </c:pt>
              </c:numCache>
            </c:numRef>
          </c:val>
        </c:ser>
        <c:dLbls>
          <c:showLegendKey val="0"/>
          <c:showVal val="0"/>
          <c:showCatName val="0"/>
          <c:showSerName val="0"/>
          <c:showPercent val="0"/>
          <c:showBubbleSize val="0"/>
        </c:dLbls>
        <c:gapWidth val="250"/>
        <c:overlap val="100"/>
        <c:axId val="116668672"/>
        <c:axId val="11667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1.86</c:v>
                </c:pt>
                <c:pt idx="1">
                  <c:v>-0.87</c:v>
                </c:pt>
                <c:pt idx="2">
                  <c:v>-0.63</c:v>
                </c:pt>
                <c:pt idx="3">
                  <c:v>1.07</c:v>
                </c:pt>
                <c:pt idx="4">
                  <c:v>1.97</c:v>
                </c:pt>
              </c:numCache>
            </c:numRef>
          </c:val>
          <c:smooth val="0"/>
        </c:ser>
        <c:dLbls>
          <c:showLegendKey val="0"/>
          <c:showVal val="0"/>
          <c:showCatName val="0"/>
          <c:showSerName val="0"/>
          <c:showPercent val="0"/>
          <c:showBubbleSize val="0"/>
        </c:dLbls>
        <c:marker val="1"/>
        <c:smooth val="0"/>
        <c:axId val="116668672"/>
        <c:axId val="116674944"/>
      </c:lineChart>
      <c:catAx>
        <c:axId val="1166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674944"/>
        <c:crosses val="autoZero"/>
        <c:auto val="1"/>
        <c:lblAlgn val="ctr"/>
        <c:lblOffset val="100"/>
        <c:tickLblSkip val="1"/>
        <c:tickMarkSkip val="1"/>
        <c:noMultiLvlLbl val="0"/>
      </c:catAx>
      <c:valAx>
        <c:axId val="11667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0.36</c:v>
                </c:pt>
                <c:pt idx="2">
                  <c:v>#N/A</c:v>
                </c:pt>
                <c:pt idx="3">
                  <c:v>0.45</c:v>
                </c:pt>
                <c:pt idx="4">
                  <c:v>#N/A</c:v>
                </c:pt>
                <c:pt idx="5">
                  <c:v>0.31</c:v>
                </c:pt>
                <c:pt idx="6">
                  <c:v>#N/A</c:v>
                </c:pt>
                <c:pt idx="7">
                  <c:v>0.39</c:v>
                </c:pt>
                <c:pt idx="8">
                  <c:v>#N/A</c:v>
                </c:pt>
                <c:pt idx="9">
                  <c:v>0.37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国民健康保険直営診療所事業特別会計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0.03</c:v>
                </c:pt>
                <c:pt idx="4">
                  <c:v>#N/A</c:v>
                </c:pt>
                <c:pt idx="5">
                  <c:v>0.05</c:v>
                </c:pt>
                <c:pt idx="6">
                  <c:v>#N/A</c:v>
                </c:pt>
                <c:pt idx="7">
                  <c:v>0.05</c:v>
                </c:pt>
                <c:pt idx="8">
                  <c:v>#N/A</c:v>
                </c:pt>
                <c:pt idx="9">
                  <c:v>0.13</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0.28000000000000003</c:v>
                </c:pt>
                <c:pt idx="2">
                  <c:v>#N/A</c:v>
                </c:pt>
                <c:pt idx="3">
                  <c:v>0.17</c:v>
                </c:pt>
                <c:pt idx="4">
                  <c:v>#N/A</c:v>
                </c:pt>
                <c:pt idx="5">
                  <c:v>0.23</c:v>
                </c:pt>
                <c:pt idx="6">
                  <c:v>#N/A</c:v>
                </c:pt>
                <c:pt idx="7">
                  <c:v>0.28999999999999998</c:v>
                </c:pt>
                <c:pt idx="8">
                  <c:v>#N/A</c:v>
                </c:pt>
                <c:pt idx="9">
                  <c:v>0.19</c:v>
                </c:pt>
              </c:numCache>
            </c:numRef>
          </c:val>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0.23</c:v>
                </c:pt>
                <c:pt idx="4">
                  <c:v>#N/A</c:v>
                </c:pt>
                <c:pt idx="5">
                  <c:v>0.26</c:v>
                </c:pt>
                <c:pt idx="6">
                  <c:v>#N/A</c:v>
                </c:pt>
                <c:pt idx="7">
                  <c:v>0.22</c:v>
                </c:pt>
                <c:pt idx="8">
                  <c:v>#N/A</c:v>
                </c:pt>
                <c:pt idx="9">
                  <c:v>0.22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0.35</c:v>
                </c:pt>
                <c:pt idx="4">
                  <c:v>#N/A</c:v>
                </c:pt>
                <c:pt idx="5">
                  <c:v>0.41</c:v>
                </c:pt>
                <c:pt idx="6">
                  <c:v>#N/A</c:v>
                </c:pt>
                <c:pt idx="7">
                  <c:v>0.27</c:v>
                </c:pt>
                <c:pt idx="8">
                  <c:v>#N/A</c:v>
                </c:pt>
                <c:pt idx="9">
                  <c:v>0.31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0.76</c:v>
                </c:pt>
                <c:pt idx="2">
                  <c:v>#N/A</c:v>
                </c:pt>
                <c:pt idx="3">
                  <c:v>0.88</c:v>
                </c:pt>
                <c:pt idx="4">
                  <c:v>#N/A</c:v>
                </c:pt>
                <c:pt idx="5">
                  <c:v>1.08</c:v>
                </c:pt>
                <c:pt idx="6">
                  <c:v>#N/A</c:v>
                </c:pt>
                <c:pt idx="7">
                  <c:v>0.83</c:v>
                </c:pt>
                <c:pt idx="8">
                  <c:v>#N/A</c:v>
                </c:pt>
                <c:pt idx="9">
                  <c:v>0.31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0.87</c:v>
                </c:pt>
                <c:pt idx="6">
                  <c:v>#N/A</c:v>
                </c:pt>
                <c:pt idx="7">
                  <c:v>1.25</c:v>
                </c:pt>
                <c:pt idx="8">
                  <c:v>#N/A</c:v>
                </c:pt>
                <c:pt idx="9">
                  <c:v>1.64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c:v>
                </c:pt>
                <c:pt idx="2">
                  <c:v>#N/A</c:v>
                </c:pt>
                <c:pt idx="3">
                  <c:v>2.79</c:v>
                </c:pt>
                <c:pt idx="4">
                  <c:v>#N/A</c:v>
                </c:pt>
                <c:pt idx="5">
                  <c:v>2.16</c:v>
                </c:pt>
                <c:pt idx="6">
                  <c:v>#N/A</c:v>
                </c:pt>
                <c:pt idx="7">
                  <c:v>3.21</c:v>
                </c:pt>
                <c:pt idx="8">
                  <c:v>#N/A</c:v>
                </c:pt>
                <c:pt idx="9">
                  <c:v>5.0599999999999996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4.3600000000000003</c:v>
                </c:pt>
                <c:pt idx="2">
                  <c:v>#N/A</c:v>
                </c:pt>
                <c:pt idx="3">
                  <c:v>4.9400000000000004</c:v>
                </c:pt>
                <c:pt idx="4">
                  <c:v>#N/A</c:v>
                </c:pt>
                <c:pt idx="5">
                  <c:v>5.09</c:v>
                </c:pt>
                <c:pt idx="6">
                  <c:v>#N/A</c:v>
                </c:pt>
                <c:pt idx="7">
                  <c:v>5.23</c:v>
                </c:pt>
                <c:pt idx="8">
                  <c:v>#N/A</c:v>
                </c:pt>
                <c:pt idx="9">
                  <c:v>5.44</c:v>
                </c:pt>
              </c:numCache>
            </c:numRef>
          </c:val>
        </c:ser>
        <c:dLbls>
          <c:showLegendKey val="0"/>
          <c:showVal val="0"/>
          <c:showCatName val="0"/>
          <c:showSerName val="0"/>
          <c:showPercent val="0"/>
          <c:showBubbleSize val="0"/>
        </c:dLbls>
        <c:gapWidth val="150"/>
        <c:overlap val="100"/>
        <c:axId val="116826880"/>
        <c:axId val="116828416"/>
      </c:barChart>
      <c:catAx>
        <c:axId val="1168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28416"/>
        <c:crosses val="autoZero"/>
        <c:auto val="1"/>
        <c:lblAlgn val="ctr"/>
        <c:lblOffset val="100"/>
        <c:tickLblSkip val="1"/>
        <c:tickMarkSkip val="1"/>
        <c:noMultiLvlLbl val="0"/>
      </c:catAx>
      <c:valAx>
        <c:axId val="11682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2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4102</c:v>
                </c:pt>
                <c:pt idx="5">
                  <c:v>4212</c:v>
                </c:pt>
                <c:pt idx="8">
                  <c:v>4302</c:v>
                </c:pt>
                <c:pt idx="11">
                  <c:v>4328</c:v>
                </c:pt>
                <c:pt idx="14">
                  <c:v>4515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90</c:v>
                </c:pt>
                <c:pt idx="3">
                  <c:v>65</c:v>
                </c:pt>
                <c:pt idx="6">
                  <c:v>102</c:v>
                </c:pt>
                <c:pt idx="9">
                  <c:v>97</c:v>
                </c:pt>
                <c:pt idx="12">
                  <c:v>90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1297</c:v>
                </c:pt>
                <c:pt idx="3">
                  <c:v>1450</c:v>
                </c:pt>
                <c:pt idx="6">
                  <c:v>1593</c:v>
                </c:pt>
                <c:pt idx="9">
                  <c:v>1589</c:v>
                </c:pt>
                <c:pt idx="12">
                  <c:v>1647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5308</c:v>
                </c:pt>
                <c:pt idx="3">
                  <c:v>5331</c:v>
                </c:pt>
                <c:pt idx="6">
                  <c:v>5109</c:v>
                </c:pt>
                <c:pt idx="9">
                  <c:v>4896</c:v>
                </c:pt>
                <c:pt idx="12">
                  <c:v>4663</c:v>
                </c:pt>
              </c:numCache>
            </c:numRef>
          </c:val>
        </c:ser>
        <c:dLbls>
          <c:showLegendKey val="0"/>
          <c:showVal val="0"/>
          <c:showCatName val="0"/>
          <c:showSerName val="0"/>
          <c:showPercent val="0"/>
          <c:showBubbleSize val="0"/>
        </c:dLbls>
        <c:gapWidth val="100"/>
        <c:overlap val="100"/>
        <c:axId val="121701120"/>
        <c:axId val="1217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2603</c:v>
                </c:pt>
                <c:pt idx="2">
                  <c:v>#N/A</c:v>
                </c:pt>
                <c:pt idx="3">
                  <c:v>#N/A</c:v>
                </c:pt>
                <c:pt idx="4">
                  <c:v>2644</c:v>
                </c:pt>
                <c:pt idx="5">
                  <c:v>#N/A</c:v>
                </c:pt>
                <c:pt idx="6">
                  <c:v>#N/A</c:v>
                </c:pt>
                <c:pt idx="7">
                  <c:v>2512</c:v>
                </c:pt>
                <c:pt idx="8">
                  <c:v>#N/A</c:v>
                </c:pt>
                <c:pt idx="9">
                  <c:v>#N/A</c:v>
                </c:pt>
                <c:pt idx="10">
                  <c:v>2264</c:v>
                </c:pt>
                <c:pt idx="11">
                  <c:v>#N/A</c:v>
                </c:pt>
                <c:pt idx="12">
                  <c:v>#N/A</c:v>
                </c:pt>
                <c:pt idx="13">
                  <c:v>1895</c:v>
                </c:pt>
                <c:pt idx="14">
                  <c:v>#N/A</c:v>
                </c:pt>
              </c:numCache>
            </c:numRef>
          </c:val>
          <c:smooth val="0"/>
        </c:ser>
        <c:dLbls>
          <c:showLegendKey val="0"/>
          <c:showVal val="0"/>
          <c:showCatName val="0"/>
          <c:showSerName val="0"/>
          <c:showPercent val="0"/>
          <c:showBubbleSize val="0"/>
        </c:dLbls>
        <c:marker val="1"/>
        <c:smooth val="0"/>
        <c:axId val="121701120"/>
        <c:axId val="121703040"/>
      </c:lineChart>
      <c:catAx>
        <c:axId val="1217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03040"/>
        <c:crosses val="autoZero"/>
        <c:auto val="1"/>
        <c:lblAlgn val="ctr"/>
        <c:lblOffset val="100"/>
        <c:tickLblSkip val="1"/>
        <c:tickMarkSkip val="1"/>
        <c:noMultiLvlLbl val="0"/>
      </c:catAx>
      <c:valAx>
        <c:axId val="1217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44461</c:v>
                </c:pt>
                <c:pt idx="5">
                  <c:v>45200</c:v>
                </c:pt>
                <c:pt idx="8">
                  <c:v>45375</c:v>
                </c:pt>
                <c:pt idx="11">
                  <c:v>45942</c:v>
                </c:pt>
                <c:pt idx="14">
                  <c:v>48006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1029</c:v>
                </c:pt>
                <c:pt idx="5">
                  <c:v>914</c:v>
                </c:pt>
                <c:pt idx="8">
                  <c:v>863</c:v>
                </c:pt>
                <c:pt idx="11">
                  <c:v>802</c:v>
                </c:pt>
                <c:pt idx="14">
                  <c:v>727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4126</c:v>
                </c:pt>
                <c:pt idx="5">
                  <c:v>4400</c:v>
                </c:pt>
                <c:pt idx="8">
                  <c:v>4585</c:v>
                </c:pt>
                <c:pt idx="11">
                  <c:v>5222</c:v>
                </c:pt>
                <c:pt idx="14">
                  <c:v>5745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5360</c:v>
                </c:pt>
                <c:pt idx="3">
                  <c:v>5358</c:v>
                </c:pt>
                <c:pt idx="6">
                  <c:v>5261</c:v>
                </c:pt>
                <c:pt idx="9">
                  <c:v>4779</c:v>
                </c:pt>
                <c:pt idx="12">
                  <c:v>4400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c:v>
                </c:pt>
                <c:pt idx="3">
                  <c:v>10</c:v>
                </c:pt>
                <c:pt idx="6">
                  <c:v>8</c:v>
                </c:pt>
                <c:pt idx="9">
                  <c:v>6</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22899</c:v>
                </c:pt>
                <c:pt idx="3">
                  <c:v>22198</c:v>
                </c:pt>
                <c:pt idx="6">
                  <c:v>22823</c:v>
                </c:pt>
                <c:pt idx="9">
                  <c:v>23265</c:v>
                </c:pt>
                <c:pt idx="12">
                  <c:v>23061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342</c:v>
                </c:pt>
                <c:pt idx="3">
                  <c:v>310</c:v>
                </c:pt>
                <c:pt idx="6">
                  <c:v>234</c:v>
                </c:pt>
                <c:pt idx="9">
                  <c:v>160</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41905</c:v>
                </c:pt>
                <c:pt idx="3">
                  <c:v>41119</c:v>
                </c:pt>
                <c:pt idx="6">
                  <c:v>40906</c:v>
                </c:pt>
                <c:pt idx="9">
                  <c:v>40766</c:v>
                </c:pt>
                <c:pt idx="12">
                  <c:v>43357</c:v>
                </c:pt>
              </c:numCache>
            </c:numRef>
          </c:val>
        </c:ser>
        <c:dLbls>
          <c:showLegendKey val="0"/>
          <c:showVal val="0"/>
          <c:showCatName val="0"/>
          <c:showSerName val="0"/>
          <c:showPercent val="0"/>
          <c:showBubbleSize val="0"/>
        </c:dLbls>
        <c:gapWidth val="100"/>
        <c:overlap val="100"/>
        <c:axId val="135113344"/>
        <c:axId val="13512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20902</c:v>
                </c:pt>
                <c:pt idx="2">
                  <c:v>#N/A</c:v>
                </c:pt>
                <c:pt idx="3">
                  <c:v>#N/A</c:v>
                </c:pt>
                <c:pt idx="4">
                  <c:v>18481</c:v>
                </c:pt>
                <c:pt idx="5">
                  <c:v>#N/A</c:v>
                </c:pt>
                <c:pt idx="6">
                  <c:v>#N/A</c:v>
                </c:pt>
                <c:pt idx="7">
                  <c:v>18409</c:v>
                </c:pt>
                <c:pt idx="8">
                  <c:v>#N/A</c:v>
                </c:pt>
                <c:pt idx="9">
                  <c:v>#N/A</c:v>
                </c:pt>
                <c:pt idx="10">
                  <c:v>17010</c:v>
                </c:pt>
                <c:pt idx="11">
                  <c:v>#N/A</c:v>
                </c:pt>
                <c:pt idx="12">
                  <c:v>#N/A</c:v>
                </c:pt>
                <c:pt idx="13">
                  <c:v>16439</c:v>
                </c:pt>
                <c:pt idx="14">
                  <c:v>#N/A</c:v>
                </c:pt>
              </c:numCache>
            </c:numRef>
          </c:val>
          <c:smooth val="0"/>
        </c:ser>
        <c:dLbls>
          <c:showLegendKey val="0"/>
          <c:showVal val="0"/>
          <c:showCatName val="0"/>
          <c:showSerName val="0"/>
          <c:showPercent val="0"/>
          <c:showBubbleSize val="0"/>
        </c:dLbls>
        <c:marker val="1"/>
        <c:smooth val="0"/>
        <c:axId val="135113344"/>
        <c:axId val="135127808"/>
      </c:lineChart>
      <c:catAx>
        <c:axId val="13511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27808"/>
        <c:crosses val="autoZero"/>
        <c:auto val="1"/>
        <c:lblAlgn val="ctr"/>
        <c:lblOffset val="100"/>
        <c:tickLblSkip val="1"/>
        <c:tickMarkSkip val="1"/>
        <c:noMultiLvlLbl val="0"/>
      </c:catAx>
      <c:valAx>
        <c:axId val="13512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1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58,514
58,155
501.46
39,124,262
37,615,513
1,063,426
20,989,684
43,356,622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年度は、前年度の</a:t>
          </a:r>
          <a:r>
            <a:rPr kumimoji="1" lang="en-US" altLang="ja-JP" sz="1300">
              <a:latin typeface="ＭＳ Ｐゴシック"/>
            </a:rPr>
            <a:t>0.32</a:t>
          </a:r>
          <a:r>
            <a:rPr kumimoji="1" lang="ja-JP" altLang="en-US" sz="1300">
              <a:latin typeface="ＭＳ Ｐゴシック"/>
            </a:rPr>
            <a:t>から</a:t>
          </a:r>
          <a:r>
            <a:rPr kumimoji="1" lang="en-US" altLang="ja-JP" sz="1300">
              <a:latin typeface="ＭＳ Ｐゴシック"/>
            </a:rPr>
            <a:t>0.31</a:t>
          </a:r>
          <a:r>
            <a:rPr kumimoji="1" lang="ja-JP" altLang="en-US" sz="1300">
              <a:latin typeface="ＭＳ Ｐゴシック"/>
            </a:rPr>
            <a:t>と</a:t>
          </a:r>
          <a:r>
            <a:rPr kumimoji="1" lang="en-US" altLang="ja-JP" sz="1300">
              <a:latin typeface="ＭＳ Ｐゴシック"/>
            </a:rPr>
            <a:t>0.01</a:t>
          </a:r>
          <a:r>
            <a:rPr kumimoji="1" lang="ja-JP" altLang="en-US" sz="1300">
              <a:latin typeface="ＭＳ Ｐゴシック"/>
            </a:rPr>
            <a:t>ﾎﾟｲﾝﾄ減少しており、類似団体平均を大幅に下回っている。これは、市税収入の落ち込み等により、普通交付税が増額したことが要因である。今後も引き続き、職員等の削減など人件費抑制をはじめとする歳出の徹底的な見直しを行うとともに、財政基盤強化のために市税の徴収率向上対策を中心とす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78922</xdr:rowOff>
    </xdr:to>
    <xdr:cxnSp macro="">
      <xdr:nvCxnSpPr>
        <xdr:cNvPr id="75" name="直線コネクタ 74"/>
        <xdr:cNvCxnSpPr/>
      </xdr:nvCxnSpPr>
      <xdr:spPr>
        <a:xfrm>
          <a:off x="2336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8" name="直線コネクタ 77"/>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年度は、歳入の地方交付税が増加する一方で、歳出では国の要請による時限的な人件費引き下げの終了、市道維持管理経費の増加等に伴い、経常収支比率は</a:t>
          </a:r>
          <a:r>
            <a:rPr kumimoji="1" lang="en-US" altLang="ja-JP" sz="1300">
              <a:latin typeface="ＭＳ Ｐゴシック"/>
            </a:rPr>
            <a:t>87.0</a:t>
          </a:r>
          <a:r>
            <a:rPr kumimoji="1" lang="ja-JP" altLang="en-US" sz="1300">
              <a:latin typeface="ＭＳ Ｐゴシック"/>
            </a:rPr>
            <a:t>％となり、前年度に比べ</a:t>
          </a:r>
          <a:r>
            <a:rPr kumimoji="1" lang="en-US" altLang="ja-JP" sz="1300">
              <a:latin typeface="ＭＳ Ｐゴシック"/>
            </a:rPr>
            <a:t>0.2</a:t>
          </a:r>
          <a:r>
            <a:rPr kumimoji="1" lang="ja-JP" altLang="en-US" sz="1300">
              <a:latin typeface="ＭＳ Ｐゴシック"/>
            </a:rPr>
            <a:t>ﾎﾟｲﾝﾄ悪化した。</a:t>
          </a:r>
          <a:endParaRPr kumimoji="1" lang="en-US" altLang="ja-JP" sz="1300">
            <a:latin typeface="ＭＳ Ｐゴシック"/>
          </a:endParaRPr>
        </a:p>
        <a:p>
          <a:r>
            <a:rPr kumimoji="1" lang="ja-JP" altLang="en-US" sz="1300">
              <a:latin typeface="ＭＳ Ｐゴシック"/>
            </a:rPr>
            <a:t>　市税収入の割合が低い本市においては、今後も引き続き飛躍的な伸びを見込めない中、京丹後市総合計画並びに第</a:t>
          </a:r>
          <a:r>
            <a:rPr kumimoji="1" lang="en-US" altLang="ja-JP" sz="1300">
              <a:latin typeface="ＭＳ Ｐゴシック"/>
            </a:rPr>
            <a:t>2</a:t>
          </a:r>
          <a:r>
            <a:rPr kumimoji="1" lang="ja-JP" altLang="en-US" sz="1300">
              <a:latin typeface="ＭＳ Ｐゴシック"/>
            </a:rPr>
            <a:t>次行財政改革大綱の検証を行いながら、第</a:t>
          </a:r>
          <a:r>
            <a:rPr kumimoji="1" lang="en-US" altLang="ja-JP" sz="1300">
              <a:latin typeface="ＭＳ Ｐゴシック"/>
            </a:rPr>
            <a:t>2</a:t>
          </a:r>
          <a:r>
            <a:rPr kumimoji="1" lang="ja-JP" altLang="en-US" sz="1300">
              <a:latin typeface="ＭＳ Ｐゴシック"/>
            </a:rPr>
            <a:t>次京丹後市総合計画や第</a:t>
          </a:r>
          <a:r>
            <a:rPr kumimoji="1" lang="en-US" altLang="ja-JP" sz="1300">
              <a:latin typeface="ＭＳ Ｐゴシック"/>
            </a:rPr>
            <a:t>3</a:t>
          </a:r>
          <a:r>
            <a:rPr kumimoji="1" lang="ja-JP" altLang="en-US" sz="1300">
              <a:latin typeface="ＭＳ Ｐゴシック"/>
            </a:rPr>
            <a:t>次行財政改革大綱に基づき、</a:t>
          </a:r>
          <a:r>
            <a:rPr kumimoji="1" lang="en-US" altLang="ja-JP" sz="1300">
              <a:latin typeface="ＭＳ Ｐゴシック"/>
            </a:rPr>
            <a:t>『</a:t>
          </a:r>
          <a:r>
            <a:rPr kumimoji="1" lang="ja-JP" altLang="en-US" sz="1300">
              <a:latin typeface="ＭＳ Ｐゴシック"/>
            </a:rPr>
            <a:t>持続可能</a:t>
          </a:r>
          <a:r>
            <a:rPr kumimoji="1" lang="en-US" altLang="ja-JP" sz="1300">
              <a:latin typeface="ＭＳ Ｐゴシック"/>
            </a:rPr>
            <a:t>』</a:t>
          </a:r>
          <a:r>
            <a:rPr kumimoji="1" lang="ja-JP" altLang="en-US" sz="1300">
              <a:latin typeface="ＭＳ Ｐゴシック"/>
            </a:rPr>
            <a:t>な財政運営に取り組み、さらなる経常的経費の見直しを図っていくこととしている。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112268</xdr:rowOff>
    </xdr:from>
    <xdr:to>
      <xdr:col>7</xdr:col>
      <xdr:colOff>152400</xdr:colOff>
      <xdr:row>60</xdr:row>
      <xdr:rowOff>121920</xdr:rowOff>
    </xdr:to>
    <xdr:cxnSp macro="">
      <xdr:nvCxnSpPr>
        <xdr:cNvPr id="130" name="直線コネクタ 129"/>
        <xdr:cNvCxnSpPr/>
      </xdr:nvCxnSpPr>
      <xdr:spPr>
        <a:xfrm>
          <a:off x="4114800" y="103992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61</xdr:row>
      <xdr:rowOff>124206</xdr:rowOff>
    </xdr:to>
    <xdr:cxnSp macro="">
      <xdr:nvCxnSpPr>
        <xdr:cNvPr id="133" name="直線コネクタ 132"/>
        <xdr:cNvCxnSpPr/>
      </xdr:nvCxnSpPr>
      <xdr:spPr>
        <a:xfrm flipV="1">
          <a:off x="3225800" y="103992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124206</xdr:rowOff>
    </xdr:from>
    <xdr:to>
      <xdr:col>4</xdr:col>
      <xdr:colOff>482600</xdr:colOff>
      <xdr:row>61</xdr:row>
      <xdr:rowOff>129032</xdr:rowOff>
    </xdr:to>
    <xdr:cxnSp macro="">
      <xdr:nvCxnSpPr>
        <xdr:cNvPr id="136" name="直線コネクタ 135"/>
        <xdr:cNvCxnSpPr/>
      </xdr:nvCxnSpPr>
      <xdr:spPr>
        <a:xfrm flipV="1">
          <a:off x="2336800" y="105826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80772</xdr:rowOff>
    </xdr:from>
    <xdr:to>
      <xdr:col>3</xdr:col>
      <xdr:colOff>279400</xdr:colOff>
      <xdr:row>61</xdr:row>
      <xdr:rowOff>129032</xdr:rowOff>
    </xdr:to>
    <xdr:cxnSp macro="">
      <xdr:nvCxnSpPr>
        <xdr:cNvPr id="139" name="直線コネクタ 138"/>
        <xdr:cNvCxnSpPr/>
      </xdr:nvCxnSpPr>
      <xdr:spPr>
        <a:xfrm>
          <a:off x="1447800" y="105392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52595</xdr:rowOff>
    </xdr:from>
    <xdr:ext cx="762000" cy="259045"/>
    <xdr:sp macro="" textlink="">
      <xdr:nvSpPr>
        <xdr:cNvPr id="143" name="テキスト ボックス 142"/>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49" name="円/楕円 148"/>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87647</xdr:rowOff>
    </xdr:from>
    <xdr:ext cx="762000" cy="259045"/>
    <xdr:sp macro="" textlink="">
      <xdr:nvSpPr>
        <xdr:cNvPr id="150"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61468</xdr:rowOff>
    </xdr:from>
    <xdr:to>
      <xdr:col>6</xdr:col>
      <xdr:colOff>50800</xdr:colOff>
      <xdr:row>60</xdr:row>
      <xdr:rowOff>163068</xdr:rowOff>
    </xdr:to>
    <xdr:sp macro="" textlink="">
      <xdr:nvSpPr>
        <xdr:cNvPr id="151" name="円/楕円 150"/>
        <xdr:cNvSpPr/>
      </xdr:nvSpPr>
      <xdr:spPr>
        <a:xfrm>
          <a:off x="4064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1795</xdr:rowOff>
    </xdr:from>
    <xdr:ext cx="736600" cy="259045"/>
    <xdr:sp macro="" textlink="">
      <xdr:nvSpPr>
        <xdr:cNvPr id="152" name="テキスト ボックス 151"/>
        <xdr:cNvSpPr txBox="1"/>
      </xdr:nvSpPr>
      <xdr:spPr>
        <a:xfrm>
          <a:off x="3733800" y="1011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3" name="円/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159783</xdr:rowOff>
    </xdr:from>
    <xdr:ext cx="762000" cy="259045"/>
    <xdr:sp macro="" textlink="">
      <xdr:nvSpPr>
        <xdr:cNvPr id="154" name="テキスト ボックス 153"/>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78232</xdr:rowOff>
    </xdr:from>
    <xdr:to>
      <xdr:col>3</xdr:col>
      <xdr:colOff>330200</xdr:colOff>
      <xdr:row>62</xdr:row>
      <xdr:rowOff>8382</xdr:rowOff>
    </xdr:to>
    <xdr:sp macro="" textlink="">
      <xdr:nvSpPr>
        <xdr:cNvPr id="155" name="円/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164609</xdr:rowOff>
    </xdr:from>
    <xdr:ext cx="762000" cy="259045"/>
    <xdr:sp macro="" textlink="">
      <xdr:nvSpPr>
        <xdr:cNvPr id="156" name="テキスト ボックス 155"/>
        <xdr:cNvSpPr txBox="1"/>
      </xdr:nvSpPr>
      <xdr:spPr>
        <a:xfrm>
          <a:off x="1955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29972</xdr:rowOff>
    </xdr:from>
    <xdr:to>
      <xdr:col>2</xdr:col>
      <xdr:colOff>127000</xdr:colOff>
      <xdr:row>61</xdr:row>
      <xdr:rowOff>131572</xdr:rowOff>
    </xdr:to>
    <xdr:sp macro="" textlink="">
      <xdr:nvSpPr>
        <xdr:cNvPr id="157" name="円/楕円 156"/>
        <xdr:cNvSpPr/>
      </xdr:nvSpPr>
      <xdr:spPr>
        <a:xfrm>
          <a:off x="1397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116349</xdr:rowOff>
    </xdr:from>
    <xdr:ext cx="762000" cy="259045"/>
    <xdr:sp macro="" textlink="">
      <xdr:nvSpPr>
        <xdr:cNvPr id="158" name="テキスト ボックス 157"/>
        <xdr:cNvSpPr txBox="1"/>
      </xdr:nvSpPr>
      <xdr:spPr>
        <a:xfrm>
          <a:off x="1066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経常経費の削減に努めてはいるが、国の要請による時限的な人件費引き下げの終了に伴う人件費の増加、消費税増税に伴う物件費の増加に伴い前年度よりも悪化した。</a:t>
          </a:r>
          <a:endParaRPr kumimoji="1" lang="en-US" altLang="ja-JP" sz="1300">
            <a:latin typeface="ＭＳ Ｐゴシック"/>
          </a:endParaRPr>
        </a:p>
        <a:p>
          <a:r>
            <a:rPr kumimoji="1" lang="ja-JP" altLang="en-US" sz="1300">
              <a:latin typeface="ＭＳ Ｐゴシック"/>
            </a:rPr>
            <a:t>　経常経費の削減に努めてはいるが、合併により市域が拡大しており、公共施設等の維持管理経費やサービス維持のため職員数を大幅に削減できない事もあり、類似団体平均を上回っている。</a:t>
          </a:r>
          <a:endParaRPr kumimoji="1" lang="en-US" altLang="ja-JP" sz="1300">
            <a:latin typeface="ＭＳ Ｐゴシック"/>
          </a:endParaRPr>
        </a:p>
        <a:p>
          <a:r>
            <a:rPr kumimoji="1" lang="ja-JP" altLang="en-US" sz="1300">
              <a:latin typeface="ＭＳ Ｐゴシック"/>
            </a:rPr>
            <a:t>　また、人口も前年に比べ</a:t>
          </a:r>
          <a:r>
            <a:rPr kumimoji="1" lang="en-US" altLang="ja-JP" sz="1300">
              <a:latin typeface="ＭＳ Ｐゴシック"/>
            </a:rPr>
            <a:t>747</a:t>
          </a:r>
          <a:r>
            <a:rPr kumimoji="1" lang="ja-JP" altLang="en-US" sz="1300">
              <a:latin typeface="ＭＳ Ｐゴシック"/>
            </a:rPr>
            <a:t>人減少していることもあり、</a:t>
          </a:r>
          <a:r>
            <a:rPr kumimoji="1" lang="en-US" altLang="ja-JP" sz="1300">
              <a:latin typeface="ＭＳ Ｐゴシック"/>
            </a:rPr>
            <a:t>1</a:t>
          </a:r>
          <a:r>
            <a:rPr kumimoji="1" lang="ja-JP" altLang="en-US" sz="1300">
              <a:latin typeface="ＭＳ Ｐゴシック"/>
            </a:rPr>
            <a:t>人当たり決算額が減少しにくい状況にある。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68523</xdr:rowOff>
    </xdr:from>
    <xdr:to>
      <xdr:col>7</xdr:col>
      <xdr:colOff>152400</xdr:colOff>
      <xdr:row>82</xdr:row>
      <xdr:rowOff>95458</xdr:rowOff>
    </xdr:to>
    <xdr:cxnSp macro="">
      <xdr:nvCxnSpPr>
        <xdr:cNvPr id="192" name="直線コネクタ 191"/>
        <xdr:cNvCxnSpPr/>
      </xdr:nvCxnSpPr>
      <xdr:spPr>
        <a:xfrm>
          <a:off x="4114800" y="14127423"/>
          <a:ext cx="8382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68523</xdr:rowOff>
    </xdr:from>
    <xdr:to>
      <xdr:col>6</xdr:col>
      <xdr:colOff>0</xdr:colOff>
      <xdr:row>82</xdr:row>
      <xdr:rowOff>71923</xdr:rowOff>
    </xdr:to>
    <xdr:cxnSp macro="">
      <xdr:nvCxnSpPr>
        <xdr:cNvPr id="195" name="直線コネクタ 194"/>
        <xdr:cNvCxnSpPr/>
      </xdr:nvCxnSpPr>
      <xdr:spPr>
        <a:xfrm flipV="1">
          <a:off x="3225800" y="14127423"/>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71923</xdr:rowOff>
    </xdr:from>
    <xdr:to>
      <xdr:col>4</xdr:col>
      <xdr:colOff>482600</xdr:colOff>
      <xdr:row>82</xdr:row>
      <xdr:rowOff>86838</xdr:rowOff>
    </xdr:to>
    <xdr:cxnSp macro="">
      <xdr:nvCxnSpPr>
        <xdr:cNvPr id="198" name="直線コネクタ 197"/>
        <xdr:cNvCxnSpPr/>
      </xdr:nvCxnSpPr>
      <xdr:spPr>
        <a:xfrm flipV="1">
          <a:off x="2336800" y="14130823"/>
          <a:ext cx="889000" cy="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83931</xdr:rowOff>
    </xdr:from>
    <xdr:to>
      <xdr:col>3</xdr:col>
      <xdr:colOff>279400</xdr:colOff>
      <xdr:row>82</xdr:row>
      <xdr:rowOff>86838</xdr:rowOff>
    </xdr:to>
    <xdr:cxnSp macro="">
      <xdr:nvCxnSpPr>
        <xdr:cNvPr id="201" name="直線コネクタ 200"/>
        <xdr:cNvCxnSpPr/>
      </xdr:nvCxnSpPr>
      <xdr:spPr>
        <a:xfrm>
          <a:off x="1447800" y="14142831"/>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61310</xdr:rowOff>
    </xdr:from>
    <xdr:ext cx="762000" cy="259045"/>
    <xdr:sp macro="" textlink="">
      <xdr:nvSpPr>
        <xdr:cNvPr id="205" name="テキスト ボックス 204"/>
        <xdr:cNvSpPr txBox="1"/>
      </xdr:nvSpPr>
      <xdr:spPr>
        <a:xfrm>
          <a:off x="1066800" y="137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44658</xdr:rowOff>
    </xdr:from>
    <xdr:to>
      <xdr:col>7</xdr:col>
      <xdr:colOff>203200</xdr:colOff>
      <xdr:row>82</xdr:row>
      <xdr:rowOff>146258</xdr:rowOff>
    </xdr:to>
    <xdr:sp macro="" textlink="">
      <xdr:nvSpPr>
        <xdr:cNvPr id="211" name="円/楕円 210"/>
        <xdr:cNvSpPr/>
      </xdr:nvSpPr>
      <xdr:spPr>
        <a:xfrm>
          <a:off x="4902200" y="141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16735</xdr:rowOff>
    </xdr:from>
    <xdr:ext cx="762000" cy="259045"/>
    <xdr:sp macro="" textlink="">
      <xdr:nvSpPr>
        <xdr:cNvPr id="212" name="人件費・物件費等の状況該当値テキスト"/>
        <xdr:cNvSpPr txBox="1"/>
      </xdr:nvSpPr>
      <xdr:spPr>
        <a:xfrm>
          <a:off x="5041900" y="1407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17723</xdr:rowOff>
    </xdr:from>
    <xdr:to>
      <xdr:col>6</xdr:col>
      <xdr:colOff>50800</xdr:colOff>
      <xdr:row>82</xdr:row>
      <xdr:rowOff>119323</xdr:rowOff>
    </xdr:to>
    <xdr:sp macro="" textlink="">
      <xdr:nvSpPr>
        <xdr:cNvPr id="213" name="円/楕円 212"/>
        <xdr:cNvSpPr/>
      </xdr:nvSpPr>
      <xdr:spPr>
        <a:xfrm>
          <a:off x="4064000" y="1407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104100</xdr:rowOff>
    </xdr:from>
    <xdr:ext cx="736600" cy="259045"/>
    <xdr:sp macro="" textlink="">
      <xdr:nvSpPr>
        <xdr:cNvPr id="214" name="テキスト ボックス 213"/>
        <xdr:cNvSpPr txBox="1"/>
      </xdr:nvSpPr>
      <xdr:spPr>
        <a:xfrm>
          <a:off x="3733800" y="1416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162,498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21123</xdr:rowOff>
    </xdr:from>
    <xdr:to>
      <xdr:col>4</xdr:col>
      <xdr:colOff>533400</xdr:colOff>
      <xdr:row>82</xdr:row>
      <xdr:rowOff>122723</xdr:rowOff>
    </xdr:to>
    <xdr:sp macro="" textlink="">
      <xdr:nvSpPr>
        <xdr:cNvPr id="215" name="円/楕円 214"/>
        <xdr:cNvSpPr/>
      </xdr:nvSpPr>
      <xdr:spPr>
        <a:xfrm>
          <a:off x="3175000" y="140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107500</xdr:rowOff>
    </xdr:from>
    <xdr:ext cx="762000" cy="259045"/>
    <xdr:sp macro="" textlink="">
      <xdr:nvSpPr>
        <xdr:cNvPr id="216" name="テキスト ボックス 215"/>
        <xdr:cNvSpPr txBox="1"/>
      </xdr:nvSpPr>
      <xdr:spPr>
        <a:xfrm>
          <a:off x="2844800" y="1416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36038</xdr:rowOff>
    </xdr:from>
    <xdr:to>
      <xdr:col>3</xdr:col>
      <xdr:colOff>330200</xdr:colOff>
      <xdr:row>82</xdr:row>
      <xdr:rowOff>137638</xdr:rowOff>
    </xdr:to>
    <xdr:sp macro="" textlink="">
      <xdr:nvSpPr>
        <xdr:cNvPr id="217" name="円/楕円 216"/>
        <xdr:cNvSpPr/>
      </xdr:nvSpPr>
      <xdr:spPr>
        <a:xfrm>
          <a:off x="2286000" y="140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122415</xdr:rowOff>
    </xdr:from>
    <xdr:ext cx="762000" cy="259045"/>
    <xdr:sp macro="" textlink="">
      <xdr:nvSpPr>
        <xdr:cNvPr id="218" name="テキスト ボックス 217"/>
        <xdr:cNvSpPr txBox="1"/>
      </xdr:nvSpPr>
      <xdr:spPr>
        <a:xfrm>
          <a:off x="1955800" y="1418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33131</xdr:rowOff>
    </xdr:from>
    <xdr:to>
      <xdr:col>2</xdr:col>
      <xdr:colOff>127000</xdr:colOff>
      <xdr:row>82</xdr:row>
      <xdr:rowOff>134731</xdr:rowOff>
    </xdr:to>
    <xdr:sp macro="" textlink="">
      <xdr:nvSpPr>
        <xdr:cNvPr id="219" name="円/楕円 218"/>
        <xdr:cNvSpPr/>
      </xdr:nvSpPr>
      <xdr:spPr>
        <a:xfrm>
          <a:off x="1397000" y="140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119508</xdr:rowOff>
    </xdr:from>
    <xdr:ext cx="762000" cy="259045"/>
    <xdr:sp macro="" textlink="">
      <xdr:nvSpPr>
        <xdr:cNvPr id="220" name="テキスト ボックス 219"/>
        <xdr:cNvSpPr txBox="1"/>
      </xdr:nvSpPr>
      <xdr:spPr>
        <a:xfrm>
          <a:off x="1066800" y="1417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年度は国の要請による時限的な人件費引き下げの終了に伴い、前年度</a:t>
          </a:r>
          <a:r>
            <a:rPr kumimoji="1" lang="en-US" altLang="ja-JP" sz="1300">
              <a:solidFill>
                <a:schemeClr val="dk1"/>
              </a:solidFill>
              <a:effectLst/>
              <a:latin typeface="+mn-lt"/>
              <a:ea typeface="+mn-ea"/>
              <a:cs typeface="+mn-cs"/>
            </a:rPr>
            <a:t>93.0</a:t>
          </a:r>
          <a:r>
            <a:rPr kumimoji="1" lang="ja-JP" altLang="ja-JP" sz="1300">
              <a:solidFill>
                <a:schemeClr val="dk1"/>
              </a:solidFill>
              <a:effectLst/>
              <a:latin typeface="+mn-lt"/>
              <a:ea typeface="+mn-ea"/>
              <a:cs typeface="+mn-cs"/>
            </a:rPr>
            <a:t>ポイントから</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ﾎﾟｲﾝﾄ悪化し</a:t>
          </a:r>
          <a:r>
            <a:rPr kumimoji="1" lang="en-US" altLang="ja-JP" sz="1300">
              <a:solidFill>
                <a:schemeClr val="dk1"/>
              </a:solidFill>
              <a:effectLst/>
              <a:latin typeface="+mn-lt"/>
              <a:ea typeface="+mn-ea"/>
              <a:cs typeface="+mn-cs"/>
            </a:rPr>
            <a:t>93.4</a:t>
          </a:r>
          <a:r>
            <a:rPr kumimoji="1" lang="ja-JP" altLang="ja-JP" sz="1300">
              <a:solidFill>
                <a:schemeClr val="dk1"/>
              </a:solidFill>
              <a:effectLst/>
              <a:latin typeface="+mn-lt"/>
              <a:ea typeface="+mn-ea"/>
              <a:cs typeface="+mn-cs"/>
            </a:rPr>
            <a:t>ﾎﾟｲﾝﾄとなったが、</a:t>
          </a:r>
          <a:r>
            <a:rPr kumimoji="1" lang="ja-JP" altLang="en-US" sz="1300">
              <a:latin typeface="ＭＳ Ｐゴシック"/>
            </a:rPr>
            <a:t>合併時における職員給与の統一及び定員適正化計画に基づく職員数の削減努力により、類似団体の中ではかなり低い水準にあり、今後も引き続き給与水準の適正化を図る。</a:t>
          </a:r>
          <a:endParaRPr kumimoji="1" lang="en-US" altLang="ja-JP" sz="1300">
            <a:latin typeface="ＭＳ Ｐゴシック"/>
          </a:endParaRPr>
        </a:p>
        <a:p>
          <a:r>
            <a:rPr kumimoji="1" lang="ja-JP" altLang="en-US" sz="1300">
              <a:latin typeface="ＭＳ Ｐゴシック"/>
            </a:rPr>
            <a:t>　なお、平成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24</a:t>
          </a:r>
          <a:r>
            <a:rPr kumimoji="1" lang="ja-JP" altLang="en-US" sz="1300">
              <a:latin typeface="ＭＳ Ｐゴシック"/>
            </a:rPr>
            <a:t>年度はそれぞれ</a:t>
          </a:r>
          <a:r>
            <a:rPr kumimoji="1" lang="en-US" altLang="ja-JP" sz="1300">
              <a:latin typeface="ＭＳ Ｐゴシック"/>
            </a:rPr>
            <a:t>100.8</a:t>
          </a:r>
          <a:r>
            <a:rPr kumimoji="1" lang="ja-JP" altLang="en-US" sz="1300">
              <a:latin typeface="ＭＳ Ｐゴシック"/>
            </a:rPr>
            <a:t>ﾎﾟｲﾝﾄ、</a:t>
          </a:r>
          <a:r>
            <a:rPr kumimoji="1" lang="en-US" altLang="ja-JP" sz="1300">
              <a:latin typeface="ＭＳ Ｐゴシック"/>
            </a:rPr>
            <a:t>100.7</a:t>
          </a:r>
          <a:r>
            <a:rPr kumimoji="1" lang="ja-JP" altLang="en-US" sz="1300">
              <a:latin typeface="ＭＳ Ｐゴシック"/>
            </a:rPr>
            <a:t>ﾎﾟｲﾝﾄとなっているが、これは国家公務員の時限的な給与減額によるもので、市の給与水準が高くなったものではない。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74507</xdr:rowOff>
    </xdr:to>
    <xdr:cxnSp macro="">
      <xdr:nvCxnSpPr>
        <xdr:cNvPr id="254" name="直線コネクタ 253"/>
        <xdr:cNvCxnSpPr/>
      </xdr:nvCxnSpPr>
      <xdr:spPr>
        <a:xfrm>
          <a:off x="16179800" y="144441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87</xdr:row>
      <xdr:rowOff>147320</xdr:rowOff>
    </xdr:to>
    <xdr:cxnSp macro="">
      <xdr:nvCxnSpPr>
        <xdr:cNvPr id="257" name="直線コネクタ 256"/>
        <xdr:cNvCxnSpPr/>
      </xdr:nvCxnSpPr>
      <xdr:spPr>
        <a:xfrm flipV="1">
          <a:off x="15290800" y="144441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87</xdr:row>
      <xdr:rowOff>155363</xdr:rowOff>
    </xdr:to>
    <xdr:cxnSp macro="">
      <xdr:nvCxnSpPr>
        <xdr:cNvPr id="260" name="直線コネクタ 259"/>
        <xdr:cNvCxnSpPr/>
      </xdr:nvCxnSpPr>
      <xdr:spPr>
        <a:xfrm flipV="1">
          <a:off x="14401800" y="1506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87</xdr:row>
      <xdr:rowOff>155363</xdr:rowOff>
    </xdr:to>
    <xdr:cxnSp macro="">
      <xdr:nvCxnSpPr>
        <xdr:cNvPr id="263" name="直線コネクタ 262"/>
        <xdr:cNvCxnSpPr/>
      </xdr:nvCxnSpPr>
      <xdr:spPr>
        <a:xfrm>
          <a:off x="13512800" y="14500437"/>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66" name="フローチャート : 判断 265"/>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67" name="テキスト ボックス 266"/>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3" name="円/楕円 272"/>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4"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6" name="テキスト ボックス 27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7" name="円/楕円 276"/>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8" name="テキスト ボックス 277"/>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79" name="円/楕円 278"/>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44890</xdr:rowOff>
    </xdr:from>
    <xdr:ext cx="762000" cy="259045"/>
    <xdr:sp macro="" textlink="">
      <xdr:nvSpPr>
        <xdr:cNvPr id="280" name="テキスト ボックス 279"/>
        <xdr:cNvSpPr txBox="1"/>
      </xdr:nvSpPr>
      <xdr:spPr>
        <a:xfrm>
          <a:off x="14020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1" name="円/楕円 280"/>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2" name="テキスト ボックス 281"/>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本市は、合併により旧町（</a:t>
          </a:r>
          <a:r>
            <a:rPr kumimoji="1" lang="en-US" altLang="ja-JP" sz="1300">
              <a:latin typeface="ＭＳ Ｐゴシック"/>
            </a:rPr>
            <a:t>6</a:t>
          </a:r>
          <a:r>
            <a:rPr kumimoji="1" lang="ja-JP" altLang="en-US" sz="1300">
              <a:latin typeface="ＭＳ Ｐゴシック"/>
            </a:rPr>
            <a:t>町分）の職員を擁することとなっため、定員適正化計画に基づき、人員削減に努めてはいるが、類似団体平均を上回っている。</a:t>
          </a:r>
          <a:endParaRPr kumimoji="1" lang="en-US" altLang="ja-JP" sz="1300">
            <a:latin typeface="ＭＳ Ｐゴシック"/>
          </a:endParaRPr>
        </a:p>
        <a:p>
          <a:r>
            <a:rPr kumimoji="1" lang="ja-JP" altLang="en-US" sz="1300">
              <a:latin typeface="ＭＳ Ｐゴシック"/>
            </a:rPr>
            <a:t>　今後も職員数の適正化を図ることとしているが、人口減少もあり、人口千人当たりの職員数を見た場合、ほぼ横ばいの状態で推移している。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33867</xdr:rowOff>
    </xdr:from>
    <xdr:to>
      <xdr:col>24</xdr:col>
      <xdr:colOff>558800</xdr:colOff>
      <xdr:row>63</xdr:row>
      <xdr:rowOff>41910</xdr:rowOff>
    </xdr:to>
    <xdr:cxnSp macro="">
      <xdr:nvCxnSpPr>
        <xdr:cNvPr id="319" name="直線コネクタ 318"/>
        <xdr:cNvCxnSpPr/>
      </xdr:nvCxnSpPr>
      <xdr:spPr>
        <a:xfrm flipV="1">
          <a:off x="16179800" y="1083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41910</xdr:rowOff>
    </xdr:from>
    <xdr:to>
      <xdr:col>23</xdr:col>
      <xdr:colOff>406400</xdr:colOff>
      <xdr:row>63</xdr:row>
      <xdr:rowOff>51102</xdr:rowOff>
    </xdr:to>
    <xdr:cxnSp macro="">
      <xdr:nvCxnSpPr>
        <xdr:cNvPr id="322" name="直線コネクタ 321"/>
        <xdr:cNvCxnSpPr/>
      </xdr:nvCxnSpPr>
      <xdr:spPr>
        <a:xfrm flipV="1">
          <a:off x="15290800" y="108432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49954</xdr:rowOff>
    </xdr:from>
    <xdr:to>
      <xdr:col>22</xdr:col>
      <xdr:colOff>203200</xdr:colOff>
      <xdr:row>63</xdr:row>
      <xdr:rowOff>51102</xdr:rowOff>
    </xdr:to>
    <xdr:cxnSp macro="">
      <xdr:nvCxnSpPr>
        <xdr:cNvPr id="325" name="直線コネクタ 324"/>
        <xdr:cNvCxnSpPr/>
      </xdr:nvCxnSpPr>
      <xdr:spPr>
        <a:xfrm>
          <a:off x="14401800" y="10851304"/>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48804</xdr:rowOff>
    </xdr:from>
    <xdr:to>
      <xdr:col>21</xdr:col>
      <xdr:colOff>0</xdr:colOff>
      <xdr:row>63</xdr:row>
      <xdr:rowOff>49954</xdr:rowOff>
    </xdr:to>
    <xdr:cxnSp macro="">
      <xdr:nvCxnSpPr>
        <xdr:cNvPr id="328" name="直線コネクタ 327"/>
        <xdr:cNvCxnSpPr/>
      </xdr:nvCxnSpPr>
      <xdr:spPr>
        <a:xfrm>
          <a:off x="13512800" y="1085015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1" name="フローチャート : 判断 330"/>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18099</xdr:rowOff>
    </xdr:from>
    <xdr:ext cx="762000" cy="259045"/>
    <xdr:sp macro="" textlink="">
      <xdr:nvSpPr>
        <xdr:cNvPr id="332" name="テキスト ボックス 331"/>
        <xdr:cNvSpPr txBox="1"/>
      </xdr:nvSpPr>
      <xdr:spPr>
        <a:xfrm>
          <a:off x="13131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154517</xdr:rowOff>
    </xdr:from>
    <xdr:to>
      <xdr:col>24</xdr:col>
      <xdr:colOff>609600</xdr:colOff>
      <xdr:row>63</xdr:row>
      <xdr:rowOff>84667</xdr:rowOff>
    </xdr:to>
    <xdr:sp macro="" textlink="">
      <xdr:nvSpPr>
        <xdr:cNvPr id="338" name="円/楕円 337"/>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126594</xdr:rowOff>
    </xdr:from>
    <xdr:ext cx="762000" cy="259045"/>
    <xdr:sp macro="" textlink="">
      <xdr:nvSpPr>
        <xdr:cNvPr id="339"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162560</xdr:rowOff>
    </xdr:from>
    <xdr:to>
      <xdr:col>23</xdr:col>
      <xdr:colOff>457200</xdr:colOff>
      <xdr:row>63</xdr:row>
      <xdr:rowOff>92710</xdr:rowOff>
    </xdr:to>
    <xdr:sp macro="" textlink="">
      <xdr:nvSpPr>
        <xdr:cNvPr id="340" name="円/楕円 339"/>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77487</xdr:rowOff>
    </xdr:from>
    <xdr:ext cx="736600" cy="259045"/>
    <xdr:sp macro="" textlink="">
      <xdr:nvSpPr>
        <xdr:cNvPr id="341" name="テキスト ボックス 340"/>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302</xdr:rowOff>
    </xdr:from>
    <xdr:to>
      <xdr:col>22</xdr:col>
      <xdr:colOff>254000</xdr:colOff>
      <xdr:row>63</xdr:row>
      <xdr:rowOff>101902</xdr:rowOff>
    </xdr:to>
    <xdr:sp macro="" textlink="">
      <xdr:nvSpPr>
        <xdr:cNvPr id="342" name="円/楕円 341"/>
        <xdr:cNvSpPr/>
      </xdr:nvSpPr>
      <xdr:spPr>
        <a:xfrm>
          <a:off x="15240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86679</xdr:rowOff>
    </xdr:from>
    <xdr:ext cx="762000" cy="259045"/>
    <xdr:sp macro="" textlink="">
      <xdr:nvSpPr>
        <xdr:cNvPr id="343" name="テキスト ボックス 342"/>
        <xdr:cNvSpPr txBox="1"/>
      </xdr:nvSpPr>
      <xdr:spPr>
        <a:xfrm>
          <a:off x="14909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170604</xdr:rowOff>
    </xdr:from>
    <xdr:to>
      <xdr:col>21</xdr:col>
      <xdr:colOff>50800</xdr:colOff>
      <xdr:row>63</xdr:row>
      <xdr:rowOff>100754</xdr:rowOff>
    </xdr:to>
    <xdr:sp macro="" textlink="">
      <xdr:nvSpPr>
        <xdr:cNvPr id="344" name="円/楕円 343"/>
        <xdr:cNvSpPr/>
      </xdr:nvSpPr>
      <xdr:spPr>
        <a:xfrm>
          <a:off x="14351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85531</xdr:rowOff>
    </xdr:from>
    <xdr:ext cx="762000" cy="259045"/>
    <xdr:sp macro="" textlink="">
      <xdr:nvSpPr>
        <xdr:cNvPr id="345" name="テキスト ボックス 344"/>
        <xdr:cNvSpPr txBox="1"/>
      </xdr:nvSpPr>
      <xdr:spPr>
        <a:xfrm>
          <a:off x="14020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169454</xdr:rowOff>
    </xdr:from>
    <xdr:to>
      <xdr:col>19</xdr:col>
      <xdr:colOff>533400</xdr:colOff>
      <xdr:row>63</xdr:row>
      <xdr:rowOff>99604</xdr:rowOff>
    </xdr:to>
    <xdr:sp macro="" textlink="">
      <xdr:nvSpPr>
        <xdr:cNvPr id="346" name="円/楕円 345"/>
        <xdr:cNvSpPr/>
      </xdr:nvSpPr>
      <xdr:spPr>
        <a:xfrm>
          <a:off x="13462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84381</xdr:rowOff>
    </xdr:from>
    <xdr:ext cx="762000" cy="259045"/>
    <xdr:sp macro="" textlink="">
      <xdr:nvSpPr>
        <xdr:cNvPr id="347" name="テキスト ボックス 346"/>
        <xdr:cNvSpPr txBox="1"/>
      </xdr:nvSpPr>
      <xdr:spPr>
        <a:xfrm>
          <a:off x="13131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指標算出の基礎となる標準財政規模の増加、公債費の普通交付税算入額が増加したことなど、前年度に比べ</a:t>
          </a:r>
          <a:r>
            <a:rPr kumimoji="1" lang="en-US" altLang="ja-JP" sz="1300">
              <a:latin typeface="ＭＳ Ｐゴシック"/>
            </a:rPr>
            <a:t>1.4</a:t>
          </a:r>
          <a:r>
            <a:rPr kumimoji="1" lang="ja-JP" altLang="en-US" sz="1300">
              <a:latin typeface="ＭＳ Ｐゴシック"/>
            </a:rPr>
            <a:t>ポイント改善したが、依然として類似団体平均を上回っている。</a:t>
          </a:r>
          <a:endParaRPr kumimoji="1" lang="en-US" altLang="ja-JP" sz="1300">
            <a:latin typeface="ＭＳ Ｐゴシック"/>
          </a:endParaRPr>
        </a:p>
        <a:p>
          <a:r>
            <a:rPr kumimoji="1" lang="ja-JP" altLang="en-US" sz="1300">
              <a:latin typeface="ＭＳ Ｐゴシック"/>
            </a:rPr>
            <a:t>　今後も大型の普通建設事業を実施する予定があることから、公債費及び公営企業への繰出金が増加傾向にあるため、慎重な財政運営を行い、比率の増加を抑制していく必要がある。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160655</xdr:rowOff>
    </xdr:from>
    <xdr:to>
      <xdr:col>24</xdr:col>
      <xdr:colOff>558800</xdr:colOff>
      <xdr:row>42</xdr:row>
      <xdr:rowOff>73660</xdr:rowOff>
    </xdr:to>
    <xdr:cxnSp macro="">
      <xdr:nvCxnSpPr>
        <xdr:cNvPr id="377" name="直線コネクタ 376"/>
        <xdr:cNvCxnSpPr/>
      </xdr:nvCxnSpPr>
      <xdr:spPr>
        <a:xfrm flipV="1">
          <a:off x="16179800" y="71901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109855</xdr:rowOff>
    </xdr:to>
    <xdr:cxnSp macro="">
      <xdr:nvCxnSpPr>
        <xdr:cNvPr id="380" name="直線コネクタ 379"/>
        <xdr:cNvCxnSpPr/>
      </xdr:nvCxnSpPr>
      <xdr:spPr>
        <a:xfrm flipV="1">
          <a:off x="15290800" y="72745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109855</xdr:rowOff>
    </xdr:from>
    <xdr:to>
      <xdr:col>22</xdr:col>
      <xdr:colOff>203200</xdr:colOff>
      <xdr:row>42</xdr:row>
      <xdr:rowOff>127953</xdr:rowOff>
    </xdr:to>
    <xdr:cxnSp macro="">
      <xdr:nvCxnSpPr>
        <xdr:cNvPr id="383" name="直線コネクタ 382"/>
        <xdr:cNvCxnSpPr/>
      </xdr:nvCxnSpPr>
      <xdr:spPr>
        <a:xfrm flipV="1">
          <a:off x="14401800" y="73107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42</xdr:row>
      <xdr:rowOff>152082</xdr:rowOff>
    </xdr:to>
    <xdr:cxnSp macro="">
      <xdr:nvCxnSpPr>
        <xdr:cNvPr id="386" name="直線コネクタ 385"/>
        <xdr:cNvCxnSpPr/>
      </xdr:nvCxnSpPr>
      <xdr:spPr>
        <a:xfrm flipV="1">
          <a:off x="13512800" y="73288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109855</xdr:rowOff>
    </xdr:from>
    <xdr:to>
      <xdr:col>24</xdr:col>
      <xdr:colOff>609600</xdr:colOff>
      <xdr:row>42</xdr:row>
      <xdr:rowOff>40005</xdr:rowOff>
    </xdr:to>
    <xdr:sp macro="" textlink="">
      <xdr:nvSpPr>
        <xdr:cNvPr id="396" name="円/楕円 395"/>
        <xdr:cNvSpPr/>
      </xdr:nvSpPr>
      <xdr:spPr>
        <a:xfrm>
          <a:off x="169672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81932</xdr:rowOff>
    </xdr:from>
    <xdr:ext cx="762000" cy="259045"/>
    <xdr:sp macro="" textlink="">
      <xdr:nvSpPr>
        <xdr:cNvPr id="397" name="公債費負担の状況該当値テキスト"/>
        <xdr:cNvSpPr txBox="1"/>
      </xdr:nvSpPr>
      <xdr:spPr>
        <a:xfrm>
          <a:off x="171069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8" name="円/楕円 397"/>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9" name="テキスト ボックス 398"/>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59055</xdr:rowOff>
    </xdr:from>
    <xdr:to>
      <xdr:col>22</xdr:col>
      <xdr:colOff>254000</xdr:colOff>
      <xdr:row>42</xdr:row>
      <xdr:rowOff>160655</xdr:rowOff>
    </xdr:to>
    <xdr:sp macro="" textlink="">
      <xdr:nvSpPr>
        <xdr:cNvPr id="400" name="円/楕円 399"/>
        <xdr:cNvSpPr/>
      </xdr:nvSpPr>
      <xdr:spPr>
        <a:xfrm>
          <a:off x="15240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145432</xdr:rowOff>
    </xdr:from>
    <xdr:ext cx="762000" cy="259045"/>
    <xdr:sp macro="" textlink="">
      <xdr:nvSpPr>
        <xdr:cNvPr id="401" name="テキスト ボックス 400"/>
        <xdr:cNvSpPr txBox="1"/>
      </xdr:nvSpPr>
      <xdr:spPr>
        <a:xfrm>
          <a:off x="14909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2" name="円/楕円 401"/>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3" name="テキスト ボックス 402"/>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101282</xdr:rowOff>
    </xdr:from>
    <xdr:to>
      <xdr:col>19</xdr:col>
      <xdr:colOff>533400</xdr:colOff>
      <xdr:row>43</xdr:row>
      <xdr:rowOff>31432</xdr:rowOff>
    </xdr:to>
    <xdr:sp macro="" textlink="">
      <xdr:nvSpPr>
        <xdr:cNvPr id="404" name="円/楕円 403"/>
        <xdr:cNvSpPr/>
      </xdr:nvSpPr>
      <xdr:spPr>
        <a:xfrm>
          <a:off x="13462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16209</xdr:rowOff>
    </xdr:from>
    <xdr:ext cx="762000" cy="259045"/>
    <xdr:sp macro="" textlink="">
      <xdr:nvSpPr>
        <xdr:cNvPr id="405" name="テキスト ボックス 404"/>
        <xdr:cNvSpPr txBox="1"/>
      </xdr:nvSpPr>
      <xdr:spPr>
        <a:xfrm>
          <a:off x="13131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年度は、年度末の市債現在高に対する普通交付税での算入公債費や充当可能基金額が増加したため、前年度の</a:t>
          </a:r>
          <a:r>
            <a:rPr kumimoji="1" lang="en-US" altLang="ja-JP" sz="1300">
              <a:latin typeface="ＭＳ Ｐゴシック"/>
            </a:rPr>
            <a:t>101.8</a:t>
          </a:r>
          <a:r>
            <a:rPr kumimoji="1" lang="ja-JP" altLang="en-US" sz="1300">
              <a:latin typeface="ＭＳ Ｐゴシック"/>
            </a:rPr>
            <a:t>ﾎﾟｲﾝﾄから</a:t>
          </a:r>
          <a:r>
            <a:rPr kumimoji="1" lang="en-US" altLang="ja-JP" sz="1300">
              <a:latin typeface="ＭＳ Ｐゴシック"/>
            </a:rPr>
            <a:t>2.6</a:t>
          </a:r>
          <a:r>
            <a:rPr kumimoji="1" lang="ja-JP" altLang="en-US" sz="1300">
              <a:latin typeface="ＭＳ Ｐゴシック"/>
            </a:rPr>
            <a:t>ﾎﾟｲﾝﾄ改善して</a:t>
          </a:r>
          <a:r>
            <a:rPr kumimoji="1" lang="en-US" altLang="ja-JP" sz="1300">
              <a:latin typeface="ＭＳ Ｐゴシック"/>
            </a:rPr>
            <a:t>99.2</a:t>
          </a:r>
          <a:r>
            <a:rPr kumimoji="1" lang="ja-JP" altLang="en-US" sz="1300">
              <a:latin typeface="ＭＳ Ｐゴシック"/>
            </a:rPr>
            <a:t>となっている。普通交付税での算入措置のある有利な合併特例債などの地方債を活用するなど、今後も後年度への負担を少しでも軽減できるよう行財政改革を推進し、財政の健全化を図る。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84074</xdr:rowOff>
    </xdr:from>
    <xdr:to>
      <xdr:col>24</xdr:col>
      <xdr:colOff>558800</xdr:colOff>
      <xdr:row>18</xdr:row>
      <xdr:rowOff>99758</xdr:rowOff>
    </xdr:to>
    <xdr:cxnSp macro="">
      <xdr:nvCxnSpPr>
        <xdr:cNvPr id="435" name="直線コネクタ 434"/>
        <xdr:cNvCxnSpPr/>
      </xdr:nvCxnSpPr>
      <xdr:spPr>
        <a:xfrm flipV="1">
          <a:off x="16179800" y="3170174"/>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99758</xdr:rowOff>
    </xdr:from>
    <xdr:to>
      <xdr:col>23</xdr:col>
      <xdr:colOff>406400</xdr:colOff>
      <xdr:row>18</xdr:row>
      <xdr:rowOff>159480</xdr:rowOff>
    </xdr:to>
    <xdr:cxnSp macro="">
      <xdr:nvCxnSpPr>
        <xdr:cNvPr id="438" name="直線コネクタ 437"/>
        <xdr:cNvCxnSpPr/>
      </xdr:nvCxnSpPr>
      <xdr:spPr>
        <a:xfrm flipV="1">
          <a:off x="15290800" y="3185858"/>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150432</xdr:rowOff>
    </xdr:from>
    <xdr:to>
      <xdr:col>22</xdr:col>
      <xdr:colOff>203200</xdr:colOff>
      <xdr:row>18</xdr:row>
      <xdr:rowOff>159480</xdr:rowOff>
    </xdr:to>
    <xdr:cxnSp macro="">
      <xdr:nvCxnSpPr>
        <xdr:cNvPr id="441" name="直線コネクタ 440"/>
        <xdr:cNvCxnSpPr/>
      </xdr:nvCxnSpPr>
      <xdr:spPr>
        <a:xfrm>
          <a:off x="14401800" y="323653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150432</xdr:rowOff>
    </xdr:from>
    <xdr:to>
      <xdr:col>21</xdr:col>
      <xdr:colOff>0</xdr:colOff>
      <xdr:row>19</xdr:row>
      <xdr:rowOff>54388</xdr:rowOff>
    </xdr:to>
    <xdr:cxnSp macro="">
      <xdr:nvCxnSpPr>
        <xdr:cNvPr id="444" name="直線コネクタ 443"/>
        <xdr:cNvCxnSpPr/>
      </xdr:nvCxnSpPr>
      <xdr:spPr>
        <a:xfrm flipV="1">
          <a:off x="13512800" y="3236532"/>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7" name="フローチャート : 判断 446"/>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104633</xdr:rowOff>
    </xdr:from>
    <xdr:ext cx="762000" cy="259045"/>
    <xdr:sp macro="" textlink="">
      <xdr:nvSpPr>
        <xdr:cNvPr id="448" name="テキスト ボックス 447"/>
        <xdr:cNvSpPr txBox="1"/>
      </xdr:nvSpPr>
      <xdr:spPr>
        <a:xfrm>
          <a:off x="13131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33274</xdr:rowOff>
    </xdr:from>
    <xdr:to>
      <xdr:col>24</xdr:col>
      <xdr:colOff>609600</xdr:colOff>
      <xdr:row>18</xdr:row>
      <xdr:rowOff>134874</xdr:rowOff>
    </xdr:to>
    <xdr:sp macro="" textlink="">
      <xdr:nvSpPr>
        <xdr:cNvPr id="454" name="円/楕円 453"/>
        <xdr:cNvSpPr/>
      </xdr:nvSpPr>
      <xdr:spPr>
        <a:xfrm>
          <a:off x="16967200" y="31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5351</xdr:rowOff>
    </xdr:from>
    <xdr:ext cx="762000" cy="259045"/>
    <xdr:sp macro="" textlink="">
      <xdr:nvSpPr>
        <xdr:cNvPr id="455" name="将来負担の状況該当値テキスト"/>
        <xdr:cNvSpPr txBox="1"/>
      </xdr:nvSpPr>
      <xdr:spPr>
        <a:xfrm>
          <a:off x="17106900" y="309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48958</xdr:rowOff>
    </xdr:from>
    <xdr:to>
      <xdr:col>23</xdr:col>
      <xdr:colOff>457200</xdr:colOff>
      <xdr:row>18</xdr:row>
      <xdr:rowOff>150558</xdr:rowOff>
    </xdr:to>
    <xdr:sp macro="" textlink="">
      <xdr:nvSpPr>
        <xdr:cNvPr id="456" name="円/楕円 455"/>
        <xdr:cNvSpPr/>
      </xdr:nvSpPr>
      <xdr:spPr>
        <a:xfrm>
          <a:off x="16129000" y="31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135336</xdr:rowOff>
    </xdr:from>
    <xdr:ext cx="736600" cy="259045"/>
    <xdr:sp macro="" textlink="">
      <xdr:nvSpPr>
        <xdr:cNvPr id="457" name="テキスト ボックス 456"/>
        <xdr:cNvSpPr txBox="1"/>
      </xdr:nvSpPr>
      <xdr:spPr>
        <a:xfrm>
          <a:off x="15798800" y="322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108680</xdr:rowOff>
    </xdr:from>
    <xdr:to>
      <xdr:col>22</xdr:col>
      <xdr:colOff>254000</xdr:colOff>
      <xdr:row>19</xdr:row>
      <xdr:rowOff>38830</xdr:rowOff>
    </xdr:to>
    <xdr:sp macro="" textlink="">
      <xdr:nvSpPr>
        <xdr:cNvPr id="458" name="円/楕円 457"/>
        <xdr:cNvSpPr/>
      </xdr:nvSpPr>
      <xdr:spPr>
        <a:xfrm>
          <a:off x="15240000" y="31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23607</xdr:rowOff>
    </xdr:from>
    <xdr:ext cx="762000" cy="259045"/>
    <xdr:sp macro="" textlink="">
      <xdr:nvSpPr>
        <xdr:cNvPr id="459" name="テキスト ボックス 458"/>
        <xdr:cNvSpPr txBox="1"/>
      </xdr:nvSpPr>
      <xdr:spPr>
        <a:xfrm>
          <a:off x="14909800" y="32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99632</xdr:rowOff>
    </xdr:from>
    <xdr:to>
      <xdr:col>21</xdr:col>
      <xdr:colOff>50800</xdr:colOff>
      <xdr:row>19</xdr:row>
      <xdr:rowOff>29782</xdr:rowOff>
    </xdr:to>
    <xdr:sp macro="" textlink="">
      <xdr:nvSpPr>
        <xdr:cNvPr id="460" name="円/楕円 459"/>
        <xdr:cNvSpPr/>
      </xdr:nvSpPr>
      <xdr:spPr>
        <a:xfrm>
          <a:off x="14351000" y="31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14559</xdr:rowOff>
    </xdr:from>
    <xdr:ext cx="762000" cy="259045"/>
    <xdr:sp macro="" textlink="">
      <xdr:nvSpPr>
        <xdr:cNvPr id="461" name="テキスト ボックス 460"/>
        <xdr:cNvSpPr txBox="1"/>
      </xdr:nvSpPr>
      <xdr:spPr>
        <a:xfrm>
          <a:off x="14020800" y="327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3588</xdr:rowOff>
    </xdr:from>
    <xdr:to>
      <xdr:col>19</xdr:col>
      <xdr:colOff>533400</xdr:colOff>
      <xdr:row>19</xdr:row>
      <xdr:rowOff>105188</xdr:rowOff>
    </xdr:to>
    <xdr:sp macro="" textlink="">
      <xdr:nvSpPr>
        <xdr:cNvPr id="462" name="円/楕円 461"/>
        <xdr:cNvSpPr/>
      </xdr:nvSpPr>
      <xdr:spPr>
        <a:xfrm>
          <a:off x="13462000" y="3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89965</xdr:rowOff>
    </xdr:from>
    <xdr:ext cx="762000" cy="259045"/>
    <xdr:sp macro="" textlink="">
      <xdr:nvSpPr>
        <xdr:cNvPr id="463" name="テキスト ボックス 462"/>
        <xdr:cNvSpPr txBox="1"/>
      </xdr:nvSpPr>
      <xdr:spPr>
        <a:xfrm>
          <a:off x="13131800" y="33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58,514
58,155
501.46
39,124,262
37,615,513
1,063,426
20,989,684
43,356,622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年度は国の要請による時限的な人件費引き下げの終了に伴い、</a:t>
          </a:r>
          <a:r>
            <a:rPr kumimoji="1" lang="ja-JP" altLang="en-US" sz="1300">
              <a:solidFill>
                <a:schemeClr val="dk1"/>
              </a:solidFill>
              <a:effectLst/>
              <a:latin typeface="+mn-lt"/>
              <a:ea typeface="+mn-ea"/>
              <a:cs typeface="+mn-cs"/>
            </a:rPr>
            <a:t>前年度</a:t>
          </a:r>
          <a:r>
            <a:rPr kumimoji="1" lang="en-US" altLang="ja-JP" sz="1300">
              <a:solidFill>
                <a:schemeClr val="dk1"/>
              </a:solidFill>
              <a:effectLst/>
              <a:latin typeface="+mn-lt"/>
              <a:ea typeface="+mn-ea"/>
              <a:cs typeface="+mn-cs"/>
            </a:rPr>
            <a:t>21.6</a:t>
          </a:r>
          <a:r>
            <a:rPr kumimoji="1" lang="ja-JP" altLang="en-US" sz="1300">
              <a:solidFill>
                <a:schemeClr val="dk1"/>
              </a:solidFill>
              <a:effectLst/>
              <a:latin typeface="+mn-lt"/>
              <a:ea typeface="+mn-ea"/>
              <a:cs typeface="+mn-cs"/>
            </a:rPr>
            <a:t>ﾎﾟｲﾝﾄから</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ﾎﾟｲﾝﾄ悪化し、</a:t>
          </a:r>
          <a:r>
            <a:rPr kumimoji="1" lang="en-US" altLang="ja-JP" sz="1300">
              <a:solidFill>
                <a:schemeClr val="dk1"/>
              </a:solidFill>
              <a:effectLst/>
              <a:latin typeface="+mn-lt"/>
              <a:ea typeface="+mn-ea"/>
              <a:cs typeface="+mn-cs"/>
            </a:rPr>
            <a:t>22.2</a:t>
          </a:r>
          <a:r>
            <a:rPr kumimoji="1" lang="ja-JP" altLang="en-US" sz="1300">
              <a:solidFill>
                <a:schemeClr val="dk1"/>
              </a:solidFill>
              <a:effectLst/>
              <a:latin typeface="+mn-lt"/>
              <a:ea typeface="+mn-ea"/>
              <a:cs typeface="+mn-cs"/>
            </a:rPr>
            <a:t>ﾎﾟｲﾝﾄとなったが、定員適正化計画に掲げた職員数の削減やアウトソーシングの推進により、類似団体と比較した人件費は平均を下回っている。しかし、職員数は類似団体の平均を上回っているため、今後も人件費抑制に向けた取り組みを推進していくこととし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27940</xdr:rowOff>
    </xdr:to>
    <xdr:cxnSp macro="">
      <xdr:nvCxnSpPr>
        <xdr:cNvPr id="64" name="直線コネクタ 63"/>
        <xdr:cNvCxnSpPr/>
      </xdr:nvCxnSpPr>
      <xdr:spPr>
        <a:xfrm>
          <a:off x="3987800" y="615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50800</xdr:rowOff>
    </xdr:to>
    <xdr:cxnSp macro="">
      <xdr:nvCxnSpPr>
        <xdr:cNvPr id="67" name="直線コネクタ 66"/>
        <xdr:cNvCxnSpPr/>
      </xdr:nvCxnSpPr>
      <xdr:spPr>
        <a:xfrm flipV="1">
          <a:off x="3098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134620</xdr:rowOff>
    </xdr:to>
    <xdr:cxnSp macro="">
      <xdr:nvCxnSpPr>
        <xdr:cNvPr id="70" name="直線コネクタ 69"/>
        <xdr:cNvCxnSpPr/>
      </xdr:nvCxnSpPr>
      <xdr:spPr>
        <a:xfrm flipV="1">
          <a:off x="2209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134620</xdr:rowOff>
    </xdr:to>
    <xdr:cxnSp macro="">
      <xdr:nvCxnSpPr>
        <xdr:cNvPr id="73" name="直線コネクタ 72"/>
        <xdr:cNvCxnSpPr/>
      </xdr:nvCxnSpPr>
      <xdr:spPr>
        <a:xfrm>
          <a:off x="1320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3" name="円/楕円 82"/>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4"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5" name="円/楕円 84"/>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6" name="テキスト ボックス 85"/>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7" name="円/楕円 86"/>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88" name="テキスト ボックス 87"/>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92" name="テキスト ボックス 91"/>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消費税増税等により、前年度</a:t>
          </a:r>
          <a:r>
            <a:rPr kumimoji="1" lang="en-US" altLang="ja-JP" sz="1300">
              <a:latin typeface="ＭＳ Ｐゴシック"/>
            </a:rPr>
            <a:t>13.2</a:t>
          </a:r>
          <a:r>
            <a:rPr kumimoji="1" lang="ja-JP" altLang="en-US" sz="1300">
              <a:latin typeface="ＭＳ Ｐゴシック"/>
            </a:rPr>
            <a:t>ﾎﾟｲﾝﾄより</a:t>
          </a:r>
          <a:r>
            <a:rPr kumimoji="1" lang="en-US" altLang="ja-JP" sz="1300">
              <a:latin typeface="ＭＳ Ｐゴシック"/>
            </a:rPr>
            <a:t>0.6</a:t>
          </a:r>
          <a:r>
            <a:rPr kumimoji="1" lang="ja-JP" altLang="en-US" sz="1300">
              <a:latin typeface="ＭＳ Ｐゴシック"/>
            </a:rPr>
            <a:t>ﾎﾟｲﾝﾄ悪化し</a:t>
          </a:r>
          <a:r>
            <a:rPr kumimoji="1" lang="en-US" altLang="ja-JP" sz="1300">
              <a:latin typeface="ＭＳ Ｐゴシック"/>
            </a:rPr>
            <a:t>13.8</a:t>
          </a:r>
          <a:r>
            <a:rPr kumimoji="1" lang="ja-JP" altLang="en-US" sz="1300">
              <a:latin typeface="ＭＳ Ｐゴシック"/>
            </a:rPr>
            <a:t>ﾎﾟｲﾝﾄとなったが、類似団体平均より下回っている。</a:t>
          </a:r>
          <a:endParaRPr kumimoji="1" lang="en-US" altLang="ja-JP" sz="1300">
            <a:latin typeface="ＭＳ Ｐゴシック"/>
          </a:endParaRPr>
        </a:p>
        <a:p>
          <a:r>
            <a:rPr kumimoji="1" lang="ja-JP" altLang="en-US" sz="1300">
              <a:latin typeface="ＭＳ Ｐゴシック"/>
            </a:rPr>
            <a:t>　合併により公共施設数が類似団体と比べ非常に多いため、物件費に係る経常収支比率の短期間での大幅な改善は難しい状況である。しかし、行政経費（光熱水費、消耗品等）の抑制など、今後も行財政改革の実施により徹底的な物件費の抑制に努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149860</xdr:rowOff>
    </xdr:to>
    <xdr:cxnSp macro="">
      <xdr:nvCxnSpPr>
        <xdr:cNvPr id="125" name="直線コネクタ 124"/>
        <xdr:cNvCxnSpPr/>
      </xdr:nvCxnSpPr>
      <xdr:spPr>
        <a:xfrm>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104140</xdr:rowOff>
    </xdr:to>
    <xdr:cxnSp macro="">
      <xdr:nvCxnSpPr>
        <xdr:cNvPr id="128" name="直線コネクタ 127"/>
        <xdr:cNvCxnSpPr/>
      </xdr:nvCxnSpPr>
      <xdr:spPr>
        <a:xfrm>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81280</xdr:rowOff>
    </xdr:to>
    <xdr:cxnSp macro="">
      <xdr:nvCxnSpPr>
        <xdr:cNvPr id="131" name="直線コネクタ 130"/>
        <xdr:cNvCxnSpPr/>
      </xdr:nvCxnSpPr>
      <xdr:spPr>
        <a:xfrm>
          <a:off x="13893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88900</xdr:rowOff>
    </xdr:to>
    <xdr:cxnSp macro="">
      <xdr:nvCxnSpPr>
        <xdr:cNvPr id="134" name="直線コネクタ 133"/>
        <xdr:cNvCxnSpPr/>
      </xdr:nvCxnSpPr>
      <xdr:spPr>
        <a:xfrm flipV="1">
          <a:off x="13004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0" name="円/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51" name="テキスト ボックス 150"/>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2" name="円/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3" name="テキスト ボックス 152"/>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扶助費に係る経常収支比率は、保育所民営化に伴う保育所経費の減により、前年度</a:t>
          </a:r>
          <a:r>
            <a:rPr kumimoji="1" lang="en-US" altLang="ja-JP" sz="1300">
              <a:latin typeface="ＭＳ Ｐゴシック"/>
            </a:rPr>
            <a:t>9.1</a:t>
          </a:r>
          <a:r>
            <a:rPr kumimoji="1" lang="ja-JP" altLang="en-US" sz="1300">
              <a:latin typeface="ＭＳ Ｐゴシック"/>
            </a:rPr>
            <a:t>ﾎﾟｲﾝﾄから</a:t>
          </a:r>
          <a:r>
            <a:rPr kumimoji="1" lang="en-US" altLang="ja-JP" sz="1300">
              <a:latin typeface="ＭＳ Ｐゴシック"/>
            </a:rPr>
            <a:t>0.6</a:t>
          </a:r>
          <a:r>
            <a:rPr kumimoji="1" lang="ja-JP" altLang="en-US" sz="1300">
              <a:latin typeface="ＭＳ Ｐゴシック"/>
            </a:rPr>
            <a:t>ﾎﾟｲﾝﾄ改善し</a:t>
          </a:r>
          <a:r>
            <a:rPr kumimoji="1" lang="en-US" altLang="ja-JP" sz="1300">
              <a:latin typeface="ＭＳ Ｐゴシック"/>
            </a:rPr>
            <a:t>8.5</a:t>
          </a:r>
          <a:r>
            <a:rPr kumimoji="1" lang="ja-JP" altLang="en-US" sz="1300">
              <a:latin typeface="ＭＳ Ｐゴシック"/>
            </a:rPr>
            <a:t>ﾎﾟｲﾝﾄとなったが、人口減少や少子高齢化に伴い、扶助費が今後財政を圧迫する要因となっていることから、新規の単独施策の実施については慎重に検討していく必要がある。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134620</xdr:rowOff>
    </xdr:to>
    <xdr:cxnSp macro="">
      <xdr:nvCxnSpPr>
        <xdr:cNvPr id="186" name="直線コネクタ 185"/>
        <xdr:cNvCxnSpPr/>
      </xdr:nvCxnSpPr>
      <xdr:spPr>
        <a:xfrm flipV="1">
          <a:off x="3987800" y="934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134620</xdr:rowOff>
    </xdr:from>
    <xdr:to>
      <xdr:col>5</xdr:col>
      <xdr:colOff>549275</xdr:colOff>
      <xdr:row>54</xdr:row>
      <xdr:rowOff>142240</xdr:rowOff>
    </xdr:to>
    <xdr:cxnSp macro="">
      <xdr:nvCxnSpPr>
        <xdr:cNvPr id="189" name="直線コネクタ 188"/>
        <xdr:cNvCxnSpPr/>
      </xdr:nvCxnSpPr>
      <xdr:spPr>
        <a:xfrm flipV="1">
          <a:off x="3098800" y="9392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142240</xdr:rowOff>
    </xdr:to>
    <xdr:cxnSp macro="">
      <xdr:nvCxnSpPr>
        <xdr:cNvPr id="192" name="直線コネクタ 191"/>
        <xdr:cNvCxnSpPr/>
      </xdr:nvCxnSpPr>
      <xdr:spPr>
        <a:xfrm>
          <a:off x="2209800" y="9385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5" name="直線コネクタ 194"/>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199" name="テキスト ボックス 198"/>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83820</xdr:rowOff>
    </xdr:from>
    <xdr:to>
      <xdr:col>5</xdr:col>
      <xdr:colOff>600075</xdr:colOff>
      <xdr:row>55</xdr:row>
      <xdr:rowOff>13970</xdr:rowOff>
    </xdr:to>
    <xdr:sp macro="" textlink="">
      <xdr:nvSpPr>
        <xdr:cNvPr id="207" name="円/楕円 206"/>
        <xdr:cNvSpPr/>
      </xdr:nvSpPr>
      <xdr:spPr>
        <a:xfrm>
          <a:off x="3937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24147</xdr:rowOff>
    </xdr:from>
    <xdr:ext cx="736600" cy="259045"/>
    <xdr:sp macro="" textlink="">
      <xdr:nvSpPr>
        <xdr:cNvPr id="208" name="テキスト ボックス 207"/>
        <xdr:cNvSpPr txBox="1"/>
      </xdr:nvSpPr>
      <xdr:spPr>
        <a:xfrm>
          <a:off x="3606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91440</xdr:rowOff>
    </xdr:from>
    <xdr:to>
      <xdr:col>4</xdr:col>
      <xdr:colOff>396875</xdr:colOff>
      <xdr:row>55</xdr:row>
      <xdr:rowOff>21590</xdr:rowOff>
    </xdr:to>
    <xdr:sp macro="" textlink="">
      <xdr:nvSpPr>
        <xdr:cNvPr id="209" name="円/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14" name="テキスト ボックス 21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等への繰出金など、その他に係る経常収支比率については、類似団体平均とほぼ同水準で推移している。ただし、簡易水道事業や下水道事業など、地方債の元利償還金に係る公営企業会計への繰出金が増加傾向にあるため、事業実施において経費を節減するとともに、公営企業の財政健全化に向けた料金の見直しなど財源確保も検討しつつ、独立採算の原則により、普通会計の負担額を減らし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142240</xdr:rowOff>
    </xdr:to>
    <xdr:cxnSp macro="">
      <xdr:nvCxnSpPr>
        <xdr:cNvPr id="247" name="直線コネクタ 246"/>
        <xdr:cNvCxnSpPr/>
      </xdr:nvCxnSpPr>
      <xdr:spPr>
        <a:xfrm>
          <a:off x="15671800" y="968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81280</xdr:rowOff>
    </xdr:to>
    <xdr:cxnSp macro="">
      <xdr:nvCxnSpPr>
        <xdr:cNvPr id="250" name="直線コネクタ 249"/>
        <xdr:cNvCxnSpPr/>
      </xdr:nvCxnSpPr>
      <xdr:spPr>
        <a:xfrm>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66040</xdr:rowOff>
    </xdr:to>
    <xdr:cxnSp macro="">
      <xdr:nvCxnSpPr>
        <xdr:cNvPr id="253" name="直線コネクタ 252"/>
        <xdr:cNvCxnSpPr/>
      </xdr:nvCxnSpPr>
      <xdr:spPr>
        <a:xfrm>
          <a:off x="13893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66040</xdr:rowOff>
    </xdr:to>
    <xdr:cxnSp macro="">
      <xdr:nvCxnSpPr>
        <xdr:cNvPr id="256" name="直線コネクタ 255"/>
        <xdr:cNvCxnSpPr/>
      </xdr:nvCxnSpPr>
      <xdr:spPr>
        <a:xfrm>
          <a:off x="13004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6" name="円/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7"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4" name="円/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5" name="テキスト ボックス 274"/>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補助費等に係る経常収支比率は前年度と同じく</a:t>
          </a:r>
          <a:r>
            <a:rPr kumimoji="1" lang="en-US" altLang="ja-JP" sz="1300">
              <a:latin typeface="ＭＳ Ｐゴシック"/>
            </a:rPr>
            <a:t>7.4</a:t>
          </a:r>
          <a:r>
            <a:rPr kumimoji="1" lang="ja-JP" altLang="en-US" sz="1300">
              <a:latin typeface="ＭＳ Ｐゴシック"/>
            </a:rPr>
            <a:t>ﾎﾟｲﾝﾄであり、類似団体平均を下回っている。</a:t>
          </a:r>
          <a:endParaRPr kumimoji="1" lang="en-US" altLang="ja-JP" sz="1300">
            <a:latin typeface="ＭＳ Ｐゴシック"/>
          </a:endParaRPr>
        </a:p>
        <a:p>
          <a:r>
            <a:rPr kumimoji="1" lang="ja-JP" altLang="en-US" sz="1300">
              <a:latin typeface="ＭＳ Ｐゴシック"/>
            </a:rPr>
            <a:t>　各種団体への補助金の見直しや廃止を検討し、縮減に努めているものの、急速な補助費等の削減は困難なため、今後も引き続き、適正な各種団体への補助金の交付について検討していく必要がある。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65278</xdr:rowOff>
    </xdr:to>
    <xdr:cxnSp macro="">
      <xdr:nvCxnSpPr>
        <xdr:cNvPr id="305" name="直線コネクタ 304"/>
        <xdr:cNvCxnSpPr/>
      </xdr:nvCxnSpPr>
      <xdr:spPr>
        <a:xfrm>
          <a:off x="15671800" y="6066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92710</xdr:rowOff>
    </xdr:to>
    <xdr:cxnSp macro="">
      <xdr:nvCxnSpPr>
        <xdr:cNvPr id="308" name="直線コネクタ 307"/>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92710</xdr:rowOff>
    </xdr:to>
    <xdr:cxnSp macro="">
      <xdr:nvCxnSpPr>
        <xdr:cNvPr id="311" name="直線コネクタ 310"/>
        <xdr:cNvCxnSpPr/>
      </xdr:nvCxnSpPr>
      <xdr:spPr>
        <a:xfrm>
          <a:off x="13893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106426</xdr:rowOff>
    </xdr:to>
    <xdr:cxnSp macro="">
      <xdr:nvCxnSpPr>
        <xdr:cNvPr id="314" name="直線コネクタ 313"/>
        <xdr:cNvCxnSpPr/>
      </xdr:nvCxnSpPr>
      <xdr:spPr>
        <a:xfrm flipV="1">
          <a:off x="13004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4" name="円/楕円 323"/>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5"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6" name="円/楕円 325"/>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7" name="テキスト ボックス 326"/>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8" name="円/楕円 327"/>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9" name="テキスト ボックス 328"/>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0" name="円/楕円 329"/>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1" name="テキスト ボックス 33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2" name="円/楕円 331"/>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3" name="テキスト ボックス 332"/>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ﾌﾞﾛｰﾄﾞﾊﾞﾝﾄﾞﾈｯﾄﾜｰｸ整備事業などの大型事業に係る地方債の元利償還金が多額であり、公債費に係る経常収支比率は類似団体平均を大幅に上回っている。</a:t>
          </a:r>
          <a:endParaRPr kumimoji="1" lang="en-US" altLang="ja-JP" sz="1300">
            <a:latin typeface="ＭＳ Ｐゴシック"/>
          </a:endParaRPr>
        </a:p>
        <a:p>
          <a:r>
            <a:rPr kumimoji="1" lang="ja-JP" altLang="en-US" sz="1300">
              <a:latin typeface="ＭＳ Ｐゴシック"/>
            </a:rPr>
            <a:t>　合併前に借り入れた地方債に代わり、合併特例事業債や過疎対策事業債などの有利な地方債の活用により、質的には良質な公債費に変わってきているが、今後も庁舎再配置事業を計画しているため、公債管理を適切に行う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74422</xdr:rowOff>
    </xdr:to>
    <xdr:cxnSp macro="">
      <xdr:nvCxnSpPr>
        <xdr:cNvPr id="363" name="直線コネクタ 362"/>
        <xdr:cNvCxnSpPr/>
      </xdr:nvCxnSpPr>
      <xdr:spPr>
        <a:xfrm flipV="1">
          <a:off x="3987800" y="135641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80</xdr:row>
      <xdr:rowOff>26415</xdr:rowOff>
    </xdr:to>
    <xdr:cxnSp macro="">
      <xdr:nvCxnSpPr>
        <xdr:cNvPr id="366" name="直線コネクタ 365"/>
        <xdr:cNvCxnSpPr/>
      </xdr:nvCxnSpPr>
      <xdr:spPr>
        <a:xfrm flipV="1">
          <a:off x="3098800" y="136189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80</xdr:row>
      <xdr:rowOff>26415</xdr:rowOff>
    </xdr:to>
    <xdr:cxnSp macro="">
      <xdr:nvCxnSpPr>
        <xdr:cNvPr id="369" name="直線コネクタ 368"/>
        <xdr:cNvCxnSpPr/>
      </xdr:nvCxnSpPr>
      <xdr:spPr>
        <a:xfrm>
          <a:off x="2209800" y="137058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79</xdr:row>
      <xdr:rowOff>161289</xdr:rowOff>
    </xdr:to>
    <xdr:cxnSp macro="">
      <xdr:nvCxnSpPr>
        <xdr:cNvPr id="372" name="直線コネクタ 371"/>
        <xdr:cNvCxnSpPr/>
      </xdr:nvCxnSpPr>
      <xdr:spPr>
        <a:xfrm>
          <a:off x="1320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76" name="テキスト ボックス 37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2" name="円/楕円 381"/>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3"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4" name="円/楕円 383"/>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5" name="テキスト ボックス 384"/>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147065</xdr:rowOff>
    </xdr:from>
    <xdr:to>
      <xdr:col>4</xdr:col>
      <xdr:colOff>396875</xdr:colOff>
      <xdr:row>80</xdr:row>
      <xdr:rowOff>77215</xdr:rowOff>
    </xdr:to>
    <xdr:sp macro="" textlink="">
      <xdr:nvSpPr>
        <xdr:cNvPr id="386" name="円/楕円 385"/>
        <xdr:cNvSpPr/>
      </xdr:nvSpPr>
      <xdr:spPr>
        <a:xfrm>
          <a:off x="3048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61992</xdr:rowOff>
    </xdr:from>
    <xdr:ext cx="762000" cy="259045"/>
    <xdr:sp macro="" textlink="">
      <xdr:nvSpPr>
        <xdr:cNvPr id="387" name="テキスト ボックス 386"/>
        <xdr:cNvSpPr txBox="1"/>
      </xdr:nvSpPr>
      <xdr:spPr>
        <a:xfrm>
          <a:off x="2717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8" name="円/楕円 387"/>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9" name="テキスト ボックス 388"/>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0" name="円/楕円 389"/>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1" name="テキスト ボックス 390"/>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国の要請による時限的な人件費引き下げの終了</a:t>
          </a:r>
          <a:r>
            <a:rPr kumimoji="1" lang="ja-JP" altLang="en-US" sz="1300">
              <a:solidFill>
                <a:schemeClr val="dk1"/>
              </a:solidFill>
              <a:effectLst/>
              <a:latin typeface="+mn-lt"/>
              <a:ea typeface="+mn-ea"/>
              <a:cs typeface="+mn-cs"/>
            </a:rPr>
            <a:t>に伴う人件費の増加や消費税増税に伴う物件費の増加により、前年度</a:t>
          </a:r>
          <a:r>
            <a:rPr kumimoji="1" lang="en-US" altLang="ja-JP" sz="1300">
              <a:solidFill>
                <a:schemeClr val="dk1"/>
              </a:solidFill>
              <a:effectLst/>
              <a:latin typeface="+mn-lt"/>
              <a:ea typeface="+mn-ea"/>
              <a:cs typeface="+mn-cs"/>
            </a:rPr>
            <a:t>64.2</a:t>
          </a:r>
          <a:r>
            <a:rPr kumimoji="1" lang="ja-JP" altLang="en-US" sz="1300">
              <a:solidFill>
                <a:schemeClr val="dk1"/>
              </a:solidFill>
              <a:effectLst/>
              <a:latin typeface="+mn-lt"/>
              <a:ea typeface="+mn-ea"/>
              <a:cs typeface="+mn-cs"/>
            </a:rPr>
            <a:t>ﾎﾟｲﾝﾄより</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ﾎﾟｲﾝﾄ悪化し</a:t>
          </a:r>
          <a:r>
            <a:rPr kumimoji="1" lang="en-US" altLang="ja-JP" sz="1300">
              <a:solidFill>
                <a:schemeClr val="dk1"/>
              </a:solidFill>
              <a:effectLst/>
              <a:latin typeface="+mn-lt"/>
              <a:ea typeface="+mn-ea"/>
              <a:cs typeface="+mn-cs"/>
            </a:rPr>
            <a:t>65.6</a:t>
          </a:r>
          <a:r>
            <a:rPr kumimoji="1" lang="ja-JP" altLang="en-US" sz="1300">
              <a:solidFill>
                <a:schemeClr val="dk1"/>
              </a:solidFill>
              <a:effectLst/>
              <a:latin typeface="+mn-lt"/>
              <a:ea typeface="+mn-ea"/>
              <a:cs typeface="+mn-cs"/>
            </a:rPr>
            <a:t>ﾎﾟｲﾝﾄとなったが、類似団体平均も同様の動きをしているため、大きな変動があったわけではない。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公債費以外の物件費等経常経費の抑制は当然のことながら、地方債残高の抑制を図るため、普通建設事業を精査するとともに、より有利な財源を確保し、計画的かつ効率的に事業を実施していく必要が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153670</xdr:rowOff>
    </xdr:from>
    <xdr:to>
      <xdr:col>24</xdr:col>
      <xdr:colOff>31750</xdr:colOff>
      <xdr:row>74</xdr:row>
      <xdr:rowOff>35560</xdr:rowOff>
    </xdr:to>
    <xdr:cxnSp macro="">
      <xdr:nvCxnSpPr>
        <xdr:cNvPr id="424" name="直線コネクタ 423"/>
        <xdr:cNvCxnSpPr/>
      </xdr:nvCxnSpPr>
      <xdr:spPr>
        <a:xfrm>
          <a:off x="15671800" y="12669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153670</xdr:rowOff>
    </xdr:from>
    <xdr:to>
      <xdr:col>22</xdr:col>
      <xdr:colOff>565150</xdr:colOff>
      <xdr:row>74</xdr:row>
      <xdr:rowOff>24130</xdr:rowOff>
    </xdr:to>
    <xdr:cxnSp macro="">
      <xdr:nvCxnSpPr>
        <xdr:cNvPr id="427" name="直線コネクタ 426"/>
        <xdr:cNvCxnSpPr/>
      </xdr:nvCxnSpPr>
      <xdr:spPr>
        <a:xfrm flipV="1">
          <a:off x="14782800" y="12669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24130</xdr:rowOff>
    </xdr:from>
    <xdr:to>
      <xdr:col>21</xdr:col>
      <xdr:colOff>361950</xdr:colOff>
      <xdr:row>74</xdr:row>
      <xdr:rowOff>58420</xdr:rowOff>
    </xdr:to>
    <xdr:cxnSp macro="">
      <xdr:nvCxnSpPr>
        <xdr:cNvPr id="430" name="直線コネクタ 429"/>
        <xdr:cNvCxnSpPr/>
      </xdr:nvCxnSpPr>
      <xdr:spPr>
        <a:xfrm flipV="1">
          <a:off x="13893800" y="12711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27940</xdr:rowOff>
    </xdr:from>
    <xdr:to>
      <xdr:col>20</xdr:col>
      <xdr:colOff>158750</xdr:colOff>
      <xdr:row>74</xdr:row>
      <xdr:rowOff>58420</xdr:rowOff>
    </xdr:to>
    <xdr:cxnSp macro="">
      <xdr:nvCxnSpPr>
        <xdr:cNvPr id="433" name="直線コネクタ 432"/>
        <xdr:cNvCxnSpPr/>
      </xdr:nvCxnSpPr>
      <xdr:spPr>
        <a:xfrm>
          <a:off x="13004800" y="12715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78757</xdr:rowOff>
    </xdr:from>
    <xdr:ext cx="762000" cy="259045"/>
    <xdr:sp macro="" textlink="">
      <xdr:nvSpPr>
        <xdr:cNvPr id="437" name="テキスト ボックス 436"/>
        <xdr:cNvSpPr txBox="1"/>
      </xdr:nvSpPr>
      <xdr:spPr>
        <a:xfrm>
          <a:off x="12623800"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43" name="円/楕円 442"/>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1287</xdr:rowOff>
    </xdr:from>
    <xdr:ext cx="762000" cy="259045"/>
    <xdr:sp macro="" textlink="">
      <xdr:nvSpPr>
        <xdr:cNvPr id="444"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102870</xdr:rowOff>
    </xdr:from>
    <xdr:to>
      <xdr:col>22</xdr:col>
      <xdr:colOff>615950</xdr:colOff>
      <xdr:row>74</xdr:row>
      <xdr:rowOff>33020</xdr:rowOff>
    </xdr:to>
    <xdr:sp macro="" textlink="">
      <xdr:nvSpPr>
        <xdr:cNvPr id="445" name="円/楕円 444"/>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43197</xdr:rowOff>
    </xdr:from>
    <xdr:ext cx="736600" cy="259045"/>
    <xdr:sp macro="" textlink="">
      <xdr:nvSpPr>
        <xdr:cNvPr id="446" name="テキスト ボックス 445"/>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144780</xdr:rowOff>
    </xdr:from>
    <xdr:to>
      <xdr:col>21</xdr:col>
      <xdr:colOff>412750</xdr:colOff>
      <xdr:row>74</xdr:row>
      <xdr:rowOff>74930</xdr:rowOff>
    </xdr:to>
    <xdr:sp macro="" textlink="">
      <xdr:nvSpPr>
        <xdr:cNvPr id="447" name="円/楕円 446"/>
        <xdr:cNvSpPr/>
      </xdr:nvSpPr>
      <xdr:spPr>
        <a:xfrm>
          <a:off x="14732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85107</xdr:rowOff>
    </xdr:from>
    <xdr:ext cx="762000" cy="259045"/>
    <xdr:sp macro="" textlink="">
      <xdr:nvSpPr>
        <xdr:cNvPr id="448" name="テキスト ボックス 447"/>
        <xdr:cNvSpPr txBox="1"/>
      </xdr:nvSpPr>
      <xdr:spPr>
        <a:xfrm>
          <a:off x="14401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49" name="円/楕円 448"/>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0" name="テキスト ボックス 449"/>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148590</xdr:rowOff>
    </xdr:from>
    <xdr:to>
      <xdr:col>19</xdr:col>
      <xdr:colOff>6350</xdr:colOff>
      <xdr:row>74</xdr:row>
      <xdr:rowOff>78740</xdr:rowOff>
    </xdr:to>
    <xdr:sp macro="" textlink="">
      <xdr:nvSpPr>
        <xdr:cNvPr id="451" name="円/楕円 450"/>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88917</xdr:rowOff>
    </xdr:from>
    <xdr:ext cx="762000" cy="259045"/>
    <xdr:sp macro="" textlink="">
      <xdr:nvSpPr>
        <xdr:cNvPr id="452" name="テキスト ボックス 451"/>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75021</xdr:rowOff>
    </xdr:from>
    <xdr:to>
      <xdr:col>4</xdr:col>
      <xdr:colOff>1117600</xdr:colOff>
      <xdr:row>15</xdr:row>
      <xdr:rowOff>146703</xdr:rowOff>
    </xdr:to>
    <xdr:cxnSp macro="">
      <xdr:nvCxnSpPr>
        <xdr:cNvPr id="52" name="直線コネクタ 51"/>
        <xdr:cNvCxnSpPr/>
      </xdr:nvCxnSpPr>
      <xdr:spPr bwMode="auto">
        <a:xfrm flipV="1">
          <a:off x="5003800" y="2694396"/>
          <a:ext cx="647700" cy="7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126815</xdr:rowOff>
    </xdr:from>
    <xdr:to>
      <xdr:col>4</xdr:col>
      <xdr:colOff>469900</xdr:colOff>
      <xdr:row>15</xdr:row>
      <xdr:rowOff>146703</xdr:rowOff>
    </xdr:to>
    <xdr:cxnSp macro="">
      <xdr:nvCxnSpPr>
        <xdr:cNvPr id="55" name="直線コネクタ 54"/>
        <xdr:cNvCxnSpPr/>
      </xdr:nvCxnSpPr>
      <xdr:spPr bwMode="auto">
        <a:xfrm>
          <a:off x="4305300" y="2746190"/>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75658</xdr:rowOff>
    </xdr:from>
    <xdr:to>
      <xdr:col>3</xdr:col>
      <xdr:colOff>904875</xdr:colOff>
      <xdr:row>15</xdr:row>
      <xdr:rowOff>126815</xdr:rowOff>
    </xdr:to>
    <xdr:cxnSp macro="">
      <xdr:nvCxnSpPr>
        <xdr:cNvPr id="58" name="直線コネクタ 57"/>
        <xdr:cNvCxnSpPr/>
      </xdr:nvCxnSpPr>
      <xdr:spPr bwMode="auto">
        <a:xfrm>
          <a:off x="3606800" y="2695033"/>
          <a:ext cx="698500" cy="5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62382</xdr:rowOff>
    </xdr:from>
    <xdr:to>
      <xdr:col>3</xdr:col>
      <xdr:colOff>206375</xdr:colOff>
      <xdr:row>15</xdr:row>
      <xdr:rowOff>75658</xdr:rowOff>
    </xdr:to>
    <xdr:cxnSp macro="">
      <xdr:nvCxnSpPr>
        <xdr:cNvPr id="61" name="直線コネクタ 60"/>
        <xdr:cNvCxnSpPr/>
      </xdr:nvCxnSpPr>
      <xdr:spPr bwMode="auto">
        <a:xfrm>
          <a:off x="2908300" y="2681757"/>
          <a:ext cx="698500" cy="1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93110</xdr:rowOff>
    </xdr:from>
    <xdr:ext cx="762000" cy="259045"/>
    <xdr:sp macro="" textlink="">
      <xdr:nvSpPr>
        <xdr:cNvPr id="65" name="テキスト ボックス 64"/>
        <xdr:cNvSpPr txBox="1"/>
      </xdr:nvSpPr>
      <xdr:spPr>
        <a:xfrm>
          <a:off x="2527300" y="28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24221</xdr:rowOff>
    </xdr:from>
    <xdr:to>
      <xdr:col>5</xdr:col>
      <xdr:colOff>34925</xdr:colOff>
      <xdr:row>15</xdr:row>
      <xdr:rowOff>125821</xdr:rowOff>
    </xdr:to>
    <xdr:sp macro="" textlink="">
      <xdr:nvSpPr>
        <xdr:cNvPr id="71" name="円/楕円 70"/>
        <xdr:cNvSpPr/>
      </xdr:nvSpPr>
      <xdr:spPr bwMode="auto">
        <a:xfrm>
          <a:off x="5600700" y="264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40748</xdr:rowOff>
    </xdr:from>
    <xdr:ext cx="762000" cy="259045"/>
    <xdr:sp macro="" textlink="">
      <xdr:nvSpPr>
        <xdr:cNvPr id="72" name="人口1人当たり決算額の推移該当値テキスト130"/>
        <xdr:cNvSpPr txBox="1"/>
      </xdr:nvSpPr>
      <xdr:spPr>
        <a:xfrm>
          <a:off x="5740400" y="248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95903</xdr:rowOff>
    </xdr:from>
    <xdr:to>
      <xdr:col>4</xdr:col>
      <xdr:colOff>520700</xdr:colOff>
      <xdr:row>16</xdr:row>
      <xdr:rowOff>26053</xdr:rowOff>
    </xdr:to>
    <xdr:sp macro="" textlink="">
      <xdr:nvSpPr>
        <xdr:cNvPr id="73" name="円/楕円 72"/>
        <xdr:cNvSpPr/>
      </xdr:nvSpPr>
      <xdr:spPr bwMode="auto">
        <a:xfrm>
          <a:off x="4953000" y="2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36230</xdr:rowOff>
    </xdr:from>
    <xdr:ext cx="736600" cy="259045"/>
    <xdr:sp macro="" textlink="">
      <xdr:nvSpPr>
        <xdr:cNvPr id="74" name="テキスト ボックス 73"/>
        <xdr:cNvSpPr txBox="1"/>
      </xdr:nvSpPr>
      <xdr:spPr>
        <a:xfrm>
          <a:off x="4622800" y="248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76015</xdr:rowOff>
    </xdr:from>
    <xdr:to>
      <xdr:col>3</xdr:col>
      <xdr:colOff>955675</xdr:colOff>
      <xdr:row>16</xdr:row>
      <xdr:rowOff>6165</xdr:rowOff>
    </xdr:to>
    <xdr:sp macro="" textlink="">
      <xdr:nvSpPr>
        <xdr:cNvPr id="75" name="円/楕円 74"/>
        <xdr:cNvSpPr/>
      </xdr:nvSpPr>
      <xdr:spPr bwMode="auto">
        <a:xfrm>
          <a:off x="4254500" y="269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16342</xdr:rowOff>
    </xdr:from>
    <xdr:ext cx="762000" cy="259045"/>
    <xdr:sp macro="" textlink="">
      <xdr:nvSpPr>
        <xdr:cNvPr id="76" name="テキスト ボックス 75"/>
        <xdr:cNvSpPr txBox="1"/>
      </xdr:nvSpPr>
      <xdr:spPr>
        <a:xfrm>
          <a:off x="3924300" y="24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24858</xdr:rowOff>
    </xdr:from>
    <xdr:to>
      <xdr:col>3</xdr:col>
      <xdr:colOff>257175</xdr:colOff>
      <xdr:row>15</xdr:row>
      <xdr:rowOff>126458</xdr:rowOff>
    </xdr:to>
    <xdr:sp macro="" textlink="">
      <xdr:nvSpPr>
        <xdr:cNvPr id="77" name="円/楕円 76"/>
        <xdr:cNvSpPr/>
      </xdr:nvSpPr>
      <xdr:spPr bwMode="auto">
        <a:xfrm>
          <a:off x="3556000" y="264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136635</xdr:rowOff>
    </xdr:from>
    <xdr:ext cx="762000" cy="259045"/>
    <xdr:sp macro="" textlink="">
      <xdr:nvSpPr>
        <xdr:cNvPr id="78" name="テキスト ボックス 77"/>
        <xdr:cNvSpPr txBox="1"/>
      </xdr:nvSpPr>
      <xdr:spPr>
        <a:xfrm>
          <a:off x="3225800" y="2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11582</xdr:rowOff>
    </xdr:from>
    <xdr:to>
      <xdr:col>2</xdr:col>
      <xdr:colOff>692150</xdr:colOff>
      <xdr:row>15</xdr:row>
      <xdr:rowOff>113182</xdr:rowOff>
    </xdr:to>
    <xdr:sp macro="" textlink="">
      <xdr:nvSpPr>
        <xdr:cNvPr id="79" name="円/楕円 78"/>
        <xdr:cNvSpPr/>
      </xdr:nvSpPr>
      <xdr:spPr bwMode="auto">
        <a:xfrm>
          <a:off x="2857500" y="263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123359</xdr:rowOff>
    </xdr:from>
    <xdr:ext cx="762000" cy="259045"/>
    <xdr:sp macro="" textlink="">
      <xdr:nvSpPr>
        <xdr:cNvPr id="80" name="テキスト ボックス 79"/>
        <xdr:cNvSpPr txBox="1"/>
      </xdr:nvSpPr>
      <xdr:spPr>
        <a:xfrm>
          <a:off x="2527300" y="239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180435</xdr:rowOff>
    </xdr:from>
    <xdr:to>
      <xdr:col>4</xdr:col>
      <xdr:colOff>1117600</xdr:colOff>
      <xdr:row>34</xdr:row>
      <xdr:rowOff>291535</xdr:rowOff>
    </xdr:to>
    <xdr:cxnSp macro="">
      <xdr:nvCxnSpPr>
        <xdr:cNvPr id="113" name="直線コネクタ 112"/>
        <xdr:cNvCxnSpPr/>
      </xdr:nvCxnSpPr>
      <xdr:spPr bwMode="auto">
        <a:xfrm>
          <a:off x="5003800" y="6447885"/>
          <a:ext cx="647700" cy="111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106312</xdr:rowOff>
    </xdr:from>
    <xdr:to>
      <xdr:col>4</xdr:col>
      <xdr:colOff>469900</xdr:colOff>
      <xdr:row>34</xdr:row>
      <xdr:rowOff>180435</xdr:rowOff>
    </xdr:to>
    <xdr:cxnSp macro="">
      <xdr:nvCxnSpPr>
        <xdr:cNvPr id="116" name="直線コネクタ 115"/>
        <xdr:cNvCxnSpPr/>
      </xdr:nvCxnSpPr>
      <xdr:spPr bwMode="auto">
        <a:xfrm>
          <a:off x="4305300" y="6373762"/>
          <a:ext cx="698500" cy="7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69583</xdr:rowOff>
    </xdr:from>
    <xdr:to>
      <xdr:col>3</xdr:col>
      <xdr:colOff>904875</xdr:colOff>
      <xdr:row>34</xdr:row>
      <xdr:rowOff>106312</xdr:rowOff>
    </xdr:to>
    <xdr:cxnSp macro="">
      <xdr:nvCxnSpPr>
        <xdr:cNvPr id="119" name="直線コネクタ 118"/>
        <xdr:cNvCxnSpPr/>
      </xdr:nvCxnSpPr>
      <xdr:spPr bwMode="auto">
        <a:xfrm>
          <a:off x="3606800" y="6337033"/>
          <a:ext cx="698500" cy="3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69583</xdr:rowOff>
    </xdr:from>
    <xdr:to>
      <xdr:col>3</xdr:col>
      <xdr:colOff>206375</xdr:colOff>
      <xdr:row>34</xdr:row>
      <xdr:rowOff>93244</xdr:rowOff>
    </xdr:to>
    <xdr:cxnSp macro="">
      <xdr:nvCxnSpPr>
        <xdr:cNvPr id="122" name="直線コネクタ 121"/>
        <xdr:cNvCxnSpPr/>
      </xdr:nvCxnSpPr>
      <xdr:spPr bwMode="auto">
        <a:xfrm flipV="1">
          <a:off x="2908300" y="6337033"/>
          <a:ext cx="698500" cy="2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18921</xdr:rowOff>
    </xdr:from>
    <xdr:ext cx="762000" cy="259045"/>
    <xdr:sp macro="" textlink="">
      <xdr:nvSpPr>
        <xdr:cNvPr id="126" name="テキスト ボックス 125"/>
        <xdr:cNvSpPr txBox="1"/>
      </xdr:nvSpPr>
      <xdr:spPr>
        <a:xfrm>
          <a:off x="2527300" y="66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240735</xdr:rowOff>
    </xdr:from>
    <xdr:to>
      <xdr:col>5</xdr:col>
      <xdr:colOff>34925</xdr:colOff>
      <xdr:row>34</xdr:row>
      <xdr:rowOff>342335</xdr:rowOff>
    </xdr:to>
    <xdr:sp macro="" textlink="">
      <xdr:nvSpPr>
        <xdr:cNvPr id="132" name="円/楕円 131"/>
        <xdr:cNvSpPr/>
      </xdr:nvSpPr>
      <xdr:spPr bwMode="auto">
        <a:xfrm>
          <a:off x="5600700" y="650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85812</xdr:rowOff>
    </xdr:from>
    <xdr:ext cx="762000" cy="259045"/>
    <xdr:sp macro="" textlink="">
      <xdr:nvSpPr>
        <xdr:cNvPr id="133" name="人口1人当たり決算額の推移該当値テキスト445"/>
        <xdr:cNvSpPr txBox="1"/>
      </xdr:nvSpPr>
      <xdr:spPr>
        <a:xfrm>
          <a:off x="5740400" y="635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129635</xdr:rowOff>
    </xdr:from>
    <xdr:to>
      <xdr:col>4</xdr:col>
      <xdr:colOff>520700</xdr:colOff>
      <xdr:row>34</xdr:row>
      <xdr:rowOff>231235</xdr:rowOff>
    </xdr:to>
    <xdr:sp macro="" textlink="">
      <xdr:nvSpPr>
        <xdr:cNvPr id="134" name="円/楕円 133"/>
        <xdr:cNvSpPr/>
      </xdr:nvSpPr>
      <xdr:spPr bwMode="auto">
        <a:xfrm>
          <a:off x="4953000" y="639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241412</xdr:rowOff>
    </xdr:from>
    <xdr:ext cx="736600" cy="259045"/>
    <xdr:sp macro="" textlink="">
      <xdr:nvSpPr>
        <xdr:cNvPr id="135" name="テキスト ボックス 134"/>
        <xdr:cNvSpPr txBox="1"/>
      </xdr:nvSpPr>
      <xdr:spPr>
        <a:xfrm>
          <a:off x="4622800" y="616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55512</xdr:rowOff>
    </xdr:from>
    <xdr:to>
      <xdr:col>3</xdr:col>
      <xdr:colOff>955675</xdr:colOff>
      <xdr:row>34</xdr:row>
      <xdr:rowOff>157112</xdr:rowOff>
    </xdr:to>
    <xdr:sp macro="" textlink="">
      <xdr:nvSpPr>
        <xdr:cNvPr id="136" name="円/楕円 135"/>
        <xdr:cNvSpPr/>
      </xdr:nvSpPr>
      <xdr:spPr bwMode="auto">
        <a:xfrm>
          <a:off x="4254500" y="632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167289</xdr:rowOff>
    </xdr:from>
    <xdr:ext cx="762000" cy="259045"/>
    <xdr:sp macro="" textlink="">
      <xdr:nvSpPr>
        <xdr:cNvPr id="137" name="テキスト ボックス 136"/>
        <xdr:cNvSpPr txBox="1"/>
      </xdr:nvSpPr>
      <xdr:spPr>
        <a:xfrm>
          <a:off x="3924300" y="609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18783</xdr:rowOff>
    </xdr:from>
    <xdr:to>
      <xdr:col>3</xdr:col>
      <xdr:colOff>257175</xdr:colOff>
      <xdr:row>34</xdr:row>
      <xdr:rowOff>120383</xdr:rowOff>
    </xdr:to>
    <xdr:sp macro="" textlink="">
      <xdr:nvSpPr>
        <xdr:cNvPr id="138" name="円/楕円 137"/>
        <xdr:cNvSpPr/>
      </xdr:nvSpPr>
      <xdr:spPr bwMode="auto">
        <a:xfrm>
          <a:off x="3556000" y="628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130560</xdr:rowOff>
    </xdr:from>
    <xdr:ext cx="762000" cy="259045"/>
    <xdr:sp macro="" textlink="">
      <xdr:nvSpPr>
        <xdr:cNvPr id="139" name="テキスト ボックス 138"/>
        <xdr:cNvSpPr txBox="1"/>
      </xdr:nvSpPr>
      <xdr:spPr>
        <a:xfrm>
          <a:off x="3225800" y="605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42444</xdr:rowOff>
    </xdr:from>
    <xdr:to>
      <xdr:col>2</xdr:col>
      <xdr:colOff>692150</xdr:colOff>
      <xdr:row>34</xdr:row>
      <xdr:rowOff>144044</xdr:rowOff>
    </xdr:to>
    <xdr:sp macro="" textlink="">
      <xdr:nvSpPr>
        <xdr:cNvPr id="140" name="円/楕円 139"/>
        <xdr:cNvSpPr/>
      </xdr:nvSpPr>
      <xdr:spPr bwMode="auto">
        <a:xfrm>
          <a:off x="2857500" y="630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154221</xdr:rowOff>
    </xdr:from>
    <xdr:ext cx="762000" cy="259045"/>
    <xdr:sp macro="" textlink="">
      <xdr:nvSpPr>
        <xdr:cNvPr id="141" name="テキスト ボックス 140"/>
        <xdr:cNvSpPr txBox="1"/>
      </xdr:nvSpPr>
      <xdr:spPr>
        <a:xfrm>
          <a:off x="2527300" y="6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年度は取り崩すことがなかったため同水準で推移した。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統合保育所や新火葬場整備等の普通建設事業費が伸び、歳出規模は増加したが、法人税収入、地方消費税交付金、米軍施設整備に伴う再編交付金の増加等により、標準財政規模比は対前年度</a:t>
          </a:r>
          <a:r>
            <a:rPr kumimoji="1" lang="en-US" altLang="ja-JP" sz="1200">
              <a:latin typeface="ＭＳ ゴシック" pitchFamily="49" charset="-128"/>
              <a:ea typeface="ＭＳ ゴシック" pitchFamily="49" charset="-128"/>
            </a:rPr>
            <a:t>1.86</a:t>
          </a:r>
          <a:r>
            <a:rPr kumimoji="1" lang="ja-JP" altLang="en-US" sz="1200">
              <a:latin typeface="ＭＳ ゴシック" pitchFamily="49" charset="-128"/>
              <a:ea typeface="ＭＳ ゴシック" pitchFamily="49" charset="-128"/>
            </a:rPr>
            <a:t>ﾎﾟｲﾝﾄ増加した。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年度が約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千万円の黒字であったのに対し、平成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千万円の黒字となり、標準財政規模比は対前年度</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ﾎﾟｲﾝﾄ増加し、改善した。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連結実質赤字比率は平成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年度においても、全ての会計において黒字となった。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病院事業会計については、平成</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年度に赤字となっていたが、平成</a:t>
          </a:r>
          <a:r>
            <a:rPr kumimoji="1" lang="en-US" altLang="ja-JP" sz="1400" baseline="0">
              <a:latin typeface="ＭＳ ゴシック" pitchFamily="49" charset="-128"/>
              <a:ea typeface="ＭＳ ゴシック" pitchFamily="49" charset="-128"/>
            </a:rPr>
            <a:t>20</a:t>
          </a:r>
          <a:r>
            <a:rPr kumimoji="1" lang="ja-JP" altLang="en-US" sz="1400" baseline="0">
              <a:latin typeface="ＭＳ ゴシック" pitchFamily="49" charset="-128"/>
              <a:ea typeface="ＭＳ ゴシック" pitchFamily="49" charset="-128"/>
            </a:rPr>
            <a:t>年度に病院特例債を借り入れたことにより、資金不足額（赤字額）が打ち消された結果、平成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年度も引き続き赤字比率はゼロとなっているが、弥栄病院整備も今後控える中、適切な財政運営を行う必要がある。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また、工業用地造成事業特別会計については、平成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年度末においても、分譲区画が末売出しとなっているため、連結実質赤字比率を算出するうえではゼロとなっている。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国民健康保険事業や公共下水道事業など実質収支額が対前年で減少しているものもあるが、一般会計や病院事業などで増加しているため、全体では</a:t>
          </a:r>
          <a:r>
            <a:rPr kumimoji="1" lang="en-US" altLang="ja-JP" sz="1400" baseline="0">
              <a:latin typeface="ＭＳ ゴシック" pitchFamily="49" charset="-128"/>
              <a:ea typeface="ＭＳ ゴシック" pitchFamily="49" charset="-128"/>
            </a:rPr>
            <a:t>13.67</a:t>
          </a:r>
          <a:r>
            <a:rPr kumimoji="1" lang="ja-JP" altLang="en-US" sz="1400" baseline="0">
              <a:latin typeface="ＭＳ ゴシック" pitchFamily="49" charset="-128"/>
              <a:ea typeface="ＭＳ ゴシック" pitchFamily="49" charset="-128"/>
            </a:rPr>
            <a:t>％となった。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今後も引き続き全会計が黒字となるように、歳入確保と歳出抑制に努め、健全な財政運営を維持していく必要がある。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分子）を構成する元利償還金について、合併前に借り入れた地方債の償還が終了するなど減少している。しかし、下水道事業が整備途上のため、地方債を財源としたハード整備を行っており、公営企業（特に下水道）に対する繰入金は今後も増加するものと見込ま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料金見直しも視野に入れながら、持続可能な会計運営が可能となる規模での事業執行に努めていく必要がある。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一般会計等の元利償還金については、保育所統合や火葬場の建設等の大型普通建設事業分の地方債償還が増加していく見込みであるが、合併特例債等の交付税参入率の高い地方債を活用するため、算入公債費（</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）も増加していくこととなり、この部分においては概ね横ばいで推移していくものと見込まれる。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構成上、大部分を占める一般会計等の地方債現在高については、ブロードバンドネットワーク整備事業の他、統合保育所整備や学校耐震化等の大型事業の財源として発行した地方債の償還が始まり、前年度に対し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公営企業債等繰入見込額は病院事業や集落排水特別会計繰出金の減などにより減少した。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充当可能財源である基準財政需要額算入見込額については、大型事業の財源として合併特例債等の普通交付税算入率の高い有利な地方債を活用してきたことにより増加している。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年度から合併特例期間終了後の財政運営を見据えた、新たな基金（合併特例逓減対策準備基金）を積み立てていることから、充当可能基金についても増加している。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これらの要因等により、将来負担比率の分子の金額は、年々減少してきている。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年度まで合併特例事業債の発行期限が延長されたが、将来負担比率の分母を構成する標準財政規模が減少していくことは明らかであり、地方債発行額の抑制に努めていく必要がある。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39124262</v>
      </c>
      <c r="BO4" s="349"/>
      <c r="BP4" s="349"/>
      <c r="BQ4" s="349"/>
      <c r="BR4" s="349"/>
      <c r="BS4" s="349"/>
      <c r="BT4" s="349"/>
      <c r="BU4" s="350"/>
      <c r="BV4" s="348">
        <v>33386281</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37615513</v>
      </c>
      <c r="BO5" s="386"/>
      <c r="BP5" s="386"/>
      <c r="BQ5" s="386"/>
      <c r="BR5" s="386"/>
      <c r="BS5" s="386"/>
      <c r="BT5" s="386"/>
      <c r="BU5" s="387"/>
      <c r="BV5" s="385">
        <v>32483063</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87</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1508749</v>
      </c>
      <c r="BO6" s="386"/>
      <c r="BP6" s="386"/>
      <c r="BQ6" s="386"/>
      <c r="BR6" s="386"/>
      <c r="BS6" s="386"/>
      <c r="BT6" s="386"/>
      <c r="BU6" s="387"/>
      <c r="BV6" s="385">
        <v>903218</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92.4</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445323</v>
      </c>
      <c r="BO7" s="386"/>
      <c r="BP7" s="386"/>
      <c r="BQ7" s="386"/>
      <c r="BR7" s="386"/>
      <c r="BS7" s="386"/>
      <c r="BT7" s="386"/>
      <c r="BU7" s="387"/>
      <c r="BV7" s="385">
        <v>230970</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20989684</v>
      </c>
      <c r="CU7" s="386"/>
      <c r="CV7" s="386"/>
      <c r="CW7" s="386"/>
      <c r="CX7" s="386"/>
      <c r="CY7" s="386"/>
      <c r="CZ7" s="386"/>
      <c r="DA7" s="387"/>
      <c r="DB7" s="385">
        <v>20927715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1063426</v>
      </c>
      <c r="BO8" s="386"/>
      <c r="BP8" s="386"/>
      <c r="BQ8" s="386"/>
      <c r="BR8" s="386"/>
      <c r="BS8" s="386"/>
      <c r="BT8" s="386"/>
      <c r="BU8" s="387"/>
      <c r="BV8" s="385">
        <v>672248</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59038</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391178</v>
      </c>
      <c r="BO9" s="386"/>
      <c r="BP9" s="386"/>
      <c r="BQ9" s="386"/>
      <c r="BR9" s="386"/>
      <c r="BS9" s="386"/>
      <c r="BT9" s="386"/>
      <c r="BU9" s="387"/>
      <c r="BV9" s="385">
        <v>224252</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62723</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707</v>
      </c>
      <c r="BO10" s="386"/>
      <c r="BP10" s="386"/>
      <c r="BQ10" s="386"/>
      <c r="BR10" s="386"/>
      <c r="BS10" s="386"/>
      <c r="BT10" s="386"/>
      <c r="BU10" s="387"/>
      <c r="BV10" s="385">
        <v>525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v>21278</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58514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58155</v>
      </c>
      <c r="S13" s="467"/>
      <c r="T13" s="467"/>
      <c r="U13" s="467"/>
      <c r="V13" s="468"/>
      <c r="W13" s="401" t="s">
        <v>122</v>
      </c>
      <c r="X13" s="402"/>
      <c r="Y13" s="402"/>
      <c r="Z13" s="402"/>
      <c r="AA13" s="402"/>
      <c r="AB13" s="392"/>
      <c r="AC13" s="436">
        <v>2714</v>
      </c>
      <c r="AD13" s="437"/>
      <c r="AE13" s="437"/>
      <c r="AF13" s="437"/>
      <c r="AG13" s="476"/>
      <c r="AH13" s="436">
        <v>3622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413163</v>
      </c>
      <c r="BO13" s="386"/>
      <c r="BP13" s="386"/>
      <c r="BQ13" s="386"/>
      <c r="BR13" s="386"/>
      <c r="BS13" s="386"/>
      <c r="BT13" s="386"/>
      <c r="BU13" s="387"/>
      <c r="BV13" s="385">
        <v>224777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59261</v>
      </c>
      <c r="S14" s="467"/>
      <c r="T14" s="467"/>
      <c r="U14" s="467"/>
      <c r="V14" s="468"/>
      <c r="W14" s="375"/>
      <c r="X14" s="376"/>
      <c r="Y14" s="376"/>
      <c r="Z14" s="376"/>
      <c r="AA14" s="376"/>
      <c r="AB14" s="365"/>
      <c r="AC14" s="469">
        <v>9.5</v>
      </c>
      <c r="AD14" s="470"/>
      <c r="AE14" s="470"/>
      <c r="AF14" s="470"/>
      <c r="AG14" s="471"/>
      <c r="AH14" s="469">
        <v>10.9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99.2</v>
      </c>
      <c r="CU14" s="481"/>
      <c r="CV14" s="481"/>
      <c r="CW14" s="481"/>
      <c r="CX14" s="481"/>
      <c r="CY14" s="481"/>
      <c r="CZ14" s="481"/>
      <c r="DA14" s="482"/>
      <c r="DB14" s="480">
        <v>101.8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58900</v>
      </c>
      <c r="S15" s="467"/>
      <c r="T15" s="467"/>
      <c r="U15" s="467"/>
      <c r="V15" s="468"/>
      <c r="W15" s="401" t="s">
        <v>129</v>
      </c>
      <c r="X15" s="402"/>
      <c r="Y15" s="402"/>
      <c r="Z15" s="402"/>
      <c r="AA15" s="402"/>
      <c r="AB15" s="392"/>
      <c r="AC15" s="436">
        <v>9215</v>
      </c>
      <c r="AD15" s="437"/>
      <c r="AE15" s="437"/>
      <c r="AF15" s="437"/>
      <c r="AG15" s="476"/>
      <c r="AH15" s="436">
        <v>11891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4779282</v>
      </c>
      <c r="BO15" s="349"/>
      <c r="BP15" s="349"/>
      <c r="BQ15" s="349"/>
      <c r="BR15" s="349"/>
      <c r="BS15" s="349"/>
      <c r="BT15" s="349"/>
      <c r="BU15" s="350"/>
      <c r="BV15" s="348">
        <v>4665490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32.1</v>
      </c>
      <c r="AD16" s="470"/>
      <c r="AE16" s="470"/>
      <c r="AF16" s="470"/>
      <c r="AG16" s="471"/>
      <c r="AH16" s="469">
        <v>35.9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15495648</v>
      </c>
      <c r="BO16" s="386"/>
      <c r="BP16" s="386"/>
      <c r="BQ16" s="386"/>
      <c r="BR16" s="386"/>
      <c r="BS16" s="386"/>
      <c r="BT16" s="386"/>
      <c r="BU16" s="387"/>
      <c r="BV16" s="385">
        <v>14990163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16745</v>
      </c>
      <c r="AD17" s="437"/>
      <c r="AE17" s="437"/>
      <c r="AF17" s="437"/>
      <c r="AG17" s="476"/>
      <c r="AH17" s="436">
        <v>17473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6056977</v>
      </c>
      <c r="BO17" s="386"/>
      <c r="BP17" s="386"/>
      <c r="BQ17" s="386"/>
      <c r="BR17" s="386"/>
      <c r="BS17" s="386"/>
      <c r="BT17" s="386"/>
      <c r="BU17" s="387"/>
      <c r="BV17" s="385">
        <v>5961009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501.46</v>
      </c>
      <c r="M18" s="498"/>
      <c r="N18" s="498"/>
      <c r="O18" s="498"/>
      <c r="P18" s="498"/>
      <c r="Q18" s="498"/>
      <c r="R18" s="499"/>
      <c r="S18" s="499"/>
      <c r="T18" s="499"/>
      <c r="U18" s="499"/>
      <c r="V18" s="500"/>
      <c r="W18" s="403"/>
      <c r="X18" s="404"/>
      <c r="Y18" s="404"/>
      <c r="Z18" s="404"/>
      <c r="AA18" s="404"/>
      <c r="AB18" s="395"/>
      <c r="AC18" s="501">
        <v>58.4</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18553225</v>
      </c>
      <c r="BO18" s="386"/>
      <c r="BP18" s="386"/>
      <c r="BQ18" s="386"/>
      <c r="BR18" s="386"/>
      <c r="BS18" s="386"/>
      <c r="BT18" s="386"/>
      <c r="BU18" s="387"/>
      <c r="BV18" s="385">
        <v>18466990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24785551</v>
      </c>
      <c r="BO19" s="386"/>
      <c r="BP19" s="386"/>
      <c r="BQ19" s="386"/>
      <c r="BR19" s="386"/>
      <c r="BS19" s="386"/>
      <c r="BT19" s="386"/>
      <c r="BU19" s="387"/>
      <c r="BV19" s="385">
        <v>24017121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20690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43356622</v>
      </c>
      <c r="BO23" s="386"/>
      <c r="BP23" s="386"/>
      <c r="BQ23" s="386"/>
      <c r="BR23" s="386"/>
      <c r="BS23" s="386"/>
      <c r="BT23" s="386"/>
      <c r="BU23" s="387"/>
      <c r="BV23" s="385">
        <v>40765611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7920</v>
      </c>
      <c r="R24" s="437"/>
      <c r="S24" s="437"/>
      <c r="T24" s="437"/>
      <c r="U24" s="437"/>
      <c r="V24" s="476"/>
      <c r="W24" s="531"/>
      <c r="X24" s="519"/>
      <c r="Y24" s="520"/>
      <c r="Z24" s="435" t="s">
        <v>152</v>
      </c>
      <c r="AA24" s="415"/>
      <c r="AB24" s="415"/>
      <c r="AC24" s="415"/>
      <c r="AD24" s="415"/>
      <c r="AE24" s="415"/>
      <c r="AF24" s="415"/>
      <c r="AG24" s="416"/>
      <c r="AH24" s="436">
        <v>602</v>
      </c>
      <c r="AI24" s="437"/>
      <c r="AJ24" s="437"/>
      <c r="AK24" s="437"/>
      <c r="AL24" s="476"/>
      <c r="AM24" s="436">
        <v>1845732</v>
      </c>
      <c r="AN24" s="437"/>
      <c r="AO24" s="437"/>
      <c r="AP24" s="437"/>
      <c r="AQ24" s="437"/>
      <c r="AR24" s="476"/>
      <c r="AS24" s="436">
        <v>3066</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23951674</v>
      </c>
      <c r="BO24" s="386"/>
      <c r="BP24" s="386"/>
      <c r="BQ24" s="386"/>
      <c r="BR24" s="386"/>
      <c r="BS24" s="386"/>
      <c r="BT24" s="386"/>
      <c r="BU24" s="387"/>
      <c r="BV24" s="385">
        <v>23300554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6745</v>
      </c>
      <c r="R25" s="437"/>
      <c r="S25" s="437"/>
      <c r="T25" s="437"/>
      <c r="U25" s="437"/>
      <c r="V25" s="476"/>
      <c r="W25" s="531"/>
      <c r="X25" s="519"/>
      <c r="Y25" s="520"/>
      <c r="Z25" s="435" t="s">
        <v>155</v>
      </c>
      <c r="AA25" s="415"/>
      <c r="AB25" s="415"/>
      <c r="AC25" s="415"/>
      <c r="AD25" s="415"/>
      <c r="AE25" s="415"/>
      <c r="AF25" s="415"/>
      <c r="AG25" s="416"/>
      <c r="AH25" s="436">
        <v>96</v>
      </c>
      <c r="AI25" s="437"/>
      <c r="AJ25" s="437"/>
      <c r="AK25" s="437"/>
      <c r="AL25" s="476"/>
      <c r="AM25" s="436">
        <v>288768</v>
      </c>
      <c r="AN25" s="437"/>
      <c r="AO25" s="437"/>
      <c r="AP25" s="437"/>
      <c r="AQ25" s="437"/>
      <c r="AR25" s="476"/>
      <c r="AS25" s="436">
        <v>3008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1097096</v>
      </c>
      <c r="BO25" s="349"/>
      <c r="BP25" s="349"/>
      <c r="BQ25" s="349"/>
      <c r="BR25" s="349"/>
      <c r="BS25" s="349"/>
      <c r="BT25" s="349"/>
      <c r="BU25" s="350"/>
      <c r="BV25" s="348">
        <v>1004035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6080</v>
      </c>
      <c r="R26" s="437"/>
      <c r="S26" s="437"/>
      <c r="T26" s="437"/>
      <c r="U26" s="437"/>
      <c r="V26" s="476"/>
      <c r="W26" s="531"/>
      <c r="X26" s="519"/>
      <c r="Y26" s="520"/>
      <c r="Z26" s="435" t="s">
        <v>158</v>
      </c>
      <c r="AA26" s="541"/>
      <c r="AB26" s="541"/>
      <c r="AC26" s="541"/>
      <c r="AD26" s="541"/>
      <c r="AE26" s="541"/>
      <c r="AF26" s="541"/>
      <c r="AG26" s="542"/>
      <c r="AH26" s="436">
        <v>56</v>
      </c>
      <c r="AI26" s="437"/>
      <c r="AJ26" s="437"/>
      <c r="AK26" s="437"/>
      <c r="AL26" s="476"/>
      <c r="AM26" s="436">
        <v>173208</v>
      </c>
      <c r="AN26" s="437"/>
      <c r="AO26" s="437"/>
      <c r="AP26" s="437"/>
      <c r="AQ26" s="437"/>
      <c r="AR26" s="476"/>
      <c r="AS26" s="436">
        <v>3093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4500</v>
      </c>
      <c r="R27" s="437"/>
      <c r="S27" s="437"/>
      <c r="T27" s="437"/>
      <c r="U27" s="437"/>
      <c r="V27" s="476"/>
      <c r="W27" s="531"/>
      <c r="X27" s="519"/>
      <c r="Y27" s="520"/>
      <c r="Z27" s="435" t="s">
        <v>161</v>
      </c>
      <c r="AA27" s="415"/>
      <c r="AB27" s="415"/>
      <c r="AC27" s="415"/>
      <c r="AD27" s="415"/>
      <c r="AE27" s="415"/>
      <c r="AF27" s="415"/>
      <c r="AG27" s="416"/>
      <c r="AH27" s="436">
        <v>33</v>
      </c>
      <c r="AI27" s="437"/>
      <c r="AJ27" s="437"/>
      <c r="AK27" s="437"/>
      <c r="AL27" s="476"/>
      <c r="AM27" s="436">
        <v>98106</v>
      </c>
      <c r="AN27" s="437"/>
      <c r="AO27" s="437"/>
      <c r="AP27" s="437"/>
      <c r="AQ27" s="437"/>
      <c r="AR27" s="476"/>
      <c r="AS27" s="436">
        <v>2973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378890</v>
      </c>
      <c r="BO27" s="555"/>
      <c r="BP27" s="555"/>
      <c r="BQ27" s="555"/>
      <c r="BR27" s="555"/>
      <c r="BS27" s="555"/>
      <c r="BT27" s="555"/>
      <c r="BU27" s="556"/>
      <c r="BV27" s="554">
        <v>378888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4000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1886919</v>
      </c>
      <c r="BO28" s="349"/>
      <c r="BP28" s="349"/>
      <c r="BQ28" s="349"/>
      <c r="BR28" s="349"/>
      <c r="BS28" s="349"/>
      <c r="BT28" s="349"/>
      <c r="BU28" s="350"/>
      <c r="BV28" s="348">
        <v>1886212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20</v>
      </c>
      <c r="M29" s="437"/>
      <c r="N29" s="437"/>
      <c r="O29" s="437"/>
      <c r="P29" s="476"/>
      <c r="Q29" s="436">
        <v>3800</v>
      </c>
      <c r="R29" s="437"/>
      <c r="S29" s="437"/>
      <c r="T29" s="437"/>
      <c r="U29" s="437"/>
      <c r="V29" s="476"/>
      <c r="W29" s="532"/>
      <c r="X29" s="533"/>
      <c r="Y29" s="534"/>
      <c r="Z29" s="435" t="s">
        <v>168</v>
      </c>
      <c r="AA29" s="415"/>
      <c r="AB29" s="415"/>
      <c r="AC29" s="415"/>
      <c r="AD29" s="415"/>
      <c r="AE29" s="415"/>
      <c r="AF29" s="415"/>
      <c r="AG29" s="416"/>
      <c r="AH29" s="436">
        <v>635</v>
      </c>
      <c r="AI29" s="437"/>
      <c r="AJ29" s="437"/>
      <c r="AK29" s="437"/>
      <c r="AL29" s="476"/>
      <c r="AM29" s="436">
        <v>1943838</v>
      </c>
      <c r="AN29" s="437"/>
      <c r="AO29" s="437"/>
      <c r="AP29" s="437"/>
      <c r="AQ29" s="437"/>
      <c r="AR29" s="476"/>
      <c r="AS29" s="436">
        <v>3061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26254</v>
      </c>
      <c r="BO29" s="386"/>
      <c r="BP29" s="386"/>
      <c r="BQ29" s="386"/>
      <c r="BR29" s="386"/>
      <c r="BS29" s="386"/>
      <c r="BT29" s="386"/>
      <c r="BU29" s="387"/>
      <c r="BV29" s="385">
        <v>26244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93.4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6961537</v>
      </c>
      <c r="BO30" s="555"/>
      <c r="BP30" s="555"/>
      <c r="BQ30" s="555"/>
      <c r="BR30" s="555"/>
      <c r="BS30" s="555"/>
      <c r="BT30" s="555"/>
      <c r="BU30" s="556"/>
      <c r="BV30" s="554">
        <v>6324881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京都府市町村職員退職手当組合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京都府丹後文化事業団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国民健康保険直営診療所事業特別会計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IF('各会計、関係団体の財政状況及び健全化判断比率'!B34="","",'各会計、関係団体の財政状況及び健全化判断比率'!B34)</f>
        <v>病院事業会計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京都府後期高齢者医療広域連合（一般会計）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京丹後市公園緑化事業団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IF('各会計、関係団体の財政状況及び健全化判断比率'!B37="","",'各会計、関係団体の財政状況及び健全化判断比率'!B37)</f>
        <v>公共下水道事業特別会計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京都府後期高齢者医療広域連合（特別会計）</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丹後地域地場産業振興センター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IF('各会計、関係団体の財政状況及び健全化判断比率'!B38="","",'各会計、関係団体の財政状況及び健全化判断比率'!B38)</f>
        <v>浄化槽整備事業特別会計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京都府住宅新築資金等貸付事業管理組合（一般会計）</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テンキテンキ村</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IF('各会計、関係団体の財政状況及び健全化判断比率'!B39="","",'各会計、関係団体の財政状況及び健全化判断比率'!B39)</f>
        <v>市民太陽光発電所事業特別会計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京都府住宅新築資金等貸付事業管理組合（特別会計）</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くみはま縣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14</v>
      </c>
      <c r="BF39" s="566"/>
      <c r="BG39" s="567" t="str">
        <f>IF('各会計、関係団体の財政状況及び健全化判断比率'!B40="","",'各会計、関係団体の財政状況及び健全化判断比率'!B40)</f>
        <v>工業用地造成事業特別会計</v>
      </c>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京都府自治会館管理組合</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京丹後市総合サービス</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15</v>
      </c>
      <c r="BF40" s="566"/>
      <c r="BG40" s="567" t="str">
        <f>IF('各会計、関係団体の財政状況及び健全化判断比率'!B41="","",'各会計、関係団体の財政状況及び健全化判断比率'!B41)</f>
        <v>宅地造成事業特別会計</v>
      </c>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京都府市町村議会議員公務災害補償等組合</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京丹後製茶</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京都地方税機構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9" t="s">
        <v>23</v>
      </c>
      <c r="C41" s="1170"/>
      <c r="D41" s="81"/>
      <c r="E41" s="1175" t="s">
        <v>24</v>
      </c>
      <c r="F41" s="1175"/>
      <c r="G41" s="1175"/>
      <c r="H41" s="1176"/>
      <c r="I41" s="82">
        <v>41905</v>
      </c>
      <c r="J41" s="83">
        <v>41119</v>
      </c>
      <c r="K41" s="83">
        <v>40906</v>
      </c>
      <c r="L41" s="83">
        <v>40766</v>
      </c>
      <c r="M41" s="84">
        <v>43357</v>
      </c>
    </row>
    <row r="42" spans="2:13" ht="27.75" customHeight="1">
      <c r="B42" s="1171"/>
      <c r="C42" s="1172"/>
      <c r="D42" s="85"/>
      <c r="E42" s="1177" t="s">
        <v>25</v>
      </c>
      <c r="F42" s="1177"/>
      <c r="G42" s="1177"/>
      <c r="H42" s="1178"/>
      <c r="I42" s="86">
        <v>342</v>
      </c>
      <c r="J42" s="87">
        <v>310</v>
      </c>
      <c r="K42" s="87">
        <v>234</v>
      </c>
      <c r="L42" s="87">
        <v>160</v>
      </c>
      <c r="M42" s="88">
        <v>94</v>
      </c>
    </row>
    <row r="43" spans="2:13" ht="27.75" customHeight="1">
      <c r="B43" s="1171"/>
      <c r="C43" s="1172"/>
      <c r="D43" s="85"/>
      <c r="E43" s="1177" t="s">
        <v>26</v>
      </c>
      <c r="F43" s="1177"/>
      <c r="G43" s="1177"/>
      <c r="H43" s="1178"/>
      <c r="I43" s="86">
        <v>22899</v>
      </c>
      <c r="J43" s="87">
        <v>22198</v>
      </c>
      <c r="K43" s="87">
        <v>22823</v>
      </c>
      <c r="L43" s="87">
        <v>23265</v>
      </c>
      <c r="M43" s="88">
        <v>23061</v>
      </c>
    </row>
    <row r="44" spans="2:13" ht="27.75" customHeight="1">
      <c r="B44" s="1171"/>
      <c r="C44" s="1172"/>
      <c r="D44" s="85"/>
      <c r="E44" s="1177" t="s">
        <v>27</v>
      </c>
      <c r="F44" s="1177"/>
      <c r="G44" s="1177"/>
      <c r="H44" s="1178"/>
      <c r="I44" s="86">
        <v>12</v>
      </c>
      <c r="J44" s="87">
        <v>10</v>
      </c>
      <c r="K44" s="87">
        <v>8</v>
      </c>
      <c r="L44" s="87">
        <v>6</v>
      </c>
      <c r="M44" s="88">
        <v>5</v>
      </c>
    </row>
    <row r="45" spans="2:13" ht="27.75" customHeight="1">
      <c r="B45" s="1171"/>
      <c r="C45" s="1172"/>
      <c r="D45" s="85"/>
      <c r="E45" s="1177" t="s">
        <v>28</v>
      </c>
      <c r="F45" s="1177"/>
      <c r="G45" s="1177"/>
      <c r="H45" s="1178"/>
      <c r="I45" s="86">
        <v>5360</v>
      </c>
      <c r="J45" s="87">
        <v>5358</v>
      </c>
      <c r="K45" s="87">
        <v>5261</v>
      </c>
      <c r="L45" s="87">
        <v>4779</v>
      </c>
      <c r="M45" s="88">
        <v>4400</v>
      </c>
    </row>
    <row r="46" spans="2:13" ht="27.75" customHeight="1">
      <c r="B46" s="1171"/>
      <c r="C46" s="1172"/>
      <c r="D46" s="85"/>
      <c r="E46" s="1177" t="s">
        <v>29</v>
      </c>
      <c r="F46" s="1177"/>
      <c r="G46" s="1177"/>
      <c r="H46" s="1178"/>
      <c r="I46" s="86" t="s">
        <v>481</v>
      </c>
      <c r="J46" s="87" t="s">
        <v>481</v>
      </c>
      <c r="K46" s="87" t="s">
        <v>481</v>
      </c>
      <c r="L46" s="87" t="s">
        <v>481</v>
      </c>
      <c r="M46" s="88" t="s">
        <v>481</v>
      </c>
    </row>
    <row r="47" spans="2:13" ht="27.75" customHeight="1">
      <c r="B47" s="1171"/>
      <c r="C47" s="1172"/>
      <c r="D47" s="85"/>
      <c r="E47" s="1177" t="s">
        <v>30</v>
      </c>
      <c r="F47" s="1177"/>
      <c r="G47" s="1177"/>
      <c r="H47" s="1178"/>
      <c r="I47" s="86" t="s">
        <v>481</v>
      </c>
      <c r="J47" s="87" t="s">
        <v>481</v>
      </c>
      <c r="K47" s="87" t="s">
        <v>481</v>
      </c>
      <c r="L47" s="87" t="s">
        <v>481</v>
      </c>
      <c r="M47" s="88" t="s">
        <v>481</v>
      </c>
    </row>
    <row r="48" spans="2:13" ht="27.75" customHeight="1">
      <c r="B48" s="1173"/>
      <c r="C48" s="1174"/>
      <c r="D48" s="85"/>
      <c r="E48" s="1177" t="s">
        <v>31</v>
      </c>
      <c r="F48" s="1177"/>
      <c r="G48" s="1177"/>
      <c r="H48" s="1178"/>
      <c r="I48" s="86" t="s">
        <v>481</v>
      </c>
      <c r="J48" s="87" t="s">
        <v>481</v>
      </c>
      <c r="K48" s="87" t="s">
        <v>481</v>
      </c>
      <c r="L48" s="87" t="s">
        <v>481</v>
      </c>
      <c r="M48" s="88" t="s">
        <v>481</v>
      </c>
    </row>
    <row r="49" spans="2:13" ht="27.75" customHeight="1">
      <c r="B49" s="1179" t="s">
        <v>32</v>
      </c>
      <c r="C49" s="1180"/>
      <c r="D49" s="89"/>
      <c r="E49" s="1177" t="s">
        <v>33</v>
      </c>
      <c r="F49" s="1177"/>
      <c r="G49" s="1177"/>
      <c r="H49" s="1178"/>
      <c r="I49" s="86">
        <v>4126</v>
      </c>
      <c r="J49" s="87">
        <v>4400</v>
      </c>
      <c r="K49" s="87">
        <v>4585</v>
      </c>
      <c r="L49" s="87">
        <v>5222</v>
      </c>
      <c r="M49" s="88">
        <v>5745</v>
      </c>
    </row>
    <row r="50" spans="2:13" ht="27.75" customHeight="1">
      <c r="B50" s="1171"/>
      <c r="C50" s="1172"/>
      <c r="D50" s="85"/>
      <c r="E50" s="1177" t="s">
        <v>34</v>
      </c>
      <c r="F50" s="1177"/>
      <c r="G50" s="1177"/>
      <c r="H50" s="1178"/>
      <c r="I50" s="86">
        <v>1029</v>
      </c>
      <c r="J50" s="87">
        <v>914</v>
      </c>
      <c r="K50" s="87">
        <v>863</v>
      </c>
      <c r="L50" s="87">
        <v>802</v>
      </c>
      <c r="M50" s="88">
        <v>727</v>
      </c>
    </row>
    <row r="51" spans="2:13" ht="27.75" customHeight="1">
      <c r="B51" s="1173"/>
      <c r="C51" s="1174"/>
      <c r="D51" s="85"/>
      <c r="E51" s="1177" t="s">
        <v>35</v>
      </c>
      <c r="F51" s="1177"/>
      <c r="G51" s="1177"/>
      <c r="H51" s="1178"/>
      <c r="I51" s="86">
        <v>44461</v>
      </c>
      <c r="J51" s="87">
        <v>45200</v>
      </c>
      <c r="K51" s="87">
        <v>45375</v>
      </c>
      <c r="L51" s="87">
        <v>45942</v>
      </c>
      <c r="M51" s="88">
        <v>48006</v>
      </c>
    </row>
    <row r="52" spans="2:13" ht="27.75" customHeight="1" thickBot="1">
      <c r="B52" s="1181" t="s">
        <v>36</v>
      </c>
      <c r="C52" s="1182"/>
      <c r="D52" s="90"/>
      <c r="E52" s="1183" t="s">
        <v>37</v>
      </c>
      <c r="F52" s="1183"/>
      <c r="G52" s="1183"/>
      <c r="H52" s="1184"/>
      <c r="I52" s="91">
        <v>20902</v>
      </c>
      <c r="J52" s="92">
        <v>18481</v>
      </c>
      <c r="K52" s="92">
        <v>18409</v>
      </c>
      <c r="L52" s="92">
        <v>17010</v>
      </c>
      <c r="M52" s="93">
        <v>16439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72280</v>
      </c>
      <c r="E3" s="116"/>
      <c r="F3" s="117">
        <v>66876</v>
      </c>
      <c r="G3" s="118"/>
      <c r="H3" s="119"/>
    </row>
    <row r="4" spans="1:8">
      <c r="A4" s="120"/>
      <c r="B4" s="121"/>
      <c r="C4" s="122"/>
      <c r="D4" s="123">
        <v>58887</v>
      </c>
      <c r="E4" s="124"/>
      <c r="F4" s="125">
        <v>36310</v>
      </c>
      <c r="G4" s="126"/>
      <c r="H4" s="127"/>
    </row>
    <row r="5" spans="1:8">
      <c r="A5" s="108" t="s">
        <v>513</v>
      </c>
      <c r="B5" s="113"/>
      <c r="C5" s="114"/>
      <c r="D5" s="115">
        <v>72180</v>
      </c>
      <c r="E5" s="116"/>
      <c r="F5" s="117">
        <v>47569</v>
      </c>
      <c r="G5" s="118"/>
      <c r="H5" s="119"/>
    </row>
    <row r="6" spans="1:8">
      <c r="A6" s="120"/>
      <c r="B6" s="121"/>
      <c r="C6" s="122"/>
      <c r="D6" s="123">
        <v>34839</v>
      </c>
      <c r="E6" s="124"/>
      <c r="F6" s="125">
        <v>26255</v>
      </c>
      <c r="G6" s="126"/>
      <c r="H6" s="127"/>
    </row>
    <row r="7" spans="1:8">
      <c r="A7" s="108" t="s">
        <v>514</v>
      </c>
      <c r="B7" s="113"/>
      <c r="C7" s="114"/>
      <c r="D7" s="115">
        <v>77466</v>
      </c>
      <c r="E7" s="116"/>
      <c r="F7" s="117">
        <v>50880</v>
      </c>
      <c r="G7" s="118"/>
      <c r="H7" s="119"/>
    </row>
    <row r="8" spans="1:8">
      <c r="A8" s="120"/>
      <c r="B8" s="121"/>
      <c r="C8" s="122"/>
      <c r="D8" s="123">
        <v>39385</v>
      </c>
      <c r="E8" s="124"/>
      <c r="F8" s="125">
        <v>26879</v>
      </c>
      <c r="G8" s="126"/>
      <c r="H8" s="127"/>
    </row>
    <row r="9" spans="1:8">
      <c r="A9" s="108" t="s">
        <v>515</v>
      </c>
      <c r="B9" s="113"/>
      <c r="C9" s="114"/>
      <c r="D9" s="115">
        <v>73053</v>
      </c>
      <c r="E9" s="116"/>
      <c r="F9" s="117">
        <v>63956</v>
      </c>
      <c r="G9" s="118"/>
      <c r="H9" s="119"/>
    </row>
    <row r="10" spans="1:8">
      <c r="A10" s="120"/>
      <c r="B10" s="121"/>
      <c r="C10" s="122"/>
      <c r="D10" s="123">
        <v>48679</v>
      </c>
      <c r="E10" s="124"/>
      <c r="F10" s="125">
        <v>29239</v>
      </c>
      <c r="G10" s="126"/>
      <c r="H10" s="127"/>
    </row>
    <row r="11" spans="1:8">
      <c r="A11" s="108" t="s">
        <v>516</v>
      </c>
      <c r="B11" s="113"/>
      <c r="C11" s="114"/>
      <c r="D11" s="115">
        <v>145026</v>
      </c>
      <c r="E11" s="116"/>
      <c r="F11" s="117">
        <v>66255</v>
      </c>
      <c r="G11" s="118"/>
      <c r="H11" s="119"/>
    </row>
    <row r="12" spans="1:8">
      <c r="A12" s="120"/>
      <c r="B12" s="121"/>
      <c r="C12" s="128"/>
      <c r="D12" s="123">
        <v>82805</v>
      </c>
      <c r="E12" s="124"/>
      <c r="F12" s="125">
        <v>31822</v>
      </c>
      <c r="G12" s="126"/>
      <c r="H12" s="127"/>
    </row>
    <row r="13" spans="1:8">
      <c r="A13" s="108"/>
      <c r="B13" s="113"/>
      <c r="C13" s="129"/>
      <c r="D13" s="130">
        <v>88001</v>
      </c>
      <c r="E13" s="131"/>
      <c r="F13" s="132">
        <v>59107</v>
      </c>
      <c r="G13" s="133"/>
      <c r="H13" s="119"/>
    </row>
    <row r="14" spans="1:8">
      <c r="A14" s="120"/>
      <c r="B14" s="121"/>
      <c r="C14" s="122"/>
      <c r="D14" s="123">
        <v>52919</v>
      </c>
      <c r="E14" s="124"/>
      <c r="F14" s="125">
        <v>30101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3.71</v>
      </c>
      <c r="C19" s="134">
        <f>ROUND(VALUE(SUBSTITUTE(実質収支比率等に係る経年分析!G$48,"▲","-")),2)</f>
        <v>2.79</v>
      </c>
      <c r="D19" s="134">
        <f>ROUND(VALUE(SUBSTITUTE(実質収支比率等に係る経年分析!H$48,"▲","-")),2)</f>
        <v>2.17</v>
      </c>
      <c r="E19" s="134">
        <f>ROUND(VALUE(SUBSTITUTE(実質収支比率等に係る経年分析!I$48,"▲","-")),2)</f>
        <v>3.21</v>
      </c>
      <c r="F19" s="134">
        <f>ROUND(VALUE(SUBSTITUTE(実質収支比率等に係る経年分析!J$48,"▲","-")),2)</f>
        <v>5.07</v>
      </c>
    </row>
    <row r="20" spans="1:11">
      <c r="A20" s="134" t="s">
        <v>42</v>
      </c>
      <c r="B20" s="134">
        <f>ROUND(VALUE(SUBSTITUTE(実質収支比率等に係る経年分析!F$47,"▲","-")),2)</f>
        <v>9.48</v>
      </c>
      <c r="C20" s="134">
        <f>ROUND(VALUE(SUBSTITUTE(実質収支比率等に係る経年分析!G$47,"▲","-")),2)</f>
        <v>9.08</v>
      </c>
      <c r="D20" s="134">
        <f>ROUND(VALUE(SUBSTITUTE(実質収支比率等に係る経年分析!H$47,"▲","-")),2)</f>
        <v>9.1199999999999992</v>
      </c>
      <c r="E20" s="134">
        <f>ROUND(VALUE(SUBSTITUTE(実質収支比率等に係る経年分析!I$47,"▲","-")),2)</f>
        <v>9.01</v>
      </c>
      <c r="F20" s="134">
        <f>ROUND(VALUE(SUBSTITUTE(実質収支比率等に係る経年分析!J$47,"▲","-")),2)</f>
        <v>8.99</v>
      </c>
    </row>
    <row r="21" spans="1:11">
      <c r="A21" s="134" t="s">
        <v>43</v>
      </c>
      <c r="B21" s="134">
        <f>IF(ISNUMBER(VALUE(SUBSTITUTE(実質収支比率等に係る経年分析!F$49,"▲","-"))),ROUND(VALUE(SUBSTITUTE(実質収支比率等に係る経年分析!F$49,"▲","-")),2),NA())</f>
        <v>1.86</v>
      </c>
      <c r="C21" s="134">
        <f>IF(ISNUMBER(VALUE(SUBSTITUTE(実質収支比率等に係る経年分析!G$49,"▲","-"))),ROUND(VALUE(SUBSTITUTE(実質収支比率等に係る経年分析!G$49,"▲","-")),2),NA())</f>
        <v>-0.87</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1.97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国民健康保険直営診療所事業特別会計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0.28999999999999998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4.3600000000000003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4.9400000000000004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4102</v>
      </c>
      <c r="E42" s="136"/>
      <c r="F42" s="136"/>
      <c r="G42" s="136">
        <f>'実質公債費比率（分子）の構造'!L$52</f>
        <v>4212</v>
      </c>
      <c r="H42" s="136"/>
      <c r="I42" s="136"/>
      <c r="J42" s="136">
        <f>'実質公債費比率（分子）の構造'!M$52</f>
        <v>4302</v>
      </c>
      <c r="K42" s="136"/>
      <c r="L42" s="136"/>
      <c r="M42" s="136">
        <f>'実質公債費比率（分子）の構造'!N$52</f>
        <v>4328</v>
      </c>
      <c r="N42" s="136"/>
      <c r="O42" s="136"/>
      <c r="P42" s="136">
        <f>'実質公債費比率（分子）の構造'!O$52</f>
        <v>4515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90</v>
      </c>
      <c r="C44" s="136"/>
      <c r="D44" s="136"/>
      <c r="E44" s="136">
        <f>'実質公債費比率（分子）の構造'!L$50</f>
        <v>65</v>
      </c>
      <c r="F44" s="136"/>
      <c r="G44" s="136"/>
      <c r="H44" s="136">
        <f>'実質公債費比率（分子）の構造'!M$50</f>
        <v>102</v>
      </c>
      <c r="I44" s="136"/>
      <c r="J44" s="136"/>
      <c r="K44" s="136">
        <f>'実質公債費比率（分子）の構造'!N$50</f>
        <v>97</v>
      </c>
      <c r="L44" s="136"/>
      <c r="M44" s="136"/>
      <c r="N44" s="136">
        <f>'実質公債費比率（分子）の構造'!O$50</f>
        <v>90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1297</v>
      </c>
      <c r="C46" s="136"/>
      <c r="D46" s="136"/>
      <c r="E46" s="136">
        <f>'実質公債費比率（分子）の構造'!L$48</f>
        <v>1450</v>
      </c>
      <c r="F46" s="136"/>
      <c r="G46" s="136"/>
      <c r="H46" s="136">
        <f>'実質公債費比率（分子）の構造'!M$48</f>
        <v>1593</v>
      </c>
      <c r="I46" s="136"/>
      <c r="J46" s="136"/>
      <c r="K46" s="136">
        <f>'実質公債費比率（分子）の構造'!N$48</f>
        <v>1589</v>
      </c>
      <c r="L46" s="136"/>
      <c r="M46" s="136"/>
      <c r="N46" s="136">
        <f>'実質公債費比率（分子）の構造'!O$48</f>
        <v>1647</v>
      </c>
      <c r="O46" s="136"/>
      <c r="P46" s="136"/>
    </row>
    <row r="47" spans="1:16">
      <c r="A47" s="136" t="s">
        <v>13</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5308</v>
      </c>
      <c r="C49" s="136"/>
      <c r="D49" s="136"/>
      <c r="E49" s="136">
        <f>'実質公債費比率（分子）の構造'!L$45</f>
        <v>5331</v>
      </c>
      <c r="F49" s="136"/>
      <c r="G49" s="136"/>
      <c r="H49" s="136">
        <f>'実質公債費比率（分子）の構造'!M$45</f>
        <v>5109</v>
      </c>
      <c r="I49" s="136"/>
      <c r="J49" s="136"/>
      <c r="K49" s="136">
        <f>'実質公債費比率（分子）の構造'!N$45</f>
        <v>4896</v>
      </c>
      <c r="L49" s="136"/>
      <c r="M49" s="136"/>
      <c r="N49" s="136">
        <f>'実質公債費比率（分子）の構造'!O$45</f>
        <v>4663</v>
      </c>
      <c r="O49" s="136"/>
      <c r="P49" s="136"/>
    </row>
    <row r="50" spans="1:16">
      <c r="A50" s="136" t="s">
        <v>57</v>
      </c>
      <c r="B50" s="136" t="e">
        <f>NA()</f>
        <v>#N/A</v>
      </c>
      <c r="C50" s="136">
        <f>IF(ISNUMBER('実質公債費比率（分子）の構造'!K$53),'実質公債費比率（分子）の構造'!K$53,NA())</f>
        <v>2603</v>
      </c>
      <c r="D50" s="136" t="e">
        <f>NA()</f>
        <v>#N/A</v>
      </c>
      <c r="E50" s="136" t="e">
        <f>NA()</f>
        <v>#N/A</v>
      </c>
      <c r="F50" s="136">
        <f>IF(ISNUMBER('実質公債費比率（分子）の構造'!L$53),'実質公債費比率（分子）の構造'!L$53,NA())</f>
        <v>2644</v>
      </c>
      <c r="G50" s="136" t="e">
        <f>NA()</f>
        <v>#N/A</v>
      </c>
      <c r="H50" s="136" t="e">
        <f>NA()</f>
        <v>#N/A</v>
      </c>
      <c r="I50" s="136">
        <f>IF(ISNUMBER('実質公債費比率（分子）の構造'!M$53),'実質公債費比率（分子）の構造'!M$53,NA())</f>
        <v>2512</v>
      </c>
      <c r="J50" s="136" t="e">
        <f>NA()</f>
        <v>#N/A</v>
      </c>
      <c r="K50" s="136" t="e">
        <f>NA()</f>
        <v>#N/A</v>
      </c>
      <c r="L50" s="136">
        <f>IF(ISNUMBER('実質公債費比率（分子）の構造'!N$53),'実質公債費比率（分子）の構造'!N$53,NA())</f>
        <v>2264</v>
      </c>
      <c r="M50" s="136" t="e">
        <f>NA()</f>
        <v>#N/A</v>
      </c>
      <c r="N50" s="136" t="e">
        <f>NA()</f>
        <v>#N/A</v>
      </c>
      <c r="O50" s="136">
        <f>IF(ISNUMBER('実質公債費比率（分子）の構造'!O$53),'実質公債費比率（分子）の構造'!O$53,NA())</f>
        <v>1895</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44461</v>
      </c>
      <c r="E56" s="135"/>
      <c r="F56" s="135"/>
      <c r="G56" s="135">
        <f>'将来負担比率（分子）の構造'!J$51</f>
        <v>45200</v>
      </c>
      <c r="H56" s="135"/>
      <c r="I56" s="135"/>
      <c r="J56" s="135">
        <f>'将来負担比率（分子）の構造'!K$51</f>
        <v>45375</v>
      </c>
      <c r="K56" s="135"/>
      <c r="L56" s="135"/>
      <c r="M56" s="135">
        <f>'将来負担比率（分子）の構造'!L$51</f>
        <v>45942</v>
      </c>
      <c r="N56" s="135"/>
      <c r="O56" s="135"/>
      <c r="P56" s="135">
        <f>'将来負担比率（分子）の構造'!M$51</f>
        <v>48006</v>
      </c>
    </row>
    <row r="57" spans="1:16">
      <c r="A57" s="135" t="s">
        <v>34</v>
      </c>
      <c r="B57" s="135"/>
      <c r="C57" s="135"/>
      <c r="D57" s="135">
        <f>'将来負担比率（分子）の構造'!I$50</f>
        <v>1029</v>
      </c>
      <c r="E57" s="135"/>
      <c r="F57" s="135"/>
      <c r="G57" s="135">
        <f>'将来負担比率（分子）の構造'!J$50</f>
        <v>914</v>
      </c>
      <c r="H57" s="135"/>
      <c r="I57" s="135"/>
      <c r="J57" s="135">
        <f>'将来負担比率（分子）の構造'!K$50</f>
        <v>863</v>
      </c>
      <c r="K57" s="135"/>
      <c r="L57" s="135"/>
      <c r="M57" s="135">
        <f>'将来負担比率（分子）の構造'!L$50</f>
        <v>802</v>
      </c>
      <c r="N57" s="135"/>
      <c r="O57" s="135"/>
      <c r="P57" s="135">
        <f>'将来負担比率（分子）の構造'!M$50</f>
        <v>727</v>
      </c>
    </row>
    <row r="58" spans="1:16">
      <c r="A58" s="135" t="s">
        <v>33</v>
      </c>
      <c r="B58" s="135"/>
      <c r="C58" s="135"/>
      <c r="D58" s="135">
        <f>'将来負担比率（分子）の構造'!I$49</f>
        <v>4126</v>
      </c>
      <c r="E58" s="135"/>
      <c r="F58" s="135"/>
      <c r="G58" s="135">
        <f>'将来負担比率（分子）の構造'!J$49</f>
        <v>4400</v>
      </c>
      <c r="H58" s="135"/>
      <c r="I58" s="135"/>
      <c r="J58" s="135">
        <f>'将来負担比率（分子）の構造'!K$49</f>
        <v>4585</v>
      </c>
      <c r="K58" s="135"/>
      <c r="L58" s="135"/>
      <c r="M58" s="135">
        <f>'将来負担比率（分子）の構造'!L$49</f>
        <v>5222</v>
      </c>
      <c r="N58" s="135"/>
      <c r="O58" s="135"/>
      <c r="P58" s="135">
        <f>'将来負担比率（分子）の構造'!M$49</f>
        <v>5745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5360</v>
      </c>
      <c r="C62" s="135"/>
      <c r="D62" s="135"/>
      <c r="E62" s="135">
        <f>'将来負担比率（分子）の構造'!J$45</f>
        <v>5358</v>
      </c>
      <c r="F62" s="135"/>
      <c r="G62" s="135"/>
      <c r="H62" s="135">
        <f>'将来負担比率（分子）の構造'!K$45</f>
        <v>5261</v>
      </c>
      <c r="I62" s="135"/>
      <c r="J62" s="135"/>
      <c r="K62" s="135">
        <f>'将来負担比率（分子）の構造'!L$45</f>
        <v>4779</v>
      </c>
      <c r="L62" s="135"/>
      <c r="M62" s="135"/>
      <c r="N62" s="135">
        <f>'将来負担比率（分子）の構造'!M$45</f>
        <v>4400</v>
      </c>
      <c r="O62" s="135"/>
      <c r="P62" s="135"/>
    </row>
    <row r="63" spans="1:16">
      <c r="A63" s="135" t="s">
        <v>27</v>
      </c>
      <c r="B63" s="135">
        <f>'将来負担比率（分子）の構造'!I$44</f>
        <v>12</v>
      </c>
      <c r="C63" s="135"/>
      <c r="D63" s="135"/>
      <c r="E63" s="135">
        <f>'将来負担比率（分子）の構造'!J$44</f>
        <v>10</v>
      </c>
      <c r="F63" s="135"/>
      <c r="G63" s="135"/>
      <c r="H63" s="135">
        <f>'将来負担比率（分子）の構造'!K$44</f>
        <v>8</v>
      </c>
      <c r="I63" s="135"/>
      <c r="J63" s="135"/>
      <c r="K63" s="135">
        <f>'将来負担比率（分子）の構造'!L$44</f>
        <v>6</v>
      </c>
      <c r="L63" s="135"/>
      <c r="M63" s="135"/>
      <c r="N63" s="135">
        <f>'将来負担比率（分子）の構造'!M$44</f>
        <v>5</v>
      </c>
      <c r="O63" s="135"/>
      <c r="P63" s="135"/>
    </row>
    <row r="64" spans="1:16">
      <c r="A64" s="135" t="s">
        <v>26</v>
      </c>
      <c r="B64" s="135">
        <f>'将来負担比率（分子）の構造'!I$43</f>
        <v>22899</v>
      </c>
      <c r="C64" s="135"/>
      <c r="D64" s="135"/>
      <c r="E64" s="135">
        <f>'将来負担比率（分子）の構造'!J$43</f>
        <v>22198</v>
      </c>
      <c r="F64" s="135"/>
      <c r="G64" s="135"/>
      <c r="H64" s="135">
        <f>'将来負担比率（分子）の構造'!K$43</f>
        <v>22823</v>
      </c>
      <c r="I64" s="135"/>
      <c r="J64" s="135"/>
      <c r="K64" s="135">
        <f>'将来負担比率（分子）の構造'!L$43</f>
        <v>23265</v>
      </c>
      <c r="L64" s="135"/>
      <c r="M64" s="135"/>
      <c r="N64" s="135">
        <f>'将来負担比率（分子）の構造'!M$43</f>
        <v>23061</v>
      </c>
      <c r="O64" s="135"/>
      <c r="P64" s="135"/>
    </row>
    <row r="65" spans="1:16">
      <c r="A65" s="135" t="s">
        <v>25</v>
      </c>
      <c r="B65" s="135">
        <f>'将来負担比率（分子）の構造'!I$42</f>
        <v>342</v>
      </c>
      <c r="C65" s="135"/>
      <c r="D65" s="135"/>
      <c r="E65" s="135">
        <f>'将来負担比率（分子）の構造'!J$42</f>
        <v>310</v>
      </c>
      <c r="F65" s="135"/>
      <c r="G65" s="135"/>
      <c r="H65" s="135">
        <f>'将来負担比率（分子）の構造'!K$42</f>
        <v>234</v>
      </c>
      <c r="I65" s="135"/>
      <c r="J65" s="135"/>
      <c r="K65" s="135">
        <f>'将来負担比率（分子）の構造'!L$42</f>
        <v>160</v>
      </c>
      <c r="L65" s="135"/>
      <c r="M65" s="135"/>
      <c r="N65" s="135">
        <f>'将来負担比率（分子）の構造'!M$42</f>
        <v>94</v>
      </c>
      <c r="O65" s="135"/>
      <c r="P65" s="135"/>
    </row>
    <row r="66" spans="1:16">
      <c r="A66" s="135" t="s">
        <v>24</v>
      </c>
      <c r="B66" s="135">
        <f>'将来負担比率（分子）の構造'!I$41</f>
        <v>41905</v>
      </c>
      <c r="C66" s="135"/>
      <c r="D66" s="135"/>
      <c r="E66" s="135">
        <f>'将来負担比率（分子）の構造'!J$41</f>
        <v>41119</v>
      </c>
      <c r="F66" s="135"/>
      <c r="G66" s="135"/>
      <c r="H66" s="135">
        <f>'将来負担比率（分子）の構造'!K$41</f>
        <v>40906</v>
      </c>
      <c r="I66" s="135"/>
      <c r="J66" s="135"/>
      <c r="K66" s="135">
        <f>'将来負担比率（分子）の構造'!L$41</f>
        <v>40766</v>
      </c>
      <c r="L66" s="135"/>
      <c r="M66" s="135"/>
      <c r="N66" s="135">
        <f>'将来負担比率（分子）の構造'!M$41</f>
        <v>43357</v>
      </c>
      <c r="O66" s="135"/>
      <c r="P66" s="135"/>
    </row>
    <row r="67" spans="1:16">
      <c r="A67" s="135" t="s">
        <v>61</v>
      </c>
      <c r="B67" s="135" t="e">
        <f>NA()</f>
        <v>#N/A</v>
      </c>
      <c r="C67" s="135">
        <f>IF(ISNUMBER('将来負担比率（分子）の構造'!I$52), IF('将来負担比率（分子）の構造'!I$52 &lt; 0, 0, '将来負担比率（分子）の構造'!I$52), NA())</f>
        <v>20902</v>
      </c>
      <c r="D67" s="135" t="e">
        <f>NA()</f>
        <v>#N/A</v>
      </c>
      <c r="E67" s="135" t="e">
        <f>NA()</f>
        <v>#N/A</v>
      </c>
      <c r="F67" s="135">
        <f>IF(ISNUMBER('将来負担比率（分子）の構造'!J$52), IF('将来負担比率（分子）の構造'!J$52 &lt; 0, 0, '将来負担比率（分子）の構造'!J$52), NA())</f>
        <v>18481</v>
      </c>
      <c r="G67" s="135" t="e">
        <f>NA()</f>
        <v>#N/A</v>
      </c>
      <c r="H67" s="135" t="e">
        <f>NA()</f>
        <v>#N/A</v>
      </c>
      <c r="I67" s="135">
        <f>IF(ISNUMBER('将来負担比率（分子）の構造'!K$52), IF('将来負担比率（分子）の構造'!K$52 &lt; 0, 0, '将来負担比率（分子）の構造'!K$52), NA())</f>
        <v>18409</v>
      </c>
      <c r="J67" s="135" t="e">
        <f>NA()</f>
        <v>#N/A</v>
      </c>
      <c r="K67" s="135" t="e">
        <f>NA()</f>
        <v>#N/A</v>
      </c>
      <c r="L67" s="135">
        <f>IF(ISNUMBER('将来負担比率（分子）の構造'!L$52), IF('将来負担比率（分子）の構造'!L$52 &lt; 0, 0, '将来負担比率（分子）の構造'!L$52), NA())</f>
        <v>17010</v>
      </c>
      <c r="M67" s="135" t="e">
        <f>NA()</f>
        <v>#N/A</v>
      </c>
      <c r="N67" s="135" t="e">
        <f>NA()</f>
        <v>#N/A</v>
      </c>
      <c r="O67" s="135">
        <f>IF(ISNUMBER('将来負担比率（分子）の構造'!M$52), IF('将来負担比率（分子）の構造'!M$52 &lt; 0, 0, '将来負担比率（分子）の構造'!M$52), NA())</f>
        <v>16439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5023489</v>
      </c>
      <c r="S5" s="583"/>
      <c r="T5" s="583"/>
      <c r="U5" s="583"/>
      <c r="V5" s="583"/>
      <c r="W5" s="583"/>
      <c r="X5" s="583"/>
      <c r="Y5" s="584"/>
      <c r="Z5" s="585">
        <v>12.8</v>
      </c>
      <c r="AA5" s="585"/>
      <c r="AB5" s="585"/>
      <c r="AC5" s="585"/>
      <c r="AD5" s="586">
        <v>5023487</v>
      </c>
      <c r="AE5" s="586"/>
      <c r="AF5" s="586"/>
      <c r="AG5" s="586"/>
      <c r="AH5" s="586"/>
      <c r="AI5" s="586"/>
      <c r="AJ5" s="586"/>
      <c r="AK5" s="586"/>
      <c r="AL5" s="587">
        <v>25</v>
      </c>
      <c r="AM5" s="588"/>
      <c r="AN5" s="588"/>
      <c r="AO5" s="589"/>
      <c r="AP5" s="579" t="s">
        <v>206</v>
      </c>
      <c r="AQ5" s="580"/>
      <c r="AR5" s="580"/>
      <c r="AS5" s="580"/>
      <c r="AT5" s="580"/>
      <c r="AU5" s="580"/>
      <c r="AV5" s="580"/>
      <c r="AW5" s="580"/>
      <c r="AX5" s="580"/>
      <c r="AY5" s="580"/>
      <c r="AZ5" s="580"/>
      <c r="BA5" s="580"/>
      <c r="BB5" s="580"/>
      <c r="BC5" s="580"/>
      <c r="BD5" s="580"/>
      <c r="BE5" s="580"/>
      <c r="BF5" s="581"/>
      <c r="BG5" s="593">
        <v>4972610</v>
      </c>
      <c r="BH5" s="594"/>
      <c r="BI5" s="594"/>
      <c r="BJ5" s="594"/>
      <c r="BK5" s="594"/>
      <c r="BL5" s="594"/>
      <c r="BM5" s="594"/>
      <c r="BN5" s="595"/>
      <c r="BO5" s="596">
        <v>99</v>
      </c>
      <c r="BP5" s="596"/>
      <c r="BQ5" s="596"/>
      <c r="BR5" s="596"/>
      <c r="BS5" s="597">
        <v>36731</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277049</v>
      </c>
      <c r="S6" s="594"/>
      <c r="T6" s="594"/>
      <c r="U6" s="594"/>
      <c r="V6" s="594"/>
      <c r="W6" s="594"/>
      <c r="X6" s="594"/>
      <c r="Y6" s="595"/>
      <c r="Z6" s="596">
        <v>0.7</v>
      </c>
      <c r="AA6" s="596"/>
      <c r="AB6" s="596"/>
      <c r="AC6" s="596"/>
      <c r="AD6" s="597">
        <v>277049</v>
      </c>
      <c r="AE6" s="597"/>
      <c r="AF6" s="597"/>
      <c r="AG6" s="597"/>
      <c r="AH6" s="597"/>
      <c r="AI6" s="597"/>
      <c r="AJ6" s="597"/>
      <c r="AK6" s="597"/>
      <c r="AL6" s="598">
        <v>1.4</v>
      </c>
      <c r="AM6" s="599"/>
      <c r="AN6" s="599"/>
      <c r="AO6" s="600"/>
      <c r="AP6" s="590" t="s">
        <v>211</v>
      </c>
      <c r="AQ6" s="591"/>
      <c r="AR6" s="591"/>
      <c r="AS6" s="591"/>
      <c r="AT6" s="591"/>
      <c r="AU6" s="591"/>
      <c r="AV6" s="591"/>
      <c r="AW6" s="591"/>
      <c r="AX6" s="591"/>
      <c r="AY6" s="591"/>
      <c r="AZ6" s="591"/>
      <c r="BA6" s="591"/>
      <c r="BB6" s="591"/>
      <c r="BC6" s="591"/>
      <c r="BD6" s="591"/>
      <c r="BE6" s="591"/>
      <c r="BF6" s="592"/>
      <c r="BG6" s="593">
        <v>4972610</v>
      </c>
      <c r="BH6" s="594"/>
      <c r="BI6" s="594"/>
      <c r="BJ6" s="594"/>
      <c r="BK6" s="594"/>
      <c r="BL6" s="594"/>
      <c r="BM6" s="594"/>
      <c r="BN6" s="595"/>
      <c r="BO6" s="596">
        <v>99</v>
      </c>
      <c r="BP6" s="596"/>
      <c r="BQ6" s="596"/>
      <c r="BR6" s="596"/>
      <c r="BS6" s="597">
        <v>36731</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242794</v>
      </c>
      <c r="CS6" s="594"/>
      <c r="CT6" s="594"/>
      <c r="CU6" s="594"/>
      <c r="CV6" s="594"/>
      <c r="CW6" s="594"/>
      <c r="CX6" s="594"/>
      <c r="CY6" s="595"/>
      <c r="CZ6" s="596">
        <v>0.6</v>
      </c>
      <c r="DA6" s="596"/>
      <c r="DB6" s="596"/>
      <c r="DC6" s="596"/>
      <c r="DD6" s="602" t="s">
        <v>213</v>
      </c>
      <c r="DE6" s="594"/>
      <c r="DF6" s="594"/>
      <c r="DG6" s="594"/>
      <c r="DH6" s="594"/>
      <c r="DI6" s="594"/>
      <c r="DJ6" s="594"/>
      <c r="DK6" s="594"/>
      <c r="DL6" s="594"/>
      <c r="DM6" s="594"/>
      <c r="DN6" s="594"/>
      <c r="DO6" s="594"/>
      <c r="DP6" s="595"/>
      <c r="DQ6" s="602">
        <v>242740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13682</v>
      </c>
      <c r="S7" s="594"/>
      <c r="T7" s="594"/>
      <c r="U7" s="594"/>
      <c r="V7" s="594"/>
      <c r="W7" s="594"/>
      <c r="X7" s="594"/>
      <c r="Y7" s="595"/>
      <c r="Z7" s="596">
        <v>0</v>
      </c>
      <c r="AA7" s="596"/>
      <c r="AB7" s="596"/>
      <c r="AC7" s="596"/>
      <c r="AD7" s="597">
        <v>13682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2108072</v>
      </c>
      <c r="BH7" s="594"/>
      <c r="BI7" s="594"/>
      <c r="BJ7" s="594"/>
      <c r="BK7" s="594"/>
      <c r="BL7" s="594"/>
      <c r="BM7" s="594"/>
      <c r="BN7" s="595"/>
      <c r="BO7" s="596">
        <v>42</v>
      </c>
      <c r="BP7" s="596"/>
      <c r="BQ7" s="596"/>
      <c r="BR7" s="596"/>
      <c r="BS7" s="597">
        <v>36731</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4925400</v>
      </c>
      <c r="CS7" s="594"/>
      <c r="CT7" s="594"/>
      <c r="CU7" s="594"/>
      <c r="CV7" s="594"/>
      <c r="CW7" s="594"/>
      <c r="CX7" s="594"/>
      <c r="CY7" s="595"/>
      <c r="CZ7" s="596">
        <v>13.1</v>
      </c>
      <c r="DA7" s="596"/>
      <c r="DB7" s="596"/>
      <c r="DC7" s="596"/>
      <c r="DD7" s="602">
        <v>583720</v>
      </c>
      <c r="DE7" s="594"/>
      <c r="DF7" s="594"/>
      <c r="DG7" s="594"/>
      <c r="DH7" s="594"/>
      <c r="DI7" s="594"/>
      <c r="DJ7" s="594"/>
      <c r="DK7" s="594"/>
      <c r="DL7" s="594"/>
      <c r="DM7" s="594"/>
      <c r="DN7" s="594"/>
      <c r="DO7" s="594"/>
      <c r="DP7" s="595"/>
      <c r="DQ7" s="602">
        <v>3708339</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46335</v>
      </c>
      <c r="S8" s="594"/>
      <c r="T8" s="594"/>
      <c r="U8" s="594"/>
      <c r="V8" s="594"/>
      <c r="W8" s="594"/>
      <c r="X8" s="594"/>
      <c r="Y8" s="595"/>
      <c r="Z8" s="596">
        <v>0.1</v>
      </c>
      <c r="AA8" s="596"/>
      <c r="AB8" s="596"/>
      <c r="AC8" s="596"/>
      <c r="AD8" s="597">
        <v>46335</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92209</v>
      </c>
      <c r="BH8" s="594"/>
      <c r="BI8" s="594"/>
      <c r="BJ8" s="594"/>
      <c r="BK8" s="594"/>
      <c r="BL8" s="594"/>
      <c r="BM8" s="594"/>
      <c r="BN8" s="595"/>
      <c r="BO8" s="596">
        <v>1.8</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11204448</v>
      </c>
      <c r="CS8" s="594"/>
      <c r="CT8" s="594"/>
      <c r="CU8" s="594"/>
      <c r="CV8" s="594"/>
      <c r="CW8" s="594"/>
      <c r="CX8" s="594"/>
      <c r="CY8" s="595"/>
      <c r="CZ8" s="596">
        <v>29.8</v>
      </c>
      <c r="DA8" s="596"/>
      <c r="DB8" s="596"/>
      <c r="DC8" s="596"/>
      <c r="DD8" s="602">
        <v>1888464</v>
      </c>
      <c r="DE8" s="594"/>
      <c r="DF8" s="594"/>
      <c r="DG8" s="594"/>
      <c r="DH8" s="594"/>
      <c r="DI8" s="594"/>
      <c r="DJ8" s="594"/>
      <c r="DK8" s="594"/>
      <c r="DL8" s="594"/>
      <c r="DM8" s="594"/>
      <c r="DN8" s="594"/>
      <c r="DO8" s="594"/>
      <c r="DP8" s="595"/>
      <c r="DQ8" s="602">
        <v>5174100</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26272</v>
      </c>
      <c r="S9" s="594"/>
      <c r="T9" s="594"/>
      <c r="U9" s="594"/>
      <c r="V9" s="594"/>
      <c r="W9" s="594"/>
      <c r="X9" s="594"/>
      <c r="Y9" s="595"/>
      <c r="Z9" s="596">
        <v>0.1</v>
      </c>
      <c r="AA9" s="596"/>
      <c r="AB9" s="596"/>
      <c r="AC9" s="596"/>
      <c r="AD9" s="597">
        <v>26272</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1727450</v>
      </c>
      <c r="BH9" s="594"/>
      <c r="BI9" s="594"/>
      <c r="BJ9" s="594"/>
      <c r="BK9" s="594"/>
      <c r="BL9" s="594"/>
      <c r="BM9" s="594"/>
      <c r="BN9" s="595"/>
      <c r="BO9" s="596">
        <v>34.4</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4597847</v>
      </c>
      <c r="CS9" s="594"/>
      <c r="CT9" s="594"/>
      <c r="CU9" s="594"/>
      <c r="CV9" s="594"/>
      <c r="CW9" s="594"/>
      <c r="CX9" s="594"/>
      <c r="CY9" s="595"/>
      <c r="CZ9" s="596">
        <v>12.2</v>
      </c>
      <c r="DA9" s="596"/>
      <c r="DB9" s="596"/>
      <c r="DC9" s="596"/>
      <c r="DD9" s="602">
        <v>1471822</v>
      </c>
      <c r="DE9" s="594"/>
      <c r="DF9" s="594"/>
      <c r="DG9" s="594"/>
      <c r="DH9" s="594"/>
      <c r="DI9" s="594"/>
      <c r="DJ9" s="594"/>
      <c r="DK9" s="594"/>
      <c r="DL9" s="594"/>
      <c r="DM9" s="594"/>
      <c r="DN9" s="594"/>
      <c r="DO9" s="594"/>
      <c r="DP9" s="595"/>
      <c r="DQ9" s="602">
        <v>2800058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717800</v>
      </c>
      <c r="S10" s="594"/>
      <c r="T10" s="594"/>
      <c r="U10" s="594"/>
      <c r="V10" s="594"/>
      <c r="W10" s="594"/>
      <c r="X10" s="594"/>
      <c r="Y10" s="595"/>
      <c r="Z10" s="596">
        <v>1.8</v>
      </c>
      <c r="AA10" s="596"/>
      <c r="AB10" s="596"/>
      <c r="AC10" s="596"/>
      <c r="AD10" s="597">
        <v>717800</v>
      </c>
      <c r="AE10" s="597"/>
      <c r="AF10" s="597"/>
      <c r="AG10" s="597"/>
      <c r="AH10" s="597"/>
      <c r="AI10" s="597"/>
      <c r="AJ10" s="597"/>
      <c r="AK10" s="597"/>
      <c r="AL10" s="598">
        <v>3.6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132721</v>
      </c>
      <c r="BH10" s="594"/>
      <c r="BI10" s="594"/>
      <c r="BJ10" s="594"/>
      <c r="BK10" s="594"/>
      <c r="BL10" s="594"/>
      <c r="BM10" s="594"/>
      <c r="BN10" s="595"/>
      <c r="BO10" s="596">
        <v>2.6</v>
      </c>
      <c r="BP10" s="596"/>
      <c r="BQ10" s="596"/>
      <c r="BR10" s="596"/>
      <c r="BS10" s="602">
        <v>22889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93784</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26338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9666</v>
      </c>
      <c r="S11" s="594"/>
      <c r="T11" s="594"/>
      <c r="U11" s="594"/>
      <c r="V11" s="594"/>
      <c r="W11" s="594"/>
      <c r="X11" s="594"/>
      <c r="Y11" s="595"/>
      <c r="Z11" s="596">
        <v>0</v>
      </c>
      <c r="AA11" s="596"/>
      <c r="AB11" s="596"/>
      <c r="AC11" s="596"/>
      <c r="AD11" s="597">
        <v>9666</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155692</v>
      </c>
      <c r="BH11" s="594"/>
      <c r="BI11" s="594"/>
      <c r="BJ11" s="594"/>
      <c r="BK11" s="594"/>
      <c r="BL11" s="594"/>
      <c r="BM11" s="594"/>
      <c r="BN11" s="595"/>
      <c r="BO11" s="596">
        <v>3.1</v>
      </c>
      <c r="BP11" s="596"/>
      <c r="BQ11" s="596"/>
      <c r="BR11" s="596"/>
      <c r="BS11" s="602">
        <v>13842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1363660</v>
      </c>
      <c r="CS11" s="594"/>
      <c r="CT11" s="594"/>
      <c r="CU11" s="594"/>
      <c r="CV11" s="594"/>
      <c r="CW11" s="594"/>
      <c r="CX11" s="594"/>
      <c r="CY11" s="595"/>
      <c r="CZ11" s="596">
        <v>3.6</v>
      </c>
      <c r="DA11" s="596"/>
      <c r="DB11" s="596"/>
      <c r="DC11" s="596"/>
      <c r="DD11" s="602">
        <v>372407</v>
      </c>
      <c r="DE11" s="594"/>
      <c r="DF11" s="594"/>
      <c r="DG11" s="594"/>
      <c r="DH11" s="594"/>
      <c r="DI11" s="594"/>
      <c r="DJ11" s="594"/>
      <c r="DK11" s="594"/>
      <c r="DL11" s="594"/>
      <c r="DM11" s="594"/>
      <c r="DN11" s="594"/>
      <c r="DO11" s="594"/>
      <c r="DP11" s="595"/>
      <c r="DQ11" s="602">
        <v>805584</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2359611</v>
      </c>
      <c r="BH12" s="594"/>
      <c r="BI12" s="594"/>
      <c r="BJ12" s="594"/>
      <c r="BK12" s="594"/>
      <c r="BL12" s="594"/>
      <c r="BM12" s="594"/>
      <c r="BN12" s="595"/>
      <c r="BO12" s="596">
        <v>47</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1661585</v>
      </c>
      <c r="CS12" s="594"/>
      <c r="CT12" s="594"/>
      <c r="CU12" s="594"/>
      <c r="CV12" s="594"/>
      <c r="CW12" s="594"/>
      <c r="CX12" s="594"/>
      <c r="CY12" s="595"/>
      <c r="CZ12" s="596">
        <v>4.4000000000000004</v>
      </c>
      <c r="DA12" s="596"/>
      <c r="DB12" s="596"/>
      <c r="DC12" s="596"/>
      <c r="DD12" s="602">
        <v>661038</v>
      </c>
      <c r="DE12" s="594"/>
      <c r="DF12" s="594"/>
      <c r="DG12" s="594"/>
      <c r="DH12" s="594"/>
      <c r="DI12" s="594"/>
      <c r="DJ12" s="594"/>
      <c r="DK12" s="594"/>
      <c r="DL12" s="594"/>
      <c r="DM12" s="594"/>
      <c r="DN12" s="594"/>
      <c r="DO12" s="594"/>
      <c r="DP12" s="595"/>
      <c r="DQ12" s="602">
        <v>972962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58340</v>
      </c>
      <c r="S13" s="594"/>
      <c r="T13" s="594"/>
      <c r="U13" s="594"/>
      <c r="V13" s="594"/>
      <c r="W13" s="594"/>
      <c r="X13" s="594"/>
      <c r="Y13" s="595"/>
      <c r="Z13" s="596">
        <v>0.1</v>
      </c>
      <c r="AA13" s="596"/>
      <c r="AB13" s="596"/>
      <c r="AC13" s="596"/>
      <c r="AD13" s="597">
        <v>58340</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2347874</v>
      </c>
      <c r="BH13" s="594"/>
      <c r="BI13" s="594"/>
      <c r="BJ13" s="594"/>
      <c r="BK13" s="594"/>
      <c r="BL13" s="594"/>
      <c r="BM13" s="594"/>
      <c r="BN13" s="595"/>
      <c r="BO13" s="596">
        <v>46.7</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2375679</v>
      </c>
      <c r="CS13" s="594"/>
      <c r="CT13" s="594"/>
      <c r="CU13" s="594"/>
      <c r="CV13" s="594"/>
      <c r="CW13" s="594"/>
      <c r="CX13" s="594"/>
      <c r="CY13" s="595"/>
      <c r="CZ13" s="596">
        <v>6.3</v>
      </c>
      <c r="DA13" s="596"/>
      <c r="DB13" s="596"/>
      <c r="DC13" s="596"/>
      <c r="DD13" s="602">
        <v>827973</v>
      </c>
      <c r="DE13" s="594"/>
      <c r="DF13" s="594"/>
      <c r="DG13" s="594"/>
      <c r="DH13" s="594"/>
      <c r="DI13" s="594"/>
      <c r="DJ13" s="594"/>
      <c r="DK13" s="594"/>
      <c r="DL13" s="594"/>
      <c r="DM13" s="594"/>
      <c r="DN13" s="594"/>
      <c r="DO13" s="594"/>
      <c r="DP13" s="595"/>
      <c r="DQ13" s="602">
        <v>1470014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159414</v>
      </c>
      <c r="BH14" s="594"/>
      <c r="BI14" s="594"/>
      <c r="BJ14" s="594"/>
      <c r="BK14" s="594"/>
      <c r="BL14" s="594"/>
      <c r="BM14" s="594"/>
      <c r="BN14" s="595"/>
      <c r="BO14" s="596">
        <v>3.2</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2042203</v>
      </c>
      <c r="CS14" s="594"/>
      <c r="CT14" s="594"/>
      <c r="CU14" s="594"/>
      <c r="CV14" s="594"/>
      <c r="CW14" s="594"/>
      <c r="CX14" s="594"/>
      <c r="CY14" s="595"/>
      <c r="CZ14" s="596">
        <v>5.4</v>
      </c>
      <c r="DA14" s="596"/>
      <c r="DB14" s="596"/>
      <c r="DC14" s="596"/>
      <c r="DD14" s="602">
        <v>856621</v>
      </c>
      <c r="DE14" s="594"/>
      <c r="DF14" s="594"/>
      <c r="DG14" s="594"/>
      <c r="DH14" s="594"/>
      <c r="DI14" s="594"/>
      <c r="DJ14" s="594"/>
      <c r="DK14" s="594"/>
      <c r="DL14" s="594"/>
      <c r="DM14" s="594"/>
      <c r="DN14" s="594"/>
      <c r="DO14" s="594"/>
      <c r="DP14" s="595"/>
      <c r="DQ14" s="602">
        <v>1172389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15409</v>
      </c>
      <c r="S15" s="594"/>
      <c r="T15" s="594"/>
      <c r="U15" s="594"/>
      <c r="V15" s="594"/>
      <c r="W15" s="594"/>
      <c r="X15" s="594"/>
      <c r="Y15" s="595"/>
      <c r="Z15" s="596">
        <v>0</v>
      </c>
      <c r="AA15" s="596"/>
      <c r="AB15" s="596"/>
      <c r="AC15" s="596"/>
      <c r="AD15" s="597">
        <v>15409</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345127</v>
      </c>
      <c r="BH15" s="594"/>
      <c r="BI15" s="594"/>
      <c r="BJ15" s="594"/>
      <c r="BK15" s="594"/>
      <c r="BL15" s="594"/>
      <c r="BM15" s="594"/>
      <c r="BN15" s="595"/>
      <c r="BO15" s="596">
        <v>6.9</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4040493</v>
      </c>
      <c r="CS15" s="594"/>
      <c r="CT15" s="594"/>
      <c r="CU15" s="594"/>
      <c r="CV15" s="594"/>
      <c r="CW15" s="594"/>
      <c r="CX15" s="594"/>
      <c r="CY15" s="595"/>
      <c r="CZ15" s="596">
        <v>10.7</v>
      </c>
      <c r="DA15" s="596"/>
      <c r="DB15" s="596"/>
      <c r="DC15" s="596"/>
      <c r="DD15" s="602">
        <v>1823996</v>
      </c>
      <c r="DE15" s="594"/>
      <c r="DF15" s="594"/>
      <c r="DG15" s="594"/>
      <c r="DH15" s="594"/>
      <c r="DI15" s="594"/>
      <c r="DJ15" s="594"/>
      <c r="DK15" s="594"/>
      <c r="DL15" s="594"/>
      <c r="DM15" s="594"/>
      <c r="DN15" s="594"/>
      <c r="DO15" s="594"/>
      <c r="DP15" s="595"/>
      <c r="DQ15" s="602">
        <v>2269421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15085205</v>
      </c>
      <c r="S16" s="594"/>
      <c r="T16" s="594"/>
      <c r="U16" s="594"/>
      <c r="V16" s="594"/>
      <c r="W16" s="594"/>
      <c r="X16" s="594"/>
      <c r="Y16" s="595"/>
      <c r="Z16" s="596">
        <v>38.6</v>
      </c>
      <c r="AA16" s="596"/>
      <c r="AB16" s="596"/>
      <c r="AC16" s="596"/>
      <c r="AD16" s="597">
        <v>13674679</v>
      </c>
      <c r="AE16" s="597"/>
      <c r="AF16" s="597"/>
      <c r="AG16" s="597"/>
      <c r="AH16" s="597"/>
      <c r="AI16" s="597"/>
      <c r="AJ16" s="597"/>
      <c r="AK16" s="597"/>
      <c r="AL16" s="598">
        <v>68.099999999999994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386</v>
      </c>
      <c r="BH16" s="594"/>
      <c r="BI16" s="594"/>
      <c r="BJ16" s="594"/>
      <c r="BK16" s="594"/>
      <c r="BL16" s="594"/>
      <c r="BM16" s="594"/>
      <c r="BN16" s="595"/>
      <c r="BO16" s="596">
        <v>0</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383834</v>
      </c>
      <c r="CS16" s="594"/>
      <c r="CT16" s="594"/>
      <c r="CU16" s="594"/>
      <c r="CV16" s="594"/>
      <c r="CW16" s="594"/>
      <c r="CX16" s="594"/>
      <c r="CY16" s="595"/>
      <c r="CZ16" s="596">
        <v>1</v>
      </c>
      <c r="DA16" s="596"/>
      <c r="DB16" s="596"/>
      <c r="DC16" s="596"/>
      <c r="DD16" s="602" t="s">
        <v>219</v>
      </c>
      <c r="DE16" s="594"/>
      <c r="DF16" s="594"/>
      <c r="DG16" s="594"/>
      <c r="DH16" s="594"/>
      <c r="DI16" s="594"/>
      <c r="DJ16" s="594"/>
      <c r="DK16" s="594"/>
      <c r="DL16" s="594"/>
      <c r="DM16" s="594"/>
      <c r="DN16" s="594"/>
      <c r="DO16" s="594"/>
      <c r="DP16" s="595"/>
      <c r="DQ16" s="602">
        <v>42355</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13674679</v>
      </c>
      <c r="S17" s="594"/>
      <c r="T17" s="594"/>
      <c r="U17" s="594"/>
      <c r="V17" s="594"/>
      <c r="W17" s="594"/>
      <c r="X17" s="594"/>
      <c r="Y17" s="595"/>
      <c r="Z17" s="596">
        <v>35</v>
      </c>
      <c r="AA17" s="596"/>
      <c r="AB17" s="596"/>
      <c r="AC17" s="596"/>
      <c r="AD17" s="597">
        <v>13674679</v>
      </c>
      <c r="AE17" s="597"/>
      <c r="AF17" s="597"/>
      <c r="AG17" s="597"/>
      <c r="AH17" s="597"/>
      <c r="AI17" s="597"/>
      <c r="AJ17" s="597"/>
      <c r="AK17" s="597"/>
      <c r="AL17" s="598">
        <v>68.099999999999994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4683786</v>
      </c>
      <c r="CS17" s="594"/>
      <c r="CT17" s="594"/>
      <c r="CU17" s="594"/>
      <c r="CV17" s="594"/>
      <c r="CW17" s="594"/>
      <c r="CX17" s="594"/>
      <c r="CY17" s="595"/>
      <c r="CZ17" s="596">
        <v>12.5</v>
      </c>
      <c r="DA17" s="596"/>
      <c r="DB17" s="596"/>
      <c r="DC17" s="596"/>
      <c r="DD17" s="602" t="s">
        <v>219</v>
      </c>
      <c r="DE17" s="594"/>
      <c r="DF17" s="594"/>
      <c r="DG17" s="594"/>
      <c r="DH17" s="594"/>
      <c r="DI17" s="594"/>
      <c r="DJ17" s="594"/>
      <c r="DK17" s="594"/>
      <c r="DL17" s="594"/>
      <c r="DM17" s="594"/>
      <c r="DN17" s="594"/>
      <c r="DO17" s="594"/>
      <c r="DP17" s="595"/>
      <c r="DQ17" s="602">
        <v>4592502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1410524</v>
      </c>
      <c r="S18" s="594"/>
      <c r="T18" s="594"/>
      <c r="U18" s="594"/>
      <c r="V18" s="594"/>
      <c r="W18" s="594"/>
      <c r="X18" s="594"/>
      <c r="Y18" s="595"/>
      <c r="Z18" s="596">
        <v>3.6</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50879</v>
      </c>
      <c r="BH19" s="594"/>
      <c r="BI19" s="594"/>
      <c r="BJ19" s="594"/>
      <c r="BK19" s="594"/>
      <c r="BL19" s="594"/>
      <c r="BM19" s="594"/>
      <c r="BN19" s="595"/>
      <c r="BO19" s="596">
        <v>1</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21273247</v>
      </c>
      <c r="S20" s="594"/>
      <c r="T20" s="594"/>
      <c r="U20" s="594"/>
      <c r="V20" s="594"/>
      <c r="W20" s="594"/>
      <c r="X20" s="594"/>
      <c r="Y20" s="595"/>
      <c r="Z20" s="596">
        <v>54.4</v>
      </c>
      <c r="AA20" s="596"/>
      <c r="AB20" s="596"/>
      <c r="AC20" s="596"/>
      <c r="AD20" s="597">
        <v>19862719</v>
      </c>
      <c r="AE20" s="597"/>
      <c r="AF20" s="597"/>
      <c r="AG20" s="597"/>
      <c r="AH20" s="597"/>
      <c r="AI20" s="597"/>
      <c r="AJ20" s="597"/>
      <c r="AK20" s="597"/>
      <c r="AL20" s="598">
        <v>98.9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50879</v>
      </c>
      <c r="BH20" s="594"/>
      <c r="BI20" s="594"/>
      <c r="BJ20" s="594"/>
      <c r="BK20" s="594"/>
      <c r="BL20" s="594"/>
      <c r="BM20" s="594"/>
      <c r="BN20" s="595"/>
      <c r="BO20" s="596">
        <v>1</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37615513</v>
      </c>
      <c r="CS20" s="594"/>
      <c r="CT20" s="594"/>
      <c r="CU20" s="594"/>
      <c r="CV20" s="594"/>
      <c r="CW20" s="594"/>
      <c r="CX20" s="594"/>
      <c r="CY20" s="595"/>
      <c r="CZ20" s="596">
        <v>100</v>
      </c>
      <c r="DA20" s="596"/>
      <c r="DB20" s="596"/>
      <c r="DC20" s="596"/>
      <c r="DD20" s="602">
        <v>8486041</v>
      </c>
      <c r="DE20" s="594"/>
      <c r="DF20" s="594"/>
      <c r="DG20" s="594"/>
      <c r="DH20" s="594"/>
      <c r="DI20" s="594"/>
      <c r="DJ20" s="594"/>
      <c r="DK20" s="594"/>
      <c r="DL20" s="594"/>
      <c r="DM20" s="594"/>
      <c r="DN20" s="594"/>
      <c r="DO20" s="594"/>
      <c r="DP20" s="595"/>
      <c r="DQ20" s="602">
        <v>23276802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8204</v>
      </c>
      <c r="S21" s="594"/>
      <c r="T21" s="594"/>
      <c r="U21" s="594"/>
      <c r="V21" s="594"/>
      <c r="W21" s="594"/>
      <c r="X21" s="594"/>
      <c r="Y21" s="595"/>
      <c r="Z21" s="596">
        <v>0</v>
      </c>
      <c r="AA21" s="596"/>
      <c r="AB21" s="596"/>
      <c r="AC21" s="596"/>
      <c r="AD21" s="597">
        <v>8204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50877</v>
      </c>
      <c r="BH21" s="594"/>
      <c r="BI21" s="594"/>
      <c r="BJ21" s="594"/>
      <c r="BK21" s="594"/>
      <c r="BL21" s="594"/>
      <c r="BM21" s="594"/>
      <c r="BN21" s="595"/>
      <c r="BO21" s="596">
        <v>1</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168854</v>
      </c>
      <c r="S22" s="594"/>
      <c r="T22" s="594"/>
      <c r="U22" s="594"/>
      <c r="V22" s="594"/>
      <c r="W22" s="594"/>
      <c r="X22" s="594"/>
      <c r="Y22" s="595"/>
      <c r="Z22" s="596">
        <v>0.4</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511073</v>
      </c>
      <c r="S23" s="594"/>
      <c r="T23" s="594"/>
      <c r="U23" s="594"/>
      <c r="V23" s="594"/>
      <c r="W23" s="594"/>
      <c r="X23" s="594"/>
      <c r="Y23" s="595"/>
      <c r="Z23" s="596">
        <v>1.3</v>
      </c>
      <c r="AA23" s="596"/>
      <c r="AB23" s="596"/>
      <c r="AC23" s="596"/>
      <c r="AD23" s="597">
        <v>47440</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v>
      </c>
      <c r="BH23" s="594"/>
      <c r="BI23" s="594"/>
      <c r="BJ23" s="594"/>
      <c r="BK23" s="594"/>
      <c r="BL23" s="594"/>
      <c r="BM23" s="594"/>
      <c r="BN23" s="595"/>
      <c r="BO23" s="596">
        <v>0</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397705</v>
      </c>
      <c r="S24" s="594"/>
      <c r="T24" s="594"/>
      <c r="U24" s="594"/>
      <c r="V24" s="594"/>
      <c r="W24" s="594"/>
      <c r="X24" s="594"/>
      <c r="Y24" s="595"/>
      <c r="Z24" s="596">
        <v>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15072240</v>
      </c>
      <c r="CS24" s="583"/>
      <c r="CT24" s="583"/>
      <c r="CU24" s="583"/>
      <c r="CV24" s="583"/>
      <c r="CW24" s="583"/>
      <c r="CX24" s="583"/>
      <c r="CY24" s="584"/>
      <c r="CZ24" s="620">
        <v>40.1</v>
      </c>
      <c r="DA24" s="621"/>
      <c r="DB24" s="621"/>
      <c r="DC24" s="622"/>
      <c r="DD24" s="619">
        <v>11349601</v>
      </c>
      <c r="DE24" s="583"/>
      <c r="DF24" s="583"/>
      <c r="DG24" s="583"/>
      <c r="DH24" s="583"/>
      <c r="DI24" s="583"/>
      <c r="DJ24" s="583"/>
      <c r="DK24" s="584"/>
      <c r="DL24" s="619">
        <v>11119162</v>
      </c>
      <c r="DM24" s="583"/>
      <c r="DN24" s="583"/>
      <c r="DO24" s="583"/>
      <c r="DP24" s="583"/>
      <c r="DQ24" s="583"/>
      <c r="DR24" s="583"/>
      <c r="DS24" s="583"/>
      <c r="DT24" s="583"/>
      <c r="DU24" s="583"/>
      <c r="DV24" s="584"/>
      <c r="DW24" s="587">
        <v>52.1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4274014</v>
      </c>
      <c r="S25" s="594"/>
      <c r="T25" s="594"/>
      <c r="U25" s="594"/>
      <c r="V25" s="594"/>
      <c r="W25" s="594"/>
      <c r="X25" s="594"/>
      <c r="Y25" s="595"/>
      <c r="Z25" s="596">
        <v>10.9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5366196</v>
      </c>
      <c r="CS25" s="625"/>
      <c r="CT25" s="625"/>
      <c r="CU25" s="625"/>
      <c r="CV25" s="625"/>
      <c r="CW25" s="625"/>
      <c r="CX25" s="625"/>
      <c r="CY25" s="626"/>
      <c r="CZ25" s="627">
        <v>14.3</v>
      </c>
      <c r="DA25" s="628"/>
      <c r="DB25" s="628"/>
      <c r="DC25" s="629"/>
      <c r="DD25" s="602">
        <v>4935279</v>
      </c>
      <c r="DE25" s="625"/>
      <c r="DF25" s="625"/>
      <c r="DG25" s="625"/>
      <c r="DH25" s="625"/>
      <c r="DI25" s="625"/>
      <c r="DJ25" s="625"/>
      <c r="DK25" s="626"/>
      <c r="DL25" s="602">
        <v>4727141</v>
      </c>
      <c r="DM25" s="625"/>
      <c r="DN25" s="625"/>
      <c r="DO25" s="625"/>
      <c r="DP25" s="625"/>
      <c r="DQ25" s="625"/>
      <c r="DR25" s="625"/>
      <c r="DS25" s="625"/>
      <c r="DT25" s="625"/>
      <c r="DU25" s="625"/>
      <c r="DV25" s="626"/>
      <c r="DW25" s="598">
        <v>22.2</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8773</v>
      </c>
      <c r="S26" s="594"/>
      <c r="T26" s="594"/>
      <c r="U26" s="594"/>
      <c r="V26" s="594"/>
      <c r="W26" s="594"/>
      <c r="X26" s="594"/>
      <c r="Y26" s="595"/>
      <c r="Z26" s="596">
        <v>0</v>
      </c>
      <c r="AA26" s="596"/>
      <c r="AB26" s="596"/>
      <c r="AC26" s="596"/>
      <c r="AD26" s="597">
        <v>8773</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3532755</v>
      </c>
      <c r="CS26" s="594"/>
      <c r="CT26" s="594"/>
      <c r="CU26" s="594"/>
      <c r="CV26" s="594"/>
      <c r="CW26" s="594"/>
      <c r="CX26" s="594"/>
      <c r="CY26" s="595"/>
      <c r="CZ26" s="627">
        <v>9.4</v>
      </c>
      <c r="DA26" s="628"/>
      <c r="DB26" s="628"/>
      <c r="DC26" s="629"/>
      <c r="DD26" s="602">
        <v>3134770</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3081208</v>
      </c>
      <c r="S27" s="594"/>
      <c r="T27" s="594"/>
      <c r="U27" s="594"/>
      <c r="V27" s="594"/>
      <c r="W27" s="594"/>
      <c r="X27" s="594"/>
      <c r="Y27" s="595"/>
      <c r="Z27" s="596">
        <v>7.9</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5023489</v>
      </c>
      <c r="BH27" s="594"/>
      <c r="BI27" s="594"/>
      <c r="BJ27" s="594"/>
      <c r="BK27" s="594"/>
      <c r="BL27" s="594"/>
      <c r="BM27" s="594"/>
      <c r="BN27" s="595"/>
      <c r="BO27" s="596">
        <v>100</v>
      </c>
      <c r="BP27" s="596"/>
      <c r="BQ27" s="596"/>
      <c r="BR27" s="596"/>
      <c r="BS27" s="602">
        <v>36731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5022258</v>
      </c>
      <c r="CS27" s="625"/>
      <c r="CT27" s="625"/>
      <c r="CU27" s="625"/>
      <c r="CV27" s="625"/>
      <c r="CW27" s="625"/>
      <c r="CX27" s="625"/>
      <c r="CY27" s="626"/>
      <c r="CZ27" s="627">
        <v>13.4</v>
      </c>
      <c r="DA27" s="628"/>
      <c r="DB27" s="628"/>
      <c r="DC27" s="629"/>
      <c r="DD27" s="602">
        <v>1821820</v>
      </c>
      <c r="DE27" s="625"/>
      <c r="DF27" s="625"/>
      <c r="DG27" s="625"/>
      <c r="DH27" s="625"/>
      <c r="DI27" s="625"/>
      <c r="DJ27" s="625"/>
      <c r="DK27" s="626"/>
      <c r="DL27" s="602">
        <v>1820797</v>
      </c>
      <c r="DM27" s="625"/>
      <c r="DN27" s="625"/>
      <c r="DO27" s="625"/>
      <c r="DP27" s="625"/>
      <c r="DQ27" s="625"/>
      <c r="DR27" s="625"/>
      <c r="DS27" s="625"/>
      <c r="DT27" s="625"/>
      <c r="DU27" s="625"/>
      <c r="DV27" s="626"/>
      <c r="DW27" s="598">
        <v>8.5</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185676</v>
      </c>
      <c r="S28" s="594"/>
      <c r="T28" s="594"/>
      <c r="U28" s="594"/>
      <c r="V28" s="594"/>
      <c r="W28" s="594"/>
      <c r="X28" s="594"/>
      <c r="Y28" s="595"/>
      <c r="Z28" s="596">
        <v>0.5</v>
      </c>
      <c r="AA28" s="596"/>
      <c r="AB28" s="596"/>
      <c r="AC28" s="596"/>
      <c r="AD28" s="597">
        <v>149663</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4683786</v>
      </c>
      <c r="CS28" s="594"/>
      <c r="CT28" s="594"/>
      <c r="CU28" s="594"/>
      <c r="CV28" s="594"/>
      <c r="CW28" s="594"/>
      <c r="CX28" s="594"/>
      <c r="CY28" s="595"/>
      <c r="CZ28" s="627">
        <v>12.5</v>
      </c>
      <c r="DA28" s="628"/>
      <c r="DB28" s="628"/>
      <c r="DC28" s="629"/>
      <c r="DD28" s="602">
        <v>4592502</v>
      </c>
      <c r="DE28" s="594"/>
      <c r="DF28" s="594"/>
      <c r="DG28" s="594"/>
      <c r="DH28" s="594"/>
      <c r="DI28" s="594"/>
      <c r="DJ28" s="594"/>
      <c r="DK28" s="595"/>
      <c r="DL28" s="602">
        <v>4571224</v>
      </c>
      <c r="DM28" s="594"/>
      <c r="DN28" s="594"/>
      <c r="DO28" s="594"/>
      <c r="DP28" s="594"/>
      <c r="DQ28" s="594"/>
      <c r="DR28" s="594"/>
      <c r="DS28" s="594"/>
      <c r="DT28" s="594"/>
      <c r="DU28" s="594"/>
      <c r="DV28" s="595"/>
      <c r="DW28" s="598">
        <v>21.4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5076</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4683786</v>
      </c>
      <c r="CS29" s="625"/>
      <c r="CT29" s="625"/>
      <c r="CU29" s="625"/>
      <c r="CV29" s="625"/>
      <c r="CW29" s="625"/>
      <c r="CX29" s="625"/>
      <c r="CY29" s="626"/>
      <c r="CZ29" s="627">
        <v>12.5</v>
      </c>
      <c r="DA29" s="628"/>
      <c r="DB29" s="628"/>
      <c r="DC29" s="629"/>
      <c r="DD29" s="602">
        <v>4592502</v>
      </c>
      <c r="DE29" s="625"/>
      <c r="DF29" s="625"/>
      <c r="DG29" s="625"/>
      <c r="DH29" s="625"/>
      <c r="DI29" s="625"/>
      <c r="DJ29" s="625"/>
      <c r="DK29" s="626"/>
      <c r="DL29" s="602">
        <v>4571224</v>
      </c>
      <c r="DM29" s="625"/>
      <c r="DN29" s="625"/>
      <c r="DO29" s="625"/>
      <c r="DP29" s="625"/>
      <c r="DQ29" s="625"/>
      <c r="DR29" s="625"/>
      <c r="DS29" s="625"/>
      <c r="DT29" s="625"/>
      <c r="DU29" s="625"/>
      <c r="DV29" s="626"/>
      <c r="DW29" s="598">
        <v>21.4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1029215</v>
      </c>
      <c r="S30" s="594"/>
      <c r="T30" s="594"/>
      <c r="U30" s="594"/>
      <c r="V30" s="594"/>
      <c r="W30" s="594"/>
      <c r="X30" s="594"/>
      <c r="Y30" s="595"/>
      <c r="Z30" s="596">
        <v>2.6</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98.7</v>
      </c>
      <c r="BH30" s="652"/>
      <c r="BI30" s="652"/>
      <c r="BJ30" s="652"/>
      <c r="BK30" s="652"/>
      <c r="BL30" s="652"/>
      <c r="BM30" s="588">
        <v>94.9</v>
      </c>
      <c r="BN30" s="652"/>
      <c r="BO30" s="652"/>
      <c r="BP30" s="652"/>
      <c r="BQ30" s="653"/>
      <c r="BR30" s="651">
        <v>98.5</v>
      </c>
      <c r="BS30" s="652"/>
      <c r="BT30" s="652"/>
      <c r="BU30" s="652"/>
      <c r="BV30" s="652"/>
      <c r="BW30" s="652"/>
      <c r="BX30" s="588">
        <v>94.1</v>
      </c>
      <c r="BY30" s="652"/>
      <c r="BZ30" s="652"/>
      <c r="CA30" s="652"/>
      <c r="CB30" s="653"/>
      <c r="CD30" s="656"/>
      <c r="CE30" s="657"/>
      <c r="CF30" s="607" t="s">
        <v>291</v>
      </c>
      <c r="CG30" s="608"/>
      <c r="CH30" s="608"/>
      <c r="CI30" s="608"/>
      <c r="CJ30" s="608"/>
      <c r="CK30" s="608"/>
      <c r="CL30" s="608"/>
      <c r="CM30" s="608"/>
      <c r="CN30" s="608"/>
      <c r="CO30" s="608"/>
      <c r="CP30" s="608"/>
      <c r="CQ30" s="609"/>
      <c r="CR30" s="593">
        <v>4228889</v>
      </c>
      <c r="CS30" s="594"/>
      <c r="CT30" s="594"/>
      <c r="CU30" s="594"/>
      <c r="CV30" s="594"/>
      <c r="CW30" s="594"/>
      <c r="CX30" s="594"/>
      <c r="CY30" s="595"/>
      <c r="CZ30" s="627">
        <v>11.2</v>
      </c>
      <c r="DA30" s="628"/>
      <c r="DB30" s="628"/>
      <c r="DC30" s="629"/>
      <c r="DD30" s="602">
        <v>4139773</v>
      </c>
      <c r="DE30" s="594"/>
      <c r="DF30" s="594"/>
      <c r="DG30" s="594"/>
      <c r="DH30" s="594"/>
      <c r="DI30" s="594"/>
      <c r="DJ30" s="594"/>
      <c r="DK30" s="595"/>
      <c r="DL30" s="602">
        <v>4118495</v>
      </c>
      <c r="DM30" s="594"/>
      <c r="DN30" s="594"/>
      <c r="DO30" s="594"/>
      <c r="DP30" s="594"/>
      <c r="DQ30" s="594"/>
      <c r="DR30" s="594"/>
      <c r="DS30" s="594"/>
      <c r="DT30" s="594"/>
      <c r="DU30" s="594"/>
      <c r="DV30" s="595"/>
      <c r="DW30" s="598">
        <v>19.3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903218</v>
      </c>
      <c r="S31" s="594"/>
      <c r="T31" s="594"/>
      <c r="U31" s="594"/>
      <c r="V31" s="594"/>
      <c r="W31" s="594"/>
      <c r="X31" s="594"/>
      <c r="Y31" s="595"/>
      <c r="Z31" s="596">
        <v>2.2999999999999998</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96.3</v>
      </c>
      <c r="BN31" s="649"/>
      <c r="BO31" s="649"/>
      <c r="BP31" s="649"/>
      <c r="BQ31" s="650"/>
      <c r="BR31" s="648">
        <v>98.8</v>
      </c>
      <c r="BS31" s="625"/>
      <c r="BT31" s="625"/>
      <c r="BU31" s="625"/>
      <c r="BV31" s="625"/>
      <c r="BW31" s="625"/>
      <c r="BX31" s="599">
        <v>95.5</v>
      </c>
      <c r="BY31" s="649"/>
      <c r="BZ31" s="649"/>
      <c r="CA31" s="649"/>
      <c r="CB31" s="650"/>
      <c r="CD31" s="656"/>
      <c r="CE31" s="657"/>
      <c r="CF31" s="607" t="s">
        <v>295</v>
      </c>
      <c r="CG31" s="608"/>
      <c r="CH31" s="608"/>
      <c r="CI31" s="608"/>
      <c r="CJ31" s="608"/>
      <c r="CK31" s="608"/>
      <c r="CL31" s="608"/>
      <c r="CM31" s="608"/>
      <c r="CN31" s="608"/>
      <c r="CO31" s="608"/>
      <c r="CP31" s="608"/>
      <c r="CQ31" s="609"/>
      <c r="CR31" s="593">
        <v>454897</v>
      </c>
      <c r="CS31" s="625"/>
      <c r="CT31" s="625"/>
      <c r="CU31" s="625"/>
      <c r="CV31" s="625"/>
      <c r="CW31" s="625"/>
      <c r="CX31" s="625"/>
      <c r="CY31" s="626"/>
      <c r="CZ31" s="627">
        <v>1.2</v>
      </c>
      <c r="DA31" s="628"/>
      <c r="DB31" s="628"/>
      <c r="DC31" s="629"/>
      <c r="DD31" s="602">
        <v>452729</v>
      </c>
      <c r="DE31" s="625"/>
      <c r="DF31" s="625"/>
      <c r="DG31" s="625"/>
      <c r="DH31" s="625"/>
      <c r="DI31" s="625"/>
      <c r="DJ31" s="625"/>
      <c r="DK31" s="626"/>
      <c r="DL31" s="602">
        <v>452729</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458099</v>
      </c>
      <c r="S32" s="594"/>
      <c r="T32" s="594"/>
      <c r="U32" s="594"/>
      <c r="V32" s="594"/>
      <c r="W32" s="594"/>
      <c r="X32" s="594"/>
      <c r="Y32" s="595"/>
      <c r="Z32" s="596">
        <v>1.2</v>
      </c>
      <c r="AA32" s="596"/>
      <c r="AB32" s="596"/>
      <c r="AC32" s="596"/>
      <c r="AD32" s="597">
        <v>755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93</v>
      </c>
      <c r="BN32" s="661"/>
      <c r="BO32" s="661"/>
      <c r="BP32" s="661"/>
      <c r="BQ32" s="663"/>
      <c r="BR32" s="660">
        <v>98.1</v>
      </c>
      <c r="BS32" s="661"/>
      <c r="BT32" s="661"/>
      <c r="BU32" s="661"/>
      <c r="BV32" s="661"/>
      <c r="BW32" s="661"/>
      <c r="BX32" s="662">
        <v>92.1</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6819900</v>
      </c>
      <c r="S33" s="594"/>
      <c r="T33" s="594"/>
      <c r="U33" s="594"/>
      <c r="V33" s="594"/>
      <c r="W33" s="594"/>
      <c r="X33" s="594"/>
      <c r="Y33" s="595"/>
      <c r="Z33" s="596">
        <v>17.399999999999999</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13673398</v>
      </c>
      <c r="CS33" s="625"/>
      <c r="CT33" s="625"/>
      <c r="CU33" s="625"/>
      <c r="CV33" s="625"/>
      <c r="CW33" s="625"/>
      <c r="CX33" s="625"/>
      <c r="CY33" s="626"/>
      <c r="CZ33" s="627">
        <v>36.4</v>
      </c>
      <c r="DA33" s="628"/>
      <c r="DB33" s="628"/>
      <c r="DC33" s="629"/>
      <c r="DD33" s="602">
        <v>10765329</v>
      </c>
      <c r="DE33" s="625"/>
      <c r="DF33" s="625"/>
      <c r="DG33" s="625"/>
      <c r="DH33" s="625"/>
      <c r="DI33" s="625"/>
      <c r="DJ33" s="625"/>
      <c r="DK33" s="626"/>
      <c r="DL33" s="602">
        <v>7434063</v>
      </c>
      <c r="DM33" s="625"/>
      <c r="DN33" s="625"/>
      <c r="DO33" s="625"/>
      <c r="DP33" s="625"/>
      <c r="DQ33" s="625"/>
      <c r="DR33" s="625"/>
      <c r="DS33" s="625"/>
      <c r="DT33" s="625"/>
      <c r="DU33" s="625"/>
      <c r="DV33" s="626"/>
      <c r="DW33" s="598">
        <v>34.799999999999997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4810976</v>
      </c>
      <c r="CS34" s="594"/>
      <c r="CT34" s="594"/>
      <c r="CU34" s="594"/>
      <c r="CV34" s="594"/>
      <c r="CW34" s="594"/>
      <c r="CX34" s="594"/>
      <c r="CY34" s="595"/>
      <c r="CZ34" s="627">
        <v>12.8</v>
      </c>
      <c r="DA34" s="628"/>
      <c r="DB34" s="628"/>
      <c r="DC34" s="629"/>
      <c r="DD34" s="602">
        <v>3476686</v>
      </c>
      <c r="DE34" s="594"/>
      <c r="DF34" s="594"/>
      <c r="DG34" s="594"/>
      <c r="DH34" s="594"/>
      <c r="DI34" s="594"/>
      <c r="DJ34" s="594"/>
      <c r="DK34" s="595"/>
      <c r="DL34" s="602">
        <v>2933780</v>
      </c>
      <c r="DM34" s="594"/>
      <c r="DN34" s="594"/>
      <c r="DO34" s="594"/>
      <c r="DP34" s="594"/>
      <c r="DQ34" s="594"/>
      <c r="DR34" s="594"/>
      <c r="DS34" s="594"/>
      <c r="DT34" s="594"/>
      <c r="DU34" s="594"/>
      <c r="DV34" s="595"/>
      <c r="DW34" s="598">
        <v>13.8</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1258000</v>
      </c>
      <c r="S35" s="594"/>
      <c r="T35" s="594"/>
      <c r="U35" s="594"/>
      <c r="V35" s="594"/>
      <c r="W35" s="594"/>
      <c r="X35" s="594"/>
      <c r="Y35" s="595"/>
      <c r="Z35" s="596">
        <v>3.2</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4876108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66658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477854</v>
      </c>
      <c r="CS35" s="625"/>
      <c r="CT35" s="625"/>
      <c r="CU35" s="625"/>
      <c r="CV35" s="625"/>
      <c r="CW35" s="625"/>
      <c r="CX35" s="625"/>
      <c r="CY35" s="626"/>
      <c r="CZ35" s="627">
        <v>1.3</v>
      </c>
      <c r="DA35" s="628"/>
      <c r="DB35" s="628"/>
      <c r="DC35" s="629"/>
      <c r="DD35" s="602">
        <v>335573</v>
      </c>
      <c r="DE35" s="625"/>
      <c r="DF35" s="625"/>
      <c r="DG35" s="625"/>
      <c r="DH35" s="625"/>
      <c r="DI35" s="625"/>
      <c r="DJ35" s="625"/>
      <c r="DK35" s="626"/>
      <c r="DL35" s="602">
        <v>335312</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39124262</v>
      </c>
      <c r="S36" s="666"/>
      <c r="T36" s="666"/>
      <c r="U36" s="666"/>
      <c r="V36" s="666"/>
      <c r="W36" s="666"/>
      <c r="X36" s="666"/>
      <c r="Y36" s="667"/>
      <c r="Z36" s="668">
        <v>100</v>
      </c>
      <c r="AA36" s="668"/>
      <c r="AB36" s="668"/>
      <c r="AC36" s="668"/>
      <c r="AD36" s="669">
        <v>20077554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1080000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-133834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2665330</v>
      </c>
      <c r="CS36" s="594"/>
      <c r="CT36" s="594"/>
      <c r="CU36" s="594"/>
      <c r="CV36" s="594"/>
      <c r="CW36" s="594"/>
      <c r="CX36" s="594"/>
      <c r="CY36" s="595"/>
      <c r="CZ36" s="627">
        <v>7.1</v>
      </c>
      <c r="DA36" s="628"/>
      <c r="DB36" s="628"/>
      <c r="DC36" s="629"/>
      <c r="DD36" s="602">
        <v>2018032</v>
      </c>
      <c r="DE36" s="594"/>
      <c r="DF36" s="594"/>
      <c r="DG36" s="594"/>
      <c r="DH36" s="594"/>
      <c r="DI36" s="594"/>
      <c r="DJ36" s="594"/>
      <c r="DK36" s="595"/>
      <c r="DL36" s="602">
        <v>1582895</v>
      </c>
      <c r="DM36" s="594"/>
      <c r="DN36" s="594"/>
      <c r="DO36" s="594"/>
      <c r="DP36" s="594"/>
      <c r="DQ36" s="594"/>
      <c r="DR36" s="594"/>
      <c r="DS36" s="594"/>
      <c r="DT36" s="594"/>
      <c r="DU36" s="594"/>
      <c r="DV36" s="595"/>
      <c r="DW36" s="598">
        <v>7.4</v>
      </c>
      <c r="DX36" s="623"/>
      <c r="DY36" s="623"/>
      <c r="DZ36" s="623"/>
      <c r="EA36" s="623"/>
      <c r="EB36" s="623"/>
      <c r="EC36" s="624"/>
    </row>
    <row r="37" spans="2:133" ht="11.25" customHeight="1">
      <c r="AQ37" s="672" t="s">
        <v>313</v>
      </c>
      <c r="AR37" s="673"/>
      <c r="AS37" s="673"/>
      <c r="AT37" s="673"/>
      <c r="AU37" s="673"/>
      <c r="AV37" s="673"/>
      <c r="AW37" s="673"/>
      <c r="AX37" s="673"/>
      <c r="AY37" s="674"/>
      <c r="AZ37" s="593">
        <v>842310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9626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55933</v>
      </c>
      <c r="CS37" s="625"/>
      <c r="CT37" s="625"/>
      <c r="CU37" s="625"/>
      <c r="CV37" s="625"/>
      <c r="CW37" s="625"/>
      <c r="CX37" s="625"/>
      <c r="CY37" s="626"/>
      <c r="CZ37" s="627">
        <v>0.1</v>
      </c>
      <c r="DA37" s="628"/>
      <c r="DB37" s="628"/>
      <c r="DC37" s="629"/>
      <c r="DD37" s="602">
        <v>55825</v>
      </c>
      <c r="DE37" s="625"/>
      <c r="DF37" s="625"/>
      <c r="DG37" s="625"/>
      <c r="DH37" s="625"/>
      <c r="DI37" s="625"/>
      <c r="DJ37" s="625"/>
      <c r="DK37" s="626"/>
      <c r="DL37" s="602">
        <v>54308</v>
      </c>
      <c r="DM37" s="625"/>
      <c r="DN37" s="625"/>
      <c r="DO37" s="625"/>
      <c r="DP37" s="625"/>
      <c r="DQ37" s="625"/>
      <c r="DR37" s="625"/>
      <c r="DS37" s="625"/>
      <c r="DT37" s="625"/>
      <c r="DU37" s="625"/>
      <c r="DV37" s="626"/>
      <c r="DW37" s="598">
        <v>0.3</v>
      </c>
      <c r="DX37" s="623"/>
      <c r="DY37" s="623"/>
      <c r="DZ37" s="623"/>
      <c r="EA37" s="623"/>
      <c r="EB37" s="623"/>
      <c r="EC37" s="624"/>
    </row>
    <row r="38" spans="2:133" ht="11.25" customHeight="1">
      <c r="AQ38" s="672" t="s">
        <v>316</v>
      </c>
      <c r="AR38" s="673"/>
      <c r="AS38" s="673"/>
      <c r="AT38" s="673"/>
      <c r="AU38" s="673"/>
      <c r="AV38" s="673"/>
      <c r="AW38" s="673"/>
      <c r="AX38" s="673"/>
      <c r="AY38" s="674"/>
      <c r="AZ38" s="593">
        <v>290030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17408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4000535</v>
      </c>
      <c r="CS38" s="594"/>
      <c r="CT38" s="594"/>
      <c r="CU38" s="594"/>
      <c r="CV38" s="594"/>
      <c r="CW38" s="594"/>
      <c r="CX38" s="594"/>
      <c r="CY38" s="595"/>
      <c r="CZ38" s="627">
        <v>10.6</v>
      </c>
      <c r="DA38" s="628"/>
      <c r="DB38" s="628"/>
      <c r="DC38" s="629"/>
      <c r="DD38" s="602">
        <v>3637682</v>
      </c>
      <c r="DE38" s="594"/>
      <c r="DF38" s="594"/>
      <c r="DG38" s="594"/>
      <c r="DH38" s="594"/>
      <c r="DI38" s="594"/>
      <c r="DJ38" s="594"/>
      <c r="DK38" s="595"/>
      <c r="DL38" s="602">
        <v>2582076</v>
      </c>
      <c r="DM38" s="594"/>
      <c r="DN38" s="594"/>
      <c r="DO38" s="594"/>
      <c r="DP38" s="594"/>
      <c r="DQ38" s="594"/>
      <c r="DR38" s="594"/>
      <c r="DS38" s="594"/>
      <c r="DT38" s="594"/>
      <c r="DU38" s="594"/>
      <c r="DV38" s="595"/>
      <c r="DW38" s="598">
        <v>12.1</v>
      </c>
      <c r="DX38" s="623"/>
      <c r="DY38" s="623"/>
      <c r="DZ38" s="623"/>
      <c r="EA38" s="623"/>
      <c r="EB38" s="623"/>
      <c r="EC38" s="624"/>
    </row>
    <row r="39" spans="2:133" ht="11.25" customHeight="1">
      <c r="AQ39" s="672" t="s">
        <v>319</v>
      </c>
      <c r="AR39" s="673"/>
      <c r="AS39" s="673"/>
      <c r="AT39" s="673"/>
      <c r="AU39" s="673"/>
      <c r="AV39" s="673"/>
      <c r="AW39" s="673"/>
      <c r="AX39" s="673"/>
      <c r="AY39" s="674"/>
      <c r="AZ39" s="593">
        <v>191400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1663588</v>
      </c>
      <c r="CS39" s="625"/>
      <c r="CT39" s="625"/>
      <c r="CU39" s="625"/>
      <c r="CV39" s="625"/>
      <c r="CW39" s="625"/>
      <c r="CX39" s="625"/>
      <c r="CY39" s="626"/>
      <c r="CZ39" s="627">
        <v>4.4000000000000004</v>
      </c>
      <c r="DA39" s="628"/>
      <c r="DB39" s="628"/>
      <c r="DC39" s="629"/>
      <c r="DD39" s="602">
        <v>1274556</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559713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55115</v>
      </c>
      <c r="CS40" s="594"/>
      <c r="CT40" s="594"/>
      <c r="CU40" s="594"/>
      <c r="CV40" s="594"/>
      <c r="CW40" s="594"/>
      <c r="CX40" s="594"/>
      <c r="CY40" s="595"/>
      <c r="CZ40" s="627">
        <v>0.1</v>
      </c>
      <c r="DA40" s="628"/>
      <c r="DB40" s="628"/>
      <c r="DC40" s="629"/>
      <c r="DD40" s="602">
        <v>22800</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1912655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8869875</v>
      </c>
      <c r="CS42" s="594"/>
      <c r="CT42" s="594"/>
      <c r="CU42" s="594"/>
      <c r="CV42" s="594"/>
      <c r="CW42" s="594"/>
      <c r="CX42" s="594"/>
      <c r="CY42" s="595"/>
      <c r="CZ42" s="627">
        <v>23.6</v>
      </c>
      <c r="DA42" s="676"/>
      <c r="DB42" s="676"/>
      <c r="DC42" s="677"/>
      <c r="DD42" s="602">
        <v>1161872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191534</v>
      </c>
      <c r="CS43" s="625"/>
      <c r="CT43" s="625"/>
      <c r="CU43" s="625"/>
      <c r="CV43" s="625"/>
      <c r="CW43" s="625"/>
      <c r="CX43" s="625"/>
      <c r="CY43" s="626"/>
      <c r="CZ43" s="627">
        <v>0.5</v>
      </c>
      <c r="DA43" s="628"/>
      <c r="DB43" s="628"/>
      <c r="DC43" s="629"/>
      <c r="DD43" s="602">
        <v>54463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8486041</v>
      </c>
      <c r="CS44" s="594"/>
      <c r="CT44" s="594"/>
      <c r="CU44" s="594"/>
      <c r="CV44" s="594"/>
      <c r="CW44" s="594"/>
      <c r="CX44" s="594"/>
      <c r="CY44" s="595"/>
      <c r="CZ44" s="627">
        <v>22.6</v>
      </c>
      <c r="DA44" s="676"/>
      <c r="DB44" s="676"/>
      <c r="DC44" s="677"/>
      <c r="DD44" s="602">
        <v>1119517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3540503</v>
      </c>
      <c r="CS45" s="625"/>
      <c r="CT45" s="625"/>
      <c r="CU45" s="625"/>
      <c r="CV45" s="625"/>
      <c r="CW45" s="625"/>
      <c r="CX45" s="625"/>
      <c r="CY45" s="626"/>
      <c r="CZ45" s="627">
        <v>9.4</v>
      </c>
      <c r="DA45" s="628"/>
      <c r="DB45" s="628"/>
      <c r="DC45" s="629"/>
      <c r="DD45" s="602">
        <v>90188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4845258</v>
      </c>
      <c r="CS46" s="594"/>
      <c r="CT46" s="594"/>
      <c r="CU46" s="594"/>
      <c r="CV46" s="594"/>
      <c r="CW46" s="594"/>
      <c r="CX46" s="594"/>
      <c r="CY46" s="595"/>
      <c r="CZ46" s="627">
        <v>12.9</v>
      </c>
      <c r="DA46" s="676"/>
      <c r="DB46" s="676"/>
      <c r="DC46" s="677"/>
      <c r="DD46" s="602">
        <v>1026822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383834</v>
      </c>
      <c r="CS47" s="625"/>
      <c r="CT47" s="625"/>
      <c r="CU47" s="625"/>
      <c r="CV47" s="625"/>
      <c r="CW47" s="625"/>
      <c r="CX47" s="625"/>
      <c r="CY47" s="626"/>
      <c r="CZ47" s="627">
        <v>1</v>
      </c>
      <c r="DA47" s="628"/>
      <c r="DB47" s="628"/>
      <c r="DC47" s="629"/>
      <c r="DD47" s="602">
        <v>42355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37615513</v>
      </c>
      <c r="CS49" s="661"/>
      <c r="CT49" s="661"/>
      <c r="CU49" s="661"/>
      <c r="CV49" s="661"/>
      <c r="CW49" s="661"/>
      <c r="CX49" s="661"/>
      <c r="CY49" s="688"/>
      <c r="CZ49" s="689">
        <v>100</v>
      </c>
      <c r="DA49" s="690"/>
      <c r="DB49" s="690"/>
      <c r="DC49" s="691"/>
      <c r="DD49" s="692">
        <v>23276802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6" zoomScale="70" zoomScaleNormal="25" zoomScaleSheetLayoutView="70" workbookViewId="0">
      <selection activeCell="AF64" sqref="AF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39122</v>
      </c>
      <c r="R7" s="723"/>
      <c r="S7" s="723"/>
      <c r="T7" s="723"/>
      <c r="U7" s="723"/>
      <c r="V7" s="723">
        <v>37613</v>
      </c>
      <c r="W7" s="723"/>
      <c r="X7" s="723"/>
      <c r="Y7" s="723"/>
      <c r="Z7" s="723"/>
      <c r="AA7" s="723">
        <v>1509</v>
      </c>
      <c r="AB7" s="723"/>
      <c r="AC7" s="723"/>
      <c r="AD7" s="723"/>
      <c r="AE7" s="724"/>
      <c r="AF7" s="725">
        <v>1063</v>
      </c>
      <c r="AG7" s="726"/>
      <c r="AH7" s="726"/>
      <c r="AI7" s="726"/>
      <c r="AJ7" s="727"/>
      <c r="AK7" s="762">
        <v>1029</v>
      </c>
      <c r="AL7" s="763"/>
      <c r="AM7" s="763"/>
      <c r="AN7" s="763"/>
      <c r="AO7" s="763"/>
      <c r="AP7" s="763">
        <v>43357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1</v>
      </c>
      <c r="CI7" s="760"/>
      <c r="CJ7" s="760"/>
      <c r="CK7" s="760"/>
      <c r="CL7" s="761"/>
      <c r="CM7" s="759">
        <v>15</v>
      </c>
      <c r="CN7" s="760"/>
      <c r="CO7" s="760"/>
      <c r="CP7" s="760"/>
      <c r="CQ7" s="761"/>
      <c r="CR7" s="759">
        <v>10</v>
      </c>
      <c r="CS7" s="760"/>
      <c r="CT7" s="760"/>
      <c r="CU7" s="760"/>
      <c r="CV7" s="761"/>
      <c r="CW7" s="759">
        <v>27</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0</v>
      </c>
      <c r="CI8" s="770"/>
      <c r="CJ8" s="770"/>
      <c r="CK8" s="770"/>
      <c r="CL8" s="771"/>
      <c r="CM8" s="769">
        <v>31</v>
      </c>
      <c r="CN8" s="770"/>
      <c r="CO8" s="770"/>
      <c r="CP8" s="770"/>
      <c r="CQ8" s="771"/>
      <c r="CR8" s="769">
        <v>20</v>
      </c>
      <c r="CS8" s="770"/>
      <c r="CT8" s="770"/>
      <c r="CU8" s="770"/>
      <c r="CV8" s="771"/>
      <c r="CW8" s="769" t="s">
        <v>544</v>
      </c>
      <c r="CX8" s="770"/>
      <c r="CY8" s="770"/>
      <c r="CZ8" s="770"/>
      <c r="DA8" s="771"/>
      <c r="DB8" s="769" t="s">
        <v>544</v>
      </c>
      <c r="DC8" s="770"/>
      <c r="DD8" s="770"/>
      <c r="DE8" s="770"/>
      <c r="DF8" s="771"/>
      <c r="DG8" s="769" t="s">
        <v>544</v>
      </c>
      <c r="DH8" s="770"/>
      <c r="DI8" s="770"/>
      <c r="DJ8" s="770"/>
      <c r="DK8" s="771"/>
      <c r="DL8" s="769" t="s">
        <v>544</v>
      </c>
      <c r="DM8" s="770"/>
      <c r="DN8" s="770"/>
      <c r="DO8" s="770"/>
      <c r="DP8" s="771"/>
      <c r="DQ8" s="769" t="s">
        <v>544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-3</v>
      </c>
      <c r="CI9" s="770"/>
      <c r="CJ9" s="770"/>
      <c r="CK9" s="770"/>
      <c r="CL9" s="771"/>
      <c r="CM9" s="769">
        <v>315</v>
      </c>
      <c r="CN9" s="770"/>
      <c r="CO9" s="770"/>
      <c r="CP9" s="770"/>
      <c r="CQ9" s="771"/>
      <c r="CR9" s="769">
        <v>17</v>
      </c>
      <c r="CS9" s="770"/>
      <c r="CT9" s="770"/>
      <c r="CU9" s="770"/>
      <c r="CV9" s="771"/>
      <c r="CW9" s="769">
        <v>43</v>
      </c>
      <c r="CX9" s="770"/>
      <c r="CY9" s="770"/>
      <c r="CZ9" s="770"/>
      <c r="DA9" s="771"/>
      <c r="DB9" s="769" t="s">
        <v>544</v>
      </c>
      <c r="DC9" s="770"/>
      <c r="DD9" s="770"/>
      <c r="DE9" s="770"/>
      <c r="DF9" s="771"/>
      <c r="DG9" s="769" t="s">
        <v>544</v>
      </c>
      <c r="DH9" s="770"/>
      <c r="DI9" s="770"/>
      <c r="DJ9" s="770"/>
      <c r="DK9" s="771"/>
      <c r="DL9" s="769" t="s">
        <v>544</v>
      </c>
      <c r="DM9" s="770"/>
      <c r="DN9" s="770"/>
      <c r="DO9" s="770"/>
      <c r="DP9" s="771"/>
      <c r="DQ9" s="769" t="s">
        <v>544</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-1</v>
      </c>
      <c r="CI10" s="770"/>
      <c r="CJ10" s="770"/>
      <c r="CK10" s="770"/>
      <c r="CL10" s="771"/>
      <c r="CM10" s="769">
        <v>14</v>
      </c>
      <c r="CN10" s="770"/>
      <c r="CO10" s="770"/>
      <c r="CP10" s="770"/>
      <c r="CQ10" s="771"/>
      <c r="CR10" s="769">
        <v>43</v>
      </c>
      <c r="CS10" s="770"/>
      <c r="CT10" s="770"/>
      <c r="CU10" s="770"/>
      <c r="CV10" s="771"/>
      <c r="CW10" s="769" t="s">
        <v>544</v>
      </c>
      <c r="CX10" s="770"/>
      <c r="CY10" s="770"/>
      <c r="CZ10" s="770"/>
      <c r="DA10" s="771"/>
      <c r="DB10" s="769" t="s">
        <v>545</v>
      </c>
      <c r="DC10" s="770"/>
      <c r="DD10" s="770"/>
      <c r="DE10" s="770"/>
      <c r="DF10" s="771"/>
      <c r="DG10" s="769" t="s">
        <v>545</v>
      </c>
      <c r="DH10" s="770"/>
      <c r="DI10" s="770"/>
      <c r="DJ10" s="770"/>
      <c r="DK10" s="771"/>
      <c r="DL10" s="769" t="s">
        <v>545</v>
      </c>
      <c r="DM10" s="770"/>
      <c r="DN10" s="770"/>
      <c r="DO10" s="770"/>
      <c r="DP10" s="771"/>
      <c r="DQ10" s="769" t="s">
        <v>545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550</v>
      </c>
      <c r="BT11" s="757"/>
      <c r="BU11" s="757"/>
      <c r="BV11" s="757"/>
      <c r="BW11" s="757"/>
      <c r="BX11" s="757"/>
      <c r="BY11" s="757"/>
      <c r="BZ11" s="757"/>
      <c r="CA11" s="757"/>
      <c r="CB11" s="757"/>
      <c r="CC11" s="757"/>
      <c r="CD11" s="757"/>
      <c r="CE11" s="757"/>
      <c r="CF11" s="757"/>
      <c r="CG11" s="758"/>
      <c r="CH11" s="769">
        <v>0</v>
      </c>
      <c r="CI11" s="770"/>
      <c r="CJ11" s="770"/>
      <c r="CK11" s="770"/>
      <c r="CL11" s="771"/>
      <c r="CM11" s="769">
        <v>3</v>
      </c>
      <c r="CN11" s="770"/>
      <c r="CO11" s="770"/>
      <c r="CP11" s="770"/>
      <c r="CQ11" s="771"/>
      <c r="CR11" s="769">
        <v>10</v>
      </c>
      <c r="CS11" s="770"/>
      <c r="CT11" s="770"/>
      <c r="CU11" s="770"/>
      <c r="CV11" s="771"/>
      <c r="CW11" s="769" t="s">
        <v>544</v>
      </c>
      <c r="CX11" s="770"/>
      <c r="CY11" s="770"/>
      <c r="CZ11" s="770"/>
      <c r="DA11" s="771"/>
      <c r="DB11" s="769" t="s">
        <v>544</v>
      </c>
      <c r="DC11" s="770"/>
      <c r="DD11" s="770"/>
      <c r="DE11" s="770"/>
      <c r="DF11" s="771"/>
      <c r="DG11" s="769" t="s">
        <v>544</v>
      </c>
      <c r="DH11" s="770"/>
      <c r="DI11" s="770"/>
      <c r="DJ11" s="770"/>
      <c r="DK11" s="771"/>
      <c r="DL11" s="769" t="s">
        <v>544</v>
      </c>
      <c r="DM11" s="770"/>
      <c r="DN11" s="770"/>
      <c r="DO11" s="770"/>
      <c r="DP11" s="771"/>
      <c r="DQ11" s="769" t="s">
        <v>544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551</v>
      </c>
      <c r="BT12" s="757"/>
      <c r="BU12" s="757"/>
      <c r="BV12" s="757"/>
      <c r="BW12" s="757"/>
      <c r="BX12" s="757"/>
      <c r="BY12" s="757"/>
      <c r="BZ12" s="757"/>
      <c r="CA12" s="757"/>
      <c r="CB12" s="757"/>
      <c r="CC12" s="757"/>
      <c r="CD12" s="757"/>
      <c r="CE12" s="757"/>
      <c r="CF12" s="757"/>
      <c r="CG12" s="758"/>
      <c r="CH12" s="769">
        <v>9</v>
      </c>
      <c r="CI12" s="770"/>
      <c r="CJ12" s="770"/>
      <c r="CK12" s="770"/>
      <c r="CL12" s="771"/>
      <c r="CM12" s="769">
        <v>70</v>
      </c>
      <c r="CN12" s="770"/>
      <c r="CO12" s="770"/>
      <c r="CP12" s="770"/>
      <c r="CQ12" s="771"/>
      <c r="CR12" s="769">
        <v>20</v>
      </c>
      <c r="CS12" s="770"/>
      <c r="CT12" s="770"/>
      <c r="CU12" s="770"/>
      <c r="CV12" s="771"/>
      <c r="CW12" s="769" t="s">
        <v>544</v>
      </c>
      <c r="CX12" s="770"/>
      <c r="CY12" s="770"/>
      <c r="CZ12" s="770"/>
      <c r="DA12" s="771"/>
      <c r="DB12" s="769" t="s">
        <v>544</v>
      </c>
      <c r="DC12" s="770"/>
      <c r="DD12" s="770"/>
      <c r="DE12" s="770"/>
      <c r="DF12" s="771"/>
      <c r="DG12" s="769" t="s">
        <v>544</v>
      </c>
      <c r="DH12" s="770"/>
      <c r="DI12" s="770"/>
      <c r="DJ12" s="770"/>
      <c r="DK12" s="771"/>
      <c r="DL12" s="769" t="s">
        <v>544</v>
      </c>
      <c r="DM12" s="770"/>
      <c r="DN12" s="770"/>
      <c r="DO12" s="770"/>
      <c r="DP12" s="771"/>
      <c r="DQ12" s="769" t="s">
        <v>544</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552</v>
      </c>
      <c r="BT13" s="757"/>
      <c r="BU13" s="757"/>
      <c r="BV13" s="757"/>
      <c r="BW13" s="757"/>
      <c r="BX13" s="757"/>
      <c r="BY13" s="757"/>
      <c r="BZ13" s="757"/>
      <c r="CA13" s="757"/>
      <c r="CB13" s="757"/>
      <c r="CC13" s="757"/>
      <c r="CD13" s="757"/>
      <c r="CE13" s="757"/>
      <c r="CF13" s="757"/>
      <c r="CG13" s="758"/>
      <c r="CH13" s="769">
        <v>-23</v>
      </c>
      <c r="CI13" s="770"/>
      <c r="CJ13" s="770"/>
      <c r="CK13" s="770"/>
      <c r="CL13" s="771"/>
      <c r="CM13" s="769">
        <v>-12</v>
      </c>
      <c r="CN13" s="770"/>
      <c r="CO13" s="770"/>
      <c r="CP13" s="770"/>
      <c r="CQ13" s="771"/>
      <c r="CR13" s="769">
        <v>15</v>
      </c>
      <c r="CS13" s="770"/>
      <c r="CT13" s="770"/>
      <c r="CU13" s="770"/>
      <c r="CV13" s="771"/>
      <c r="CW13" s="769">
        <v>2</v>
      </c>
      <c r="CX13" s="770"/>
      <c r="CY13" s="770"/>
      <c r="CZ13" s="770"/>
      <c r="DA13" s="771"/>
      <c r="DB13" s="769" t="s">
        <v>544</v>
      </c>
      <c r="DC13" s="770"/>
      <c r="DD13" s="770"/>
      <c r="DE13" s="770"/>
      <c r="DF13" s="771"/>
      <c r="DG13" s="769" t="s">
        <v>544</v>
      </c>
      <c r="DH13" s="770"/>
      <c r="DI13" s="770"/>
      <c r="DJ13" s="770"/>
      <c r="DK13" s="771"/>
      <c r="DL13" s="769" t="s">
        <v>544</v>
      </c>
      <c r="DM13" s="770"/>
      <c r="DN13" s="770"/>
      <c r="DO13" s="770"/>
      <c r="DP13" s="771"/>
      <c r="DQ13" s="769" t="s">
        <v>544</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39122</v>
      </c>
      <c r="R23" s="782"/>
      <c r="S23" s="782"/>
      <c r="T23" s="782"/>
      <c r="U23" s="782"/>
      <c r="V23" s="782">
        <v>37613</v>
      </c>
      <c r="W23" s="782"/>
      <c r="X23" s="782"/>
      <c r="Y23" s="782"/>
      <c r="Z23" s="782"/>
      <c r="AA23" s="782">
        <v>1509</v>
      </c>
      <c r="AB23" s="782"/>
      <c r="AC23" s="782"/>
      <c r="AD23" s="782"/>
      <c r="AE23" s="783"/>
      <c r="AF23" s="784">
        <v>1063</v>
      </c>
      <c r="AG23" s="782"/>
      <c r="AH23" s="782"/>
      <c r="AI23" s="782"/>
      <c r="AJ23" s="785"/>
      <c r="AK23" s="786"/>
      <c r="AL23" s="787"/>
      <c r="AM23" s="787"/>
      <c r="AN23" s="787"/>
      <c r="AO23" s="787"/>
      <c r="AP23" s="782">
        <v>43357</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7150</v>
      </c>
      <c r="R28" s="811"/>
      <c r="S28" s="811"/>
      <c r="T28" s="811"/>
      <c r="U28" s="811"/>
      <c r="V28" s="811">
        <v>7084</v>
      </c>
      <c r="W28" s="811"/>
      <c r="X28" s="811"/>
      <c r="Y28" s="811"/>
      <c r="Z28" s="811"/>
      <c r="AA28" s="811">
        <v>67</v>
      </c>
      <c r="AB28" s="811"/>
      <c r="AC28" s="811"/>
      <c r="AD28" s="811"/>
      <c r="AE28" s="812"/>
      <c r="AF28" s="813">
        <v>67</v>
      </c>
      <c r="AG28" s="811"/>
      <c r="AH28" s="811"/>
      <c r="AI28" s="811"/>
      <c r="AJ28" s="814"/>
      <c r="AK28" s="815">
        <v>593</v>
      </c>
      <c r="AL28" s="806"/>
      <c r="AM28" s="806"/>
      <c r="AN28" s="806"/>
      <c r="AO28" s="806"/>
      <c r="AP28" s="806">
        <v>40</v>
      </c>
      <c r="AQ28" s="806"/>
      <c r="AR28" s="806"/>
      <c r="AS28" s="806"/>
      <c r="AT28" s="806"/>
      <c r="AU28" s="806" t="s">
        <v>544</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401</v>
      </c>
      <c r="R29" s="747"/>
      <c r="S29" s="747"/>
      <c r="T29" s="747"/>
      <c r="U29" s="747"/>
      <c r="V29" s="747">
        <v>374</v>
      </c>
      <c r="W29" s="747"/>
      <c r="X29" s="747"/>
      <c r="Y29" s="747"/>
      <c r="Z29" s="747"/>
      <c r="AA29" s="747">
        <v>28</v>
      </c>
      <c r="AB29" s="747"/>
      <c r="AC29" s="747"/>
      <c r="AD29" s="747"/>
      <c r="AE29" s="748"/>
      <c r="AF29" s="749">
        <v>28</v>
      </c>
      <c r="AG29" s="750"/>
      <c r="AH29" s="750"/>
      <c r="AI29" s="750"/>
      <c r="AJ29" s="751"/>
      <c r="AK29" s="818">
        <v>71</v>
      </c>
      <c r="AL29" s="819"/>
      <c r="AM29" s="819"/>
      <c r="AN29" s="819"/>
      <c r="AO29" s="819"/>
      <c r="AP29" s="819">
        <v>21</v>
      </c>
      <c r="AQ29" s="819"/>
      <c r="AR29" s="819"/>
      <c r="AS29" s="819"/>
      <c r="AT29" s="819"/>
      <c r="AU29" s="819">
        <v>3</v>
      </c>
      <c r="AV29" s="819"/>
      <c r="AW29" s="819"/>
      <c r="AX29" s="819"/>
      <c r="AY29" s="819"/>
      <c r="AZ29" s="820" t="s">
        <v>544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5880</v>
      </c>
      <c r="R30" s="747"/>
      <c r="S30" s="747"/>
      <c r="T30" s="747"/>
      <c r="U30" s="747"/>
      <c r="V30" s="747">
        <v>5859</v>
      </c>
      <c r="W30" s="747"/>
      <c r="X30" s="747"/>
      <c r="Y30" s="747"/>
      <c r="Z30" s="747"/>
      <c r="AA30" s="747">
        <v>21</v>
      </c>
      <c r="AB30" s="747"/>
      <c r="AC30" s="747"/>
      <c r="AD30" s="747"/>
      <c r="AE30" s="748"/>
      <c r="AF30" s="749">
        <v>21</v>
      </c>
      <c r="AG30" s="750"/>
      <c r="AH30" s="750"/>
      <c r="AI30" s="750"/>
      <c r="AJ30" s="751"/>
      <c r="AK30" s="818">
        <v>867</v>
      </c>
      <c r="AL30" s="819"/>
      <c r="AM30" s="819"/>
      <c r="AN30" s="819"/>
      <c r="AO30" s="819"/>
      <c r="AP30" s="819" t="s">
        <v>544</v>
      </c>
      <c r="AQ30" s="819"/>
      <c r="AR30" s="819"/>
      <c r="AS30" s="819"/>
      <c r="AT30" s="819"/>
      <c r="AU30" s="819" t="s">
        <v>553</v>
      </c>
      <c r="AV30" s="819"/>
      <c r="AW30" s="819"/>
      <c r="AX30" s="819"/>
      <c r="AY30" s="819"/>
      <c r="AZ30" s="820" t="s">
        <v>544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671</v>
      </c>
      <c r="R31" s="747"/>
      <c r="S31" s="747"/>
      <c r="T31" s="747"/>
      <c r="U31" s="747"/>
      <c r="V31" s="747">
        <v>666</v>
      </c>
      <c r="W31" s="747"/>
      <c r="X31" s="747"/>
      <c r="Y31" s="747"/>
      <c r="Z31" s="747"/>
      <c r="AA31" s="747">
        <v>5</v>
      </c>
      <c r="AB31" s="747"/>
      <c r="AC31" s="747"/>
      <c r="AD31" s="747"/>
      <c r="AE31" s="748"/>
      <c r="AF31" s="749">
        <v>5</v>
      </c>
      <c r="AG31" s="750"/>
      <c r="AH31" s="750"/>
      <c r="AI31" s="750"/>
      <c r="AJ31" s="751"/>
      <c r="AK31" s="818">
        <v>228</v>
      </c>
      <c r="AL31" s="819"/>
      <c r="AM31" s="819"/>
      <c r="AN31" s="819"/>
      <c r="AO31" s="819"/>
      <c r="AP31" s="819" t="s">
        <v>544</v>
      </c>
      <c r="AQ31" s="819"/>
      <c r="AR31" s="819"/>
      <c r="AS31" s="819"/>
      <c r="AT31" s="819"/>
      <c r="AU31" s="819" t="s">
        <v>544</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671</v>
      </c>
      <c r="R32" s="747"/>
      <c r="S32" s="747"/>
      <c r="T32" s="747"/>
      <c r="U32" s="747"/>
      <c r="V32" s="747">
        <v>660</v>
      </c>
      <c r="W32" s="747"/>
      <c r="X32" s="747"/>
      <c r="Y32" s="747"/>
      <c r="Z32" s="747"/>
      <c r="AA32" s="747">
        <v>10</v>
      </c>
      <c r="AB32" s="747"/>
      <c r="AC32" s="747"/>
      <c r="AD32" s="747"/>
      <c r="AE32" s="748"/>
      <c r="AF32" s="749">
        <v>10</v>
      </c>
      <c r="AG32" s="750"/>
      <c r="AH32" s="750"/>
      <c r="AI32" s="750"/>
      <c r="AJ32" s="751"/>
      <c r="AK32" s="818" t="s">
        <v>554</v>
      </c>
      <c r="AL32" s="819"/>
      <c r="AM32" s="819"/>
      <c r="AN32" s="819"/>
      <c r="AO32" s="819"/>
      <c r="AP32" s="819">
        <v>848</v>
      </c>
      <c r="AQ32" s="819"/>
      <c r="AR32" s="819"/>
      <c r="AS32" s="819"/>
      <c r="AT32" s="819"/>
      <c r="AU32" s="819" t="s">
        <v>544</v>
      </c>
      <c r="AV32" s="819"/>
      <c r="AW32" s="819"/>
      <c r="AX32" s="819"/>
      <c r="AY32" s="819"/>
      <c r="AZ32" s="820" t="s">
        <v>544</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619</v>
      </c>
      <c r="R33" s="747"/>
      <c r="S33" s="747"/>
      <c r="T33" s="747"/>
      <c r="U33" s="747"/>
      <c r="V33" s="747">
        <v>739</v>
      </c>
      <c r="W33" s="747"/>
      <c r="X33" s="747"/>
      <c r="Y33" s="747"/>
      <c r="Z33" s="747"/>
      <c r="AA33" s="747">
        <v>-120</v>
      </c>
      <c r="AB33" s="747"/>
      <c r="AC33" s="747"/>
      <c r="AD33" s="747"/>
      <c r="AE33" s="748"/>
      <c r="AF33" s="749">
        <v>1144</v>
      </c>
      <c r="AG33" s="750"/>
      <c r="AH33" s="750"/>
      <c r="AI33" s="750"/>
      <c r="AJ33" s="751"/>
      <c r="AK33" s="818">
        <v>33</v>
      </c>
      <c r="AL33" s="819"/>
      <c r="AM33" s="819"/>
      <c r="AN33" s="819"/>
      <c r="AO33" s="819"/>
      <c r="AP33" s="819">
        <v>3191</v>
      </c>
      <c r="AQ33" s="819"/>
      <c r="AR33" s="819"/>
      <c r="AS33" s="819"/>
      <c r="AT33" s="819"/>
      <c r="AU33" s="819">
        <v>102</v>
      </c>
      <c r="AV33" s="819"/>
      <c r="AW33" s="819"/>
      <c r="AX33" s="819"/>
      <c r="AY33" s="819"/>
      <c r="AZ33" s="820" t="s">
        <v>544</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6587</v>
      </c>
      <c r="R34" s="747"/>
      <c r="S34" s="747"/>
      <c r="T34" s="747"/>
      <c r="U34" s="747"/>
      <c r="V34" s="747">
        <v>6697</v>
      </c>
      <c r="W34" s="747"/>
      <c r="X34" s="747"/>
      <c r="Y34" s="747"/>
      <c r="Z34" s="747"/>
      <c r="AA34" s="747">
        <v>-110</v>
      </c>
      <c r="AB34" s="747"/>
      <c r="AC34" s="747"/>
      <c r="AD34" s="747"/>
      <c r="AE34" s="748"/>
      <c r="AF34" s="749">
        <v>345</v>
      </c>
      <c r="AG34" s="750"/>
      <c r="AH34" s="750"/>
      <c r="AI34" s="750"/>
      <c r="AJ34" s="751"/>
      <c r="AK34" s="818">
        <v>842</v>
      </c>
      <c r="AL34" s="819"/>
      <c r="AM34" s="819"/>
      <c r="AN34" s="819"/>
      <c r="AO34" s="819"/>
      <c r="AP34" s="819">
        <v>3802</v>
      </c>
      <c r="AQ34" s="819"/>
      <c r="AR34" s="819"/>
      <c r="AS34" s="819"/>
      <c r="AT34" s="819"/>
      <c r="AU34" s="819">
        <v>2103</v>
      </c>
      <c r="AV34" s="819"/>
      <c r="AW34" s="819"/>
      <c r="AX34" s="819"/>
      <c r="AY34" s="819"/>
      <c r="AZ34" s="820" t="s">
        <v>544</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1485</v>
      </c>
      <c r="R35" s="747"/>
      <c r="S35" s="747"/>
      <c r="T35" s="747"/>
      <c r="U35" s="747"/>
      <c r="V35" s="747">
        <v>1420</v>
      </c>
      <c r="W35" s="747"/>
      <c r="X35" s="747"/>
      <c r="Y35" s="747"/>
      <c r="Z35" s="747"/>
      <c r="AA35" s="747">
        <v>65</v>
      </c>
      <c r="AB35" s="747"/>
      <c r="AC35" s="747"/>
      <c r="AD35" s="747"/>
      <c r="AE35" s="748"/>
      <c r="AF35" s="749">
        <v>65</v>
      </c>
      <c r="AG35" s="750"/>
      <c r="AH35" s="750"/>
      <c r="AI35" s="750"/>
      <c r="AJ35" s="751"/>
      <c r="AK35" s="818">
        <v>291</v>
      </c>
      <c r="AL35" s="819"/>
      <c r="AM35" s="819"/>
      <c r="AN35" s="819"/>
      <c r="AO35" s="819"/>
      <c r="AP35" s="819">
        <v>6549</v>
      </c>
      <c r="AQ35" s="819"/>
      <c r="AR35" s="819"/>
      <c r="AS35" s="819"/>
      <c r="AT35" s="819"/>
      <c r="AU35" s="819">
        <v>3118</v>
      </c>
      <c r="AV35" s="819"/>
      <c r="AW35" s="819"/>
      <c r="AX35" s="819"/>
      <c r="AY35" s="819"/>
      <c r="AZ35" s="820" t="s">
        <v>544</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401</v>
      </c>
      <c r="R36" s="747"/>
      <c r="S36" s="747"/>
      <c r="T36" s="747"/>
      <c r="U36" s="747"/>
      <c r="V36" s="747">
        <v>382</v>
      </c>
      <c r="W36" s="747"/>
      <c r="X36" s="747"/>
      <c r="Y36" s="747"/>
      <c r="Z36" s="747"/>
      <c r="AA36" s="747">
        <v>19</v>
      </c>
      <c r="AB36" s="747"/>
      <c r="AC36" s="747"/>
      <c r="AD36" s="747"/>
      <c r="AE36" s="748"/>
      <c r="AF36" s="749">
        <v>19</v>
      </c>
      <c r="AG36" s="750"/>
      <c r="AH36" s="750"/>
      <c r="AI36" s="750"/>
      <c r="AJ36" s="751"/>
      <c r="AK36" s="818">
        <v>256</v>
      </c>
      <c r="AL36" s="819"/>
      <c r="AM36" s="819"/>
      <c r="AN36" s="819"/>
      <c r="AO36" s="819"/>
      <c r="AP36" s="819">
        <v>2626</v>
      </c>
      <c r="AQ36" s="819"/>
      <c r="AR36" s="819"/>
      <c r="AS36" s="819"/>
      <c r="AT36" s="819"/>
      <c r="AU36" s="819">
        <v>1733</v>
      </c>
      <c r="AV36" s="819"/>
      <c r="AW36" s="819"/>
      <c r="AX36" s="819"/>
      <c r="AY36" s="819"/>
      <c r="AZ36" s="820" t="s">
        <v>544</v>
      </c>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2925</v>
      </c>
      <c r="R37" s="747"/>
      <c r="S37" s="747"/>
      <c r="T37" s="747"/>
      <c r="U37" s="747"/>
      <c r="V37" s="747">
        <v>2884</v>
      </c>
      <c r="W37" s="747"/>
      <c r="X37" s="747"/>
      <c r="Y37" s="747"/>
      <c r="Z37" s="747"/>
      <c r="AA37" s="747">
        <v>41</v>
      </c>
      <c r="AB37" s="747"/>
      <c r="AC37" s="747"/>
      <c r="AD37" s="747"/>
      <c r="AE37" s="748"/>
      <c r="AF37" s="749">
        <v>41</v>
      </c>
      <c r="AG37" s="750"/>
      <c r="AH37" s="750"/>
      <c r="AI37" s="750"/>
      <c r="AJ37" s="751"/>
      <c r="AK37" s="818">
        <v>808</v>
      </c>
      <c r="AL37" s="819"/>
      <c r="AM37" s="819"/>
      <c r="AN37" s="819"/>
      <c r="AO37" s="819"/>
      <c r="AP37" s="819">
        <v>20801</v>
      </c>
      <c r="AQ37" s="819"/>
      <c r="AR37" s="819"/>
      <c r="AS37" s="819"/>
      <c r="AT37" s="819"/>
      <c r="AU37" s="819">
        <v>15372</v>
      </c>
      <c r="AV37" s="819"/>
      <c r="AW37" s="819"/>
      <c r="AX37" s="819"/>
      <c r="AY37" s="819"/>
      <c r="AZ37" s="820" t="s">
        <v>544</v>
      </c>
      <c r="BA37" s="820"/>
      <c r="BB37" s="820"/>
      <c r="BC37" s="820"/>
      <c r="BD37" s="820"/>
      <c r="BE37" s="816" t="s">
        <v>385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388</v>
      </c>
      <c r="C38" s="744"/>
      <c r="D38" s="744"/>
      <c r="E38" s="744"/>
      <c r="F38" s="744"/>
      <c r="G38" s="744"/>
      <c r="H38" s="744"/>
      <c r="I38" s="744"/>
      <c r="J38" s="744"/>
      <c r="K38" s="744"/>
      <c r="L38" s="744"/>
      <c r="M38" s="744"/>
      <c r="N38" s="744"/>
      <c r="O38" s="744"/>
      <c r="P38" s="745"/>
      <c r="Q38" s="746">
        <v>233</v>
      </c>
      <c r="R38" s="747"/>
      <c r="S38" s="747"/>
      <c r="T38" s="747"/>
      <c r="U38" s="747"/>
      <c r="V38" s="747">
        <v>223</v>
      </c>
      <c r="W38" s="747"/>
      <c r="X38" s="747"/>
      <c r="Y38" s="747"/>
      <c r="Z38" s="747"/>
      <c r="AA38" s="747">
        <v>10</v>
      </c>
      <c r="AB38" s="747"/>
      <c r="AC38" s="747"/>
      <c r="AD38" s="747"/>
      <c r="AE38" s="748"/>
      <c r="AF38" s="749">
        <v>10</v>
      </c>
      <c r="AG38" s="750"/>
      <c r="AH38" s="750"/>
      <c r="AI38" s="750"/>
      <c r="AJ38" s="751"/>
      <c r="AK38" s="818">
        <v>58</v>
      </c>
      <c r="AL38" s="819"/>
      <c r="AM38" s="819"/>
      <c r="AN38" s="819"/>
      <c r="AO38" s="819"/>
      <c r="AP38" s="819">
        <v>527</v>
      </c>
      <c r="AQ38" s="819"/>
      <c r="AR38" s="819"/>
      <c r="AS38" s="819"/>
      <c r="AT38" s="819"/>
      <c r="AU38" s="819">
        <v>323</v>
      </c>
      <c r="AV38" s="819"/>
      <c r="AW38" s="819"/>
      <c r="AX38" s="819"/>
      <c r="AY38" s="819"/>
      <c r="AZ38" s="820" t="s">
        <v>544</v>
      </c>
      <c r="BA38" s="820"/>
      <c r="BB38" s="820"/>
      <c r="BC38" s="820"/>
      <c r="BD38" s="820"/>
      <c r="BE38" s="816" t="s">
        <v>385</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389</v>
      </c>
      <c r="C39" s="744"/>
      <c r="D39" s="744"/>
      <c r="E39" s="744"/>
      <c r="F39" s="744"/>
      <c r="G39" s="744"/>
      <c r="H39" s="744"/>
      <c r="I39" s="744"/>
      <c r="J39" s="744"/>
      <c r="K39" s="744"/>
      <c r="L39" s="744"/>
      <c r="M39" s="744"/>
      <c r="N39" s="744"/>
      <c r="O39" s="744"/>
      <c r="P39" s="745"/>
      <c r="Q39" s="746">
        <v>45</v>
      </c>
      <c r="R39" s="747"/>
      <c r="S39" s="747"/>
      <c r="T39" s="747"/>
      <c r="U39" s="747"/>
      <c r="V39" s="747">
        <v>32</v>
      </c>
      <c r="W39" s="747"/>
      <c r="X39" s="747"/>
      <c r="Y39" s="747"/>
      <c r="Z39" s="747"/>
      <c r="AA39" s="747">
        <v>14</v>
      </c>
      <c r="AB39" s="747"/>
      <c r="AC39" s="747"/>
      <c r="AD39" s="747"/>
      <c r="AE39" s="748"/>
      <c r="AF39" s="749">
        <v>14</v>
      </c>
      <c r="AG39" s="750"/>
      <c r="AH39" s="750"/>
      <c r="AI39" s="750"/>
      <c r="AJ39" s="751"/>
      <c r="AK39" s="818" t="s">
        <v>554</v>
      </c>
      <c r="AL39" s="819"/>
      <c r="AM39" s="819"/>
      <c r="AN39" s="819"/>
      <c r="AO39" s="819"/>
      <c r="AP39" s="819">
        <v>344</v>
      </c>
      <c r="AQ39" s="819"/>
      <c r="AR39" s="819"/>
      <c r="AS39" s="819"/>
      <c r="AT39" s="819"/>
      <c r="AU39" s="819" t="s">
        <v>544</v>
      </c>
      <c r="AV39" s="819"/>
      <c r="AW39" s="819"/>
      <c r="AX39" s="819"/>
      <c r="AY39" s="819"/>
      <c r="AZ39" s="820" t="s">
        <v>544</v>
      </c>
      <c r="BA39" s="820"/>
      <c r="BB39" s="820"/>
      <c r="BC39" s="820"/>
      <c r="BD39" s="820"/>
      <c r="BE39" s="816" t="s">
        <v>385</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390</v>
      </c>
      <c r="C40" s="744"/>
      <c r="D40" s="744"/>
      <c r="E40" s="744"/>
      <c r="F40" s="744"/>
      <c r="G40" s="744"/>
      <c r="H40" s="744"/>
      <c r="I40" s="744"/>
      <c r="J40" s="744"/>
      <c r="K40" s="744"/>
      <c r="L40" s="744"/>
      <c r="M40" s="744"/>
      <c r="N40" s="744"/>
      <c r="O40" s="744"/>
      <c r="P40" s="745"/>
      <c r="Q40" s="746">
        <v>194</v>
      </c>
      <c r="R40" s="747"/>
      <c r="S40" s="747"/>
      <c r="T40" s="747"/>
      <c r="U40" s="747"/>
      <c r="V40" s="747">
        <v>191</v>
      </c>
      <c r="W40" s="747"/>
      <c r="X40" s="747"/>
      <c r="Y40" s="747"/>
      <c r="Z40" s="747"/>
      <c r="AA40" s="747">
        <v>2</v>
      </c>
      <c r="AB40" s="747"/>
      <c r="AC40" s="747"/>
      <c r="AD40" s="747"/>
      <c r="AE40" s="748"/>
      <c r="AF40" s="749" t="s">
        <v>110</v>
      </c>
      <c r="AG40" s="750"/>
      <c r="AH40" s="750"/>
      <c r="AI40" s="750"/>
      <c r="AJ40" s="751"/>
      <c r="AK40" s="818">
        <v>191</v>
      </c>
      <c r="AL40" s="819"/>
      <c r="AM40" s="819"/>
      <c r="AN40" s="819"/>
      <c r="AO40" s="819"/>
      <c r="AP40" s="819">
        <v>769</v>
      </c>
      <c r="AQ40" s="819"/>
      <c r="AR40" s="819"/>
      <c r="AS40" s="819"/>
      <c r="AT40" s="819"/>
      <c r="AU40" s="819">
        <v>307</v>
      </c>
      <c r="AV40" s="819"/>
      <c r="AW40" s="819"/>
      <c r="AX40" s="819"/>
      <c r="AY40" s="819"/>
      <c r="AZ40" s="820" t="s">
        <v>544</v>
      </c>
      <c r="BA40" s="820"/>
      <c r="BB40" s="820"/>
      <c r="BC40" s="820"/>
      <c r="BD40" s="820"/>
      <c r="BE40" s="816" t="s">
        <v>385</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391</v>
      </c>
      <c r="C41" s="744"/>
      <c r="D41" s="744"/>
      <c r="E41" s="744"/>
      <c r="F41" s="744"/>
      <c r="G41" s="744"/>
      <c r="H41" s="744"/>
      <c r="I41" s="744"/>
      <c r="J41" s="744"/>
      <c r="K41" s="744"/>
      <c r="L41" s="744"/>
      <c r="M41" s="744"/>
      <c r="N41" s="744"/>
      <c r="O41" s="744"/>
      <c r="P41" s="745"/>
      <c r="Q41" s="746">
        <v>45</v>
      </c>
      <c r="R41" s="747"/>
      <c r="S41" s="747"/>
      <c r="T41" s="747"/>
      <c r="U41" s="747"/>
      <c r="V41" s="747">
        <v>0</v>
      </c>
      <c r="W41" s="747"/>
      <c r="X41" s="747"/>
      <c r="Y41" s="747"/>
      <c r="Z41" s="747"/>
      <c r="AA41" s="747">
        <v>45</v>
      </c>
      <c r="AB41" s="747"/>
      <c r="AC41" s="747"/>
      <c r="AD41" s="747"/>
      <c r="AE41" s="748"/>
      <c r="AF41" s="749">
        <v>47</v>
      </c>
      <c r="AG41" s="750"/>
      <c r="AH41" s="750"/>
      <c r="AI41" s="750"/>
      <c r="AJ41" s="751"/>
      <c r="AK41" s="818" t="s">
        <v>554</v>
      </c>
      <c r="AL41" s="819"/>
      <c r="AM41" s="819"/>
      <c r="AN41" s="819"/>
      <c r="AO41" s="819"/>
      <c r="AP41" s="819" t="s">
        <v>544</v>
      </c>
      <c r="AQ41" s="819"/>
      <c r="AR41" s="819"/>
      <c r="AS41" s="819"/>
      <c r="AT41" s="819"/>
      <c r="AU41" s="819" t="s">
        <v>544</v>
      </c>
      <c r="AV41" s="819"/>
      <c r="AW41" s="819"/>
      <c r="AX41" s="819"/>
      <c r="AY41" s="819"/>
      <c r="AZ41" s="820" t="s">
        <v>544</v>
      </c>
      <c r="BA41" s="820"/>
      <c r="BB41" s="820"/>
      <c r="BC41" s="820"/>
      <c r="BD41" s="820"/>
      <c r="BE41" s="816" t="s">
        <v>385</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1814</v>
      </c>
      <c r="AG63" s="830"/>
      <c r="AH63" s="830"/>
      <c r="AI63" s="830"/>
      <c r="AJ63" s="831"/>
      <c r="AK63" s="832"/>
      <c r="AL63" s="827"/>
      <c r="AM63" s="827"/>
      <c r="AN63" s="827"/>
      <c r="AO63" s="827"/>
      <c r="AP63" s="830">
        <v>39518</v>
      </c>
      <c r="AQ63" s="830"/>
      <c r="AR63" s="830"/>
      <c r="AS63" s="830"/>
      <c r="AT63" s="830"/>
      <c r="AU63" s="830">
        <v>23061</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4885</v>
      </c>
      <c r="R68" s="854"/>
      <c r="S68" s="854"/>
      <c r="T68" s="854"/>
      <c r="U68" s="854"/>
      <c r="V68" s="854">
        <v>4744</v>
      </c>
      <c r="W68" s="854"/>
      <c r="X68" s="854"/>
      <c r="Y68" s="854"/>
      <c r="Z68" s="854"/>
      <c r="AA68" s="854">
        <v>141</v>
      </c>
      <c r="AB68" s="854"/>
      <c r="AC68" s="854"/>
      <c r="AD68" s="854"/>
      <c r="AE68" s="854"/>
      <c r="AF68" s="854">
        <v>141</v>
      </c>
      <c r="AG68" s="854"/>
      <c r="AH68" s="854"/>
      <c r="AI68" s="854"/>
      <c r="AJ68" s="854"/>
      <c r="AK68" s="854">
        <v>100</v>
      </c>
      <c r="AL68" s="854"/>
      <c r="AM68" s="854"/>
      <c r="AN68" s="854"/>
      <c r="AO68" s="854"/>
      <c r="AP68" s="854" t="s">
        <v>481</v>
      </c>
      <c r="AQ68" s="854"/>
      <c r="AR68" s="854"/>
      <c r="AS68" s="854"/>
      <c r="AT68" s="854"/>
      <c r="AU68" s="854" t="s">
        <v>481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2614</v>
      </c>
      <c r="R69" s="819"/>
      <c r="S69" s="819"/>
      <c r="T69" s="819"/>
      <c r="U69" s="819"/>
      <c r="V69" s="819">
        <v>2558</v>
      </c>
      <c r="W69" s="819"/>
      <c r="X69" s="819"/>
      <c r="Y69" s="819"/>
      <c r="Z69" s="819"/>
      <c r="AA69" s="819">
        <v>55</v>
      </c>
      <c r="AB69" s="819"/>
      <c r="AC69" s="819"/>
      <c r="AD69" s="819"/>
      <c r="AE69" s="819"/>
      <c r="AF69" s="819">
        <v>55</v>
      </c>
      <c r="AG69" s="819"/>
      <c r="AH69" s="819"/>
      <c r="AI69" s="819"/>
      <c r="AJ69" s="819"/>
      <c r="AK69" s="819">
        <v>18</v>
      </c>
      <c r="AL69" s="819"/>
      <c r="AM69" s="819"/>
      <c r="AN69" s="819"/>
      <c r="AO69" s="819"/>
      <c r="AP69" s="819" t="s">
        <v>481</v>
      </c>
      <c r="AQ69" s="819"/>
      <c r="AR69" s="819"/>
      <c r="AS69" s="819"/>
      <c r="AT69" s="819"/>
      <c r="AU69" s="819" t="s">
        <v>481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325977</v>
      </c>
      <c r="R70" s="819"/>
      <c r="S70" s="819"/>
      <c r="T70" s="819"/>
      <c r="U70" s="819"/>
      <c r="V70" s="819">
        <v>309321</v>
      </c>
      <c r="W70" s="819"/>
      <c r="X70" s="819"/>
      <c r="Y70" s="819"/>
      <c r="Z70" s="819"/>
      <c r="AA70" s="819">
        <v>16656</v>
      </c>
      <c r="AB70" s="819"/>
      <c r="AC70" s="819"/>
      <c r="AD70" s="819"/>
      <c r="AE70" s="819"/>
      <c r="AF70" s="819">
        <v>16656</v>
      </c>
      <c r="AG70" s="819"/>
      <c r="AH70" s="819"/>
      <c r="AI70" s="819"/>
      <c r="AJ70" s="819"/>
      <c r="AK70" s="819">
        <v>1899</v>
      </c>
      <c r="AL70" s="819"/>
      <c r="AM70" s="819"/>
      <c r="AN70" s="819"/>
      <c r="AO70" s="819"/>
      <c r="AP70" s="819" t="s">
        <v>481</v>
      </c>
      <c r="AQ70" s="819"/>
      <c r="AR70" s="819"/>
      <c r="AS70" s="819"/>
      <c r="AT70" s="819"/>
      <c r="AU70" s="819" t="s">
        <v>481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37</v>
      </c>
      <c r="R71" s="819"/>
      <c r="S71" s="819"/>
      <c r="T71" s="819"/>
      <c r="U71" s="819"/>
      <c r="V71" s="819">
        <v>57</v>
      </c>
      <c r="W71" s="819"/>
      <c r="X71" s="819"/>
      <c r="Y71" s="819"/>
      <c r="Z71" s="819"/>
      <c r="AA71" s="819">
        <v>-20</v>
      </c>
      <c r="AB71" s="819"/>
      <c r="AC71" s="819"/>
      <c r="AD71" s="819"/>
      <c r="AE71" s="819"/>
      <c r="AF71" s="819">
        <v>4</v>
      </c>
      <c r="AG71" s="819"/>
      <c r="AH71" s="819"/>
      <c r="AI71" s="819"/>
      <c r="AJ71" s="819"/>
      <c r="AK71" s="819" t="s">
        <v>481</v>
      </c>
      <c r="AL71" s="819"/>
      <c r="AM71" s="819"/>
      <c r="AN71" s="819"/>
      <c r="AO71" s="819"/>
      <c r="AP71" s="819" t="s">
        <v>481</v>
      </c>
      <c r="AQ71" s="819"/>
      <c r="AR71" s="819"/>
      <c r="AS71" s="819"/>
      <c r="AT71" s="819"/>
      <c r="AU71" s="819" t="s">
        <v>481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862</v>
      </c>
      <c r="R72" s="819"/>
      <c r="S72" s="819"/>
      <c r="T72" s="819"/>
      <c r="U72" s="819"/>
      <c r="V72" s="819">
        <v>108</v>
      </c>
      <c r="W72" s="819"/>
      <c r="X72" s="819"/>
      <c r="Y72" s="819"/>
      <c r="Z72" s="819"/>
      <c r="AA72" s="819">
        <v>755</v>
      </c>
      <c r="AB72" s="819"/>
      <c r="AC72" s="819"/>
      <c r="AD72" s="819"/>
      <c r="AE72" s="819"/>
      <c r="AF72" s="819">
        <v>731</v>
      </c>
      <c r="AG72" s="819"/>
      <c r="AH72" s="819"/>
      <c r="AI72" s="819"/>
      <c r="AJ72" s="819"/>
      <c r="AK72" s="819">
        <v>5</v>
      </c>
      <c r="AL72" s="819"/>
      <c r="AM72" s="819"/>
      <c r="AN72" s="819"/>
      <c r="AO72" s="819"/>
      <c r="AP72" s="819">
        <v>222</v>
      </c>
      <c r="AQ72" s="819"/>
      <c r="AR72" s="819"/>
      <c r="AS72" s="819"/>
      <c r="AT72" s="819"/>
      <c r="AU72" s="819">
        <v>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105</v>
      </c>
      <c r="R73" s="819"/>
      <c r="S73" s="819"/>
      <c r="T73" s="819"/>
      <c r="U73" s="819"/>
      <c r="V73" s="819">
        <v>93</v>
      </c>
      <c r="W73" s="819"/>
      <c r="X73" s="819"/>
      <c r="Y73" s="819"/>
      <c r="Z73" s="819"/>
      <c r="AA73" s="819">
        <v>12</v>
      </c>
      <c r="AB73" s="819"/>
      <c r="AC73" s="819"/>
      <c r="AD73" s="819"/>
      <c r="AE73" s="819"/>
      <c r="AF73" s="819">
        <v>12</v>
      </c>
      <c r="AG73" s="819"/>
      <c r="AH73" s="819"/>
      <c r="AI73" s="819"/>
      <c r="AJ73" s="819"/>
      <c r="AK73" s="819" t="s">
        <v>481</v>
      </c>
      <c r="AL73" s="819"/>
      <c r="AM73" s="819"/>
      <c r="AN73" s="819"/>
      <c r="AO73" s="819"/>
      <c r="AP73" s="819" t="s">
        <v>481</v>
      </c>
      <c r="AQ73" s="819"/>
      <c r="AR73" s="819"/>
      <c r="AS73" s="819"/>
      <c r="AT73" s="819"/>
      <c r="AU73" s="819" t="s">
        <v>481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10</v>
      </c>
      <c r="R74" s="819"/>
      <c r="S74" s="819"/>
      <c r="T74" s="819"/>
      <c r="U74" s="819"/>
      <c r="V74" s="819">
        <v>7</v>
      </c>
      <c r="W74" s="819"/>
      <c r="X74" s="819"/>
      <c r="Y74" s="819"/>
      <c r="Z74" s="819"/>
      <c r="AA74" s="819">
        <v>2</v>
      </c>
      <c r="AB74" s="819"/>
      <c r="AC74" s="819"/>
      <c r="AD74" s="819"/>
      <c r="AE74" s="819"/>
      <c r="AF74" s="819">
        <v>2</v>
      </c>
      <c r="AG74" s="819"/>
      <c r="AH74" s="819"/>
      <c r="AI74" s="819"/>
      <c r="AJ74" s="819"/>
      <c r="AK74" s="819" t="s">
        <v>544</v>
      </c>
      <c r="AL74" s="819"/>
      <c r="AM74" s="819"/>
      <c r="AN74" s="819"/>
      <c r="AO74" s="819"/>
      <c r="AP74" s="819" t="s">
        <v>545</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2466</v>
      </c>
      <c r="R75" s="868"/>
      <c r="S75" s="868"/>
      <c r="T75" s="868"/>
      <c r="U75" s="818"/>
      <c r="V75" s="869">
        <v>2465</v>
      </c>
      <c r="W75" s="868"/>
      <c r="X75" s="868"/>
      <c r="Y75" s="868"/>
      <c r="Z75" s="818"/>
      <c r="AA75" s="869">
        <v>1</v>
      </c>
      <c r="AB75" s="868"/>
      <c r="AC75" s="868"/>
      <c r="AD75" s="868"/>
      <c r="AE75" s="818"/>
      <c r="AF75" s="869">
        <v>1</v>
      </c>
      <c r="AG75" s="868"/>
      <c r="AH75" s="868"/>
      <c r="AI75" s="868"/>
      <c r="AJ75" s="818"/>
      <c r="AK75" s="869" t="s">
        <v>481</v>
      </c>
      <c r="AL75" s="868"/>
      <c r="AM75" s="868"/>
      <c r="AN75" s="868"/>
      <c r="AO75" s="818"/>
      <c r="AP75" s="869" t="s">
        <v>481</v>
      </c>
      <c r="AQ75" s="868"/>
      <c r="AR75" s="868"/>
      <c r="AS75" s="868"/>
      <c r="AT75" s="818"/>
      <c r="AU75" s="869" t="s">
        <v>481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17602</v>
      </c>
      <c r="AG88" s="830"/>
      <c r="AH88" s="830"/>
      <c r="AI88" s="830"/>
      <c r="AJ88" s="830"/>
      <c r="AK88" s="827"/>
      <c r="AL88" s="827"/>
      <c r="AM88" s="827"/>
      <c r="AN88" s="827"/>
      <c r="AO88" s="827"/>
      <c r="AP88" s="830">
        <v>222</v>
      </c>
      <c r="AQ88" s="830"/>
      <c r="AR88" s="830"/>
      <c r="AS88" s="830"/>
      <c r="AT88" s="830"/>
      <c r="AU88" s="830">
        <v>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135</v>
      </c>
      <c r="CS102" s="838"/>
      <c r="CT102" s="838"/>
      <c r="CU102" s="838"/>
      <c r="CV102" s="881"/>
      <c r="CW102" s="880">
        <v>72</v>
      </c>
      <c r="CX102" s="838"/>
      <c r="CY102" s="838"/>
      <c r="CZ102" s="838"/>
      <c r="DA102" s="881"/>
      <c r="DB102" s="880" t="s">
        <v>544</v>
      </c>
      <c r="DC102" s="838"/>
      <c r="DD102" s="838"/>
      <c r="DE102" s="838"/>
      <c r="DF102" s="881"/>
      <c r="DG102" s="880" t="s">
        <v>544</v>
      </c>
      <c r="DH102" s="838"/>
      <c r="DI102" s="838"/>
      <c r="DJ102" s="838"/>
      <c r="DK102" s="881"/>
      <c r="DL102" s="880" t="s">
        <v>544</v>
      </c>
      <c r="DM102" s="838"/>
      <c r="DN102" s="838"/>
      <c r="DO102" s="838"/>
      <c r="DP102" s="881"/>
      <c r="DQ102" s="880" t="s">
        <v>544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5108999</v>
      </c>
      <c r="AB110" s="890"/>
      <c r="AC110" s="890"/>
      <c r="AD110" s="890"/>
      <c r="AE110" s="891"/>
      <c r="AF110" s="892">
        <v>4896335</v>
      </c>
      <c r="AG110" s="890"/>
      <c r="AH110" s="890"/>
      <c r="AI110" s="890"/>
      <c r="AJ110" s="891"/>
      <c r="AK110" s="892">
        <v>4662508</v>
      </c>
      <c r="AL110" s="890"/>
      <c r="AM110" s="890"/>
      <c r="AN110" s="890"/>
      <c r="AO110" s="891"/>
      <c r="AP110" s="893">
        <v>28.1</v>
      </c>
      <c r="AQ110" s="894"/>
      <c r="AR110" s="894"/>
      <c r="AS110" s="894"/>
      <c r="AT110" s="895"/>
      <c r="AU110" s="896" t="s">
        <v>59</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40905862</v>
      </c>
      <c r="BR110" s="927"/>
      <c r="BS110" s="927"/>
      <c r="BT110" s="927"/>
      <c r="BU110" s="927"/>
      <c r="BV110" s="927">
        <v>40765611</v>
      </c>
      <c r="BW110" s="927"/>
      <c r="BX110" s="927"/>
      <c r="BY110" s="927"/>
      <c r="BZ110" s="927"/>
      <c r="CA110" s="927">
        <v>43356622</v>
      </c>
      <c r="CB110" s="927"/>
      <c r="CC110" s="927"/>
      <c r="CD110" s="927"/>
      <c r="CE110" s="927"/>
      <c r="CF110" s="941">
        <v>261.7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234257</v>
      </c>
      <c r="BR111" s="920"/>
      <c r="BS111" s="920"/>
      <c r="BT111" s="920"/>
      <c r="BU111" s="920"/>
      <c r="BV111" s="920">
        <v>160337</v>
      </c>
      <c r="BW111" s="920"/>
      <c r="BX111" s="920"/>
      <c r="BY111" s="920"/>
      <c r="BZ111" s="920"/>
      <c r="CA111" s="920">
        <v>93620</v>
      </c>
      <c r="CB111" s="920"/>
      <c r="CC111" s="920"/>
      <c r="CD111" s="920"/>
      <c r="CE111" s="920"/>
      <c r="CF111" s="914">
        <v>0.6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10000</v>
      </c>
      <c r="AB112" s="959"/>
      <c r="AC112" s="959"/>
      <c r="AD112" s="959"/>
      <c r="AE112" s="960"/>
      <c r="AF112" s="961">
        <v>10000</v>
      </c>
      <c r="AG112" s="959"/>
      <c r="AH112" s="959"/>
      <c r="AI112" s="959"/>
      <c r="AJ112" s="960"/>
      <c r="AK112" s="961">
        <v>10000</v>
      </c>
      <c r="AL112" s="959"/>
      <c r="AM112" s="959"/>
      <c r="AN112" s="959"/>
      <c r="AO112" s="960"/>
      <c r="AP112" s="962">
        <v>0.1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22823462</v>
      </c>
      <c r="BR112" s="920"/>
      <c r="BS112" s="920"/>
      <c r="BT112" s="920"/>
      <c r="BU112" s="920"/>
      <c r="BV112" s="920">
        <v>23264602</v>
      </c>
      <c r="BW112" s="920"/>
      <c r="BX112" s="920"/>
      <c r="BY112" s="920"/>
      <c r="BZ112" s="920"/>
      <c r="CA112" s="920">
        <v>23061004</v>
      </c>
      <c r="CB112" s="920"/>
      <c r="CC112" s="920"/>
      <c r="CD112" s="920"/>
      <c r="CE112" s="920"/>
      <c r="CF112" s="914">
        <v>139.19999999999999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1592704</v>
      </c>
      <c r="AB113" s="934"/>
      <c r="AC113" s="934"/>
      <c r="AD113" s="934"/>
      <c r="AE113" s="935"/>
      <c r="AF113" s="936">
        <v>1589406</v>
      </c>
      <c r="AG113" s="934"/>
      <c r="AH113" s="934"/>
      <c r="AI113" s="934"/>
      <c r="AJ113" s="935"/>
      <c r="AK113" s="936">
        <v>1646906</v>
      </c>
      <c r="AL113" s="934"/>
      <c r="AM113" s="934"/>
      <c r="AN113" s="934"/>
      <c r="AO113" s="935"/>
      <c r="AP113" s="937">
        <v>9.9</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7595</v>
      </c>
      <c r="BR113" s="920"/>
      <c r="BS113" s="920"/>
      <c r="BT113" s="920"/>
      <c r="BU113" s="920"/>
      <c r="BV113" s="920">
        <v>6251</v>
      </c>
      <c r="BW113" s="920"/>
      <c r="BX113" s="920"/>
      <c r="BY113" s="920"/>
      <c r="BZ113" s="920"/>
      <c r="CA113" s="920">
        <v>5480</v>
      </c>
      <c r="CB113" s="920"/>
      <c r="CC113" s="920"/>
      <c r="CD113" s="920"/>
      <c r="CE113" s="920"/>
      <c r="CF113" s="914">
        <v>0</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5260542</v>
      </c>
      <c r="BR114" s="920"/>
      <c r="BS114" s="920"/>
      <c r="BT114" s="920"/>
      <c r="BU114" s="920"/>
      <c r="BV114" s="920">
        <v>4778700</v>
      </c>
      <c r="BW114" s="920"/>
      <c r="BX114" s="920"/>
      <c r="BY114" s="920"/>
      <c r="BZ114" s="920"/>
      <c r="CA114" s="920">
        <v>4399705</v>
      </c>
      <c r="CB114" s="920"/>
      <c r="CC114" s="920"/>
      <c r="CD114" s="920"/>
      <c r="CE114" s="920"/>
      <c r="CF114" s="914">
        <v>26.6</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101699</v>
      </c>
      <c r="AB115" s="934"/>
      <c r="AC115" s="934"/>
      <c r="AD115" s="934"/>
      <c r="AE115" s="935"/>
      <c r="AF115" s="936">
        <v>96734</v>
      </c>
      <c r="AG115" s="934"/>
      <c r="AH115" s="934"/>
      <c r="AI115" s="934"/>
      <c r="AJ115" s="935"/>
      <c r="AK115" s="936">
        <v>89585</v>
      </c>
      <c r="AL115" s="934"/>
      <c r="AM115" s="934"/>
      <c r="AN115" s="934"/>
      <c r="AO115" s="935"/>
      <c r="AP115" s="937">
        <v>0.5</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81337</v>
      </c>
      <c r="DH115" s="959"/>
      <c r="DI115" s="959"/>
      <c r="DJ115" s="959"/>
      <c r="DK115" s="960"/>
      <c r="DL115" s="961">
        <v>42067</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152920</v>
      </c>
      <c r="DH116" s="959"/>
      <c r="DI116" s="959"/>
      <c r="DJ116" s="959"/>
      <c r="DK116" s="960"/>
      <c r="DL116" s="961">
        <v>118270</v>
      </c>
      <c r="DM116" s="959"/>
      <c r="DN116" s="959"/>
      <c r="DO116" s="959"/>
      <c r="DP116" s="960"/>
      <c r="DQ116" s="961">
        <v>93620</v>
      </c>
      <c r="DR116" s="959"/>
      <c r="DS116" s="959"/>
      <c r="DT116" s="959"/>
      <c r="DU116" s="960"/>
      <c r="DV116" s="962">
        <v>0.6</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6813402</v>
      </c>
      <c r="AB117" s="966"/>
      <c r="AC117" s="966"/>
      <c r="AD117" s="966"/>
      <c r="AE117" s="967"/>
      <c r="AF117" s="965">
        <v>6592475</v>
      </c>
      <c r="AG117" s="966"/>
      <c r="AH117" s="966"/>
      <c r="AI117" s="966"/>
      <c r="AJ117" s="967"/>
      <c r="AK117" s="965">
        <v>6408999</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435</v>
      </c>
      <c r="BP118" s="994"/>
      <c r="BQ118" s="985">
        <v>69231718</v>
      </c>
      <c r="BR118" s="986"/>
      <c r="BS118" s="986"/>
      <c r="BT118" s="986"/>
      <c r="BU118" s="986"/>
      <c r="BV118" s="986">
        <v>68975501</v>
      </c>
      <c r="BW118" s="986"/>
      <c r="BX118" s="986"/>
      <c r="BY118" s="986"/>
      <c r="BZ118" s="986"/>
      <c r="CA118" s="986">
        <v>70916431</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4584812</v>
      </c>
      <c r="BR119" s="927"/>
      <c r="BS119" s="927"/>
      <c r="BT119" s="927"/>
      <c r="BU119" s="927"/>
      <c r="BV119" s="927">
        <v>5222256</v>
      </c>
      <c r="BW119" s="927"/>
      <c r="BX119" s="927"/>
      <c r="BY119" s="927"/>
      <c r="BZ119" s="927"/>
      <c r="CA119" s="927">
        <v>5745030</v>
      </c>
      <c r="CB119" s="927"/>
      <c r="CC119" s="927"/>
      <c r="CD119" s="927"/>
      <c r="CE119" s="927"/>
      <c r="CF119" s="941">
        <v>34.700000000000003</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862744</v>
      </c>
      <c r="BR120" s="920"/>
      <c r="BS120" s="920"/>
      <c r="BT120" s="920"/>
      <c r="BU120" s="920"/>
      <c r="BV120" s="920">
        <v>801888</v>
      </c>
      <c r="BW120" s="920"/>
      <c r="BX120" s="920"/>
      <c r="BY120" s="920"/>
      <c r="BZ120" s="920"/>
      <c r="CA120" s="920">
        <v>726681</v>
      </c>
      <c r="CB120" s="920"/>
      <c r="CC120" s="920"/>
      <c r="CD120" s="920"/>
      <c r="CE120" s="920"/>
      <c r="CF120" s="914">
        <v>4.4000000000000004</v>
      </c>
      <c r="CG120" s="915"/>
      <c r="CH120" s="915"/>
      <c r="CI120" s="915"/>
      <c r="CJ120" s="915"/>
      <c r="CK120" s="1013" t="s">
        <v>441</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14259860</v>
      </c>
      <c r="DH120" s="927"/>
      <c r="DI120" s="927"/>
      <c r="DJ120" s="927"/>
      <c r="DK120" s="927"/>
      <c r="DL120" s="927">
        <v>15014163</v>
      </c>
      <c r="DM120" s="927"/>
      <c r="DN120" s="927"/>
      <c r="DO120" s="927"/>
      <c r="DP120" s="927"/>
      <c r="DQ120" s="927">
        <v>15371897</v>
      </c>
      <c r="DR120" s="927"/>
      <c r="DS120" s="927"/>
      <c r="DT120" s="927"/>
      <c r="DU120" s="927"/>
      <c r="DV120" s="928">
        <v>92.8</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45375198</v>
      </c>
      <c r="BR121" s="986"/>
      <c r="BS121" s="986"/>
      <c r="BT121" s="986"/>
      <c r="BU121" s="986"/>
      <c r="BV121" s="986">
        <v>45941590</v>
      </c>
      <c r="BW121" s="986"/>
      <c r="BX121" s="986"/>
      <c r="BY121" s="986"/>
      <c r="BZ121" s="986"/>
      <c r="CA121" s="986">
        <v>48005751</v>
      </c>
      <c r="CB121" s="986"/>
      <c r="CC121" s="986"/>
      <c r="CD121" s="986"/>
      <c r="CE121" s="986"/>
      <c r="CF121" s="1024">
        <v>289.8</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2725045</v>
      </c>
      <c r="DH121" s="920"/>
      <c r="DI121" s="920"/>
      <c r="DJ121" s="920"/>
      <c r="DK121" s="920"/>
      <c r="DL121" s="920">
        <v>2898291</v>
      </c>
      <c r="DM121" s="920"/>
      <c r="DN121" s="920"/>
      <c r="DO121" s="920"/>
      <c r="DP121" s="920"/>
      <c r="DQ121" s="920">
        <v>3117500</v>
      </c>
      <c r="DR121" s="920"/>
      <c r="DS121" s="920"/>
      <c r="DT121" s="920"/>
      <c r="DU121" s="920"/>
      <c r="DV121" s="921">
        <v>18.8</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444</v>
      </c>
      <c r="BP122" s="994"/>
      <c r="BQ122" s="1034">
        <v>50822754</v>
      </c>
      <c r="BR122" s="1035"/>
      <c r="BS122" s="1035"/>
      <c r="BT122" s="1035"/>
      <c r="BU122" s="1035"/>
      <c r="BV122" s="1035">
        <v>51965734</v>
      </c>
      <c r="BW122" s="1035"/>
      <c r="BX122" s="1035"/>
      <c r="BY122" s="1035"/>
      <c r="BZ122" s="1035"/>
      <c r="CA122" s="1035">
        <v>54477462</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2275823</v>
      </c>
      <c r="DH122" s="920"/>
      <c r="DI122" s="920"/>
      <c r="DJ122" s="920"/>
      <c r="DK122" s="920"/>
      <c r="DL122" s="920">
        <v>2627381</v>
      </c>
      <c r="DM122" s="920"/>
      <c r="DN122" s="920"/>
      <c r="DO122" s="920"/>
      <c r="DP122" s="920"/>
      <c r="DQ122" s="920">
        <v>2103286</v>
      </c>
      <c r="DR122" s="920"/>
      <c r="DS122" s="920"/>
      <c r="DT122" s="920"/>
      <c r="DU122" s="920"/>
      <c r="DV122" s="921">
        <v>12.7</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50390</v>
      </c>
      <c r="AB123" s="959"/>
      <c r="AC123" s="959"/>
      <c r="AD123" s="959"/>
      <c r="AE123" s="960"/>
      <c r="AF123" s="961">
        <v>51575</v>
      </c>
      <c r="AG123" s="959"/>
      <c r="AH123" s="959"/>
      <c r="AI123" s="959"/>
      <c r="AJ123" s="960"/>
      <c r="AK123" s="961">
        <v>40348</v>
      </c>
      <c r="AL123" s="959"/>
      <c r="AM123" s="959"/>
      <c r="AN123" s="959"/>
      <c r="AO123" s="960"/>
      <c r="AP123" s="962">
        <v>0.2</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111.7</v>
      </c>
      <c r="BR123" s="1027"/>
      <c r="BS123" s="1027"/>
      <c r="BT123" s="1027"/>
      <c r="BU123" s="1027"/>
      <c r="BV123" s="1027">
        <v>101.8</v>
      </c>
      <c r="BW123" s="1027"/>
      <c r="BX123" s="1027"/>
      <c r="BY123" s="1027"/>
      <c r="BZ123" s="1027"/>
      <c r="CA123" s="1027">
        <v>99.2</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2111716</v>
      </c>
      <c r="DH123" s="959"/>
      <c r="DI123" s="959"/>
      <c r="DJ123" s="959"/>
      <c r="DK123" s="960"/>
      <c r="DL123" s="961">
        <v>1898830</v>
      </c>
      <c r="DM123" s="959"/>
      <c r="DN123" s="959"/>
      <c r="DO123" s="959"/>
      <c r="DP123" s="960"/>
      <c r="DQ123" s="961">
        <v>1733336</v>
      </c>
      <c r="DR123" s="959"/>
      <c r="DS123" s="959"/>
      <c r="DT123" s="959"/>
      <c r="DU123" s="960"/>
      <c r="DV123" s="962">
        <v>10.5</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1447497</v>
      </c>
      <c r="DH124" s="998"/>
      <c r="DI124" s="998"/>
      <c r="DJ124" s="998"/>
      <c r="DK124" s="999"/>
      <c r="DL124" s="1000">
        <v>823169</v>
      </c>
      <c r="DM124" s="998"/>
      <c r="DN124" s="998"/>
      <c r="DO124" s="998"/>
      <c r="DP124" s="999"/>
      <c r="DQ124" s="1000">
        <v>731936</v>
      </c>
      <c r="DR124" s="998"/>
      <c r="DS124" s="998"/>
      <c r="DT124" s="998"/>
      <c r="DU124" s="999"/>
      <c r="DV124" s="1001">
        <v>4.4000000000000004</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42029</v>
      </c>
      <c r="AB126" s="959"/>
      <c r="AC126" s="959"/>
      <c r="AD126" s="959"/>
      <c r="AE126" s="960"/>
      <c r="AF126" s="961">
        <v>40000</v>
      </c>
      <c r="AG126" s="959"/>
      <c r="AH126" s="959"/>
      <c r="AI126" s="959"/>
      <c r="AJ126" s="960"/>
      <c r="AK126" s="961">
        <v>44669</v>
      </c>
      <c r="AL126" s="959"/>
      <c r="AM126" s="959"/>
      <c r="AN126" s="959"/>
      <c r="AO126" s="960"/>
      <c r="AP126" s="962">
        <v>0.3</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9280</v>
      </c>
      <c r="AB127" s="959"/>
      <c r="AC127" s="959"/>
      <c r="AD127" s="959"/>
      <c r="AE127" s="960"/>
      <c r="AF127" s="961">
        <v>5159</v>
      </c>
      <c r="AG127" s="959"/>
      <c r="AH127" s="959"/>
      <c r="AI127" s="959"/>
      <c r="AJ127" s="960"/>
      <c r="AK127" s="961">
        <v>4568</v>
      </c>
      <c r="AL127" s="959"/>
      <c r="AM127" s="959"/>
      <c r="AN127" s="959"/>
      <c r="AO127" s="960"/>
      <c r="AP127" s="962">
        <v>0</v>
      </c>
      <c r="AQ127" s="963"/>
      <c r="AR127" s="963"/>
      <c r="AS127" s="963"/>
      <c r="AT127" s="964"/>
      <c r="AU127" s="233"/>
      <c r="AV127" s="233"/>
      <c r="AW127" s="233"/>
      <c r="AX127" s="886" t="s">
        <v>455</v>
      </c>
      <c r="AY127" s="887"/>
      <c r="AZ127" s="887"/>
      <c r="BA127" s="887"/>
      <c r="BB127" s="887"/>
      <c r="BC127" s="887"/>
      <c r="BD127" s="887"/>
      <c r="BE127" s="888"/>
      <c r="BF127" s="1041" t="s">
        <v>110</v>
      </c>
      <c r="BG127" s="1042"/>
      <c r="BH127" s="1042"/>
      <c r="BI127" s="1042"/>
      <c r="BJ127" s="1042"/>
      <c r="BK127" s="1042"/>
      <c r="BL127" s="1051"/>
      <c r="BM127" s="1041">
        <v>12.4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105375</v>
      </c>
      <c r="AB128" s="1090"/>
      <c r="AC128" s="1090"/>
      <c r="AD128" s="1090"/>
      <c r="AE128" s="1091"/>
      <c r="AF128" s="1092">
        <v>95933</v>
      </c>
      <c r="AG128" s="1090"/>
      <c r="AH128" s="1090"/>
      <c r="AI128" s="1090"/>
      <c r="AJ128" s="1091"/>
      <c r="AK128" s="1092">
        <v>91286</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110</v>
      </c>
      <c r="BG128" s="1067"/>
      <c r="BH128" s="1067"/>
      <c r="BI128" s="1067"/>
      <c r="BJ128" s="1067"/>
      <c r="BK128" s="1067"/>
      <c r="BL128" s="1068"/>
      <c r="BM128" s="1066">
        <v>17.399999999999999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20672815</v>
      </c>
      <c r="AB129" s="959"/>
      <c r="AC129" s="959"/>
      <c r="AD129" s="959"/>
      <c r="AE129" s="960"/>
      <c r="AF129" s="961">
        <v>20927715</v>
      </c>
      <c r="AG129" s="959"/>
      <c r="AH129" s="959"/>
      <c r="AI129" s="959"/>
      <c r="AJ129" s="960"/>
      <c r="AK129" s="961">
        <v>20989684</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4198325</v>
      </c>
      <c r="AB130" s="959"/>
      <c r="AC130" s="959"/>
      <c r="AD130" s="959"/>
      <c r="AE130" s="960"/>
      <c r="AF130" s="961">
        <v>4233097</v>
      </c>
      <c r="AG130" s="959"/>
      <c r="AH130" s="959"/>
      <c r="AI130" s="959"/>
      <c r="AJ130" s="960"/>
      <c r="AK130" s="961">
        <v>4423998</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99.2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16474490</v>
      </c>
      <c r="AB131" s="998"/>
      <c r="AC131" s="998"/>
      <c r="AD131" s="998"/>
      <c r="AE131" s="999"/>
      <c r="AF131" s="1000">
        <v>16694618</v>
      </c>
      <c r="AG131" s="998"/>
      <c r="AH131" s="998"/>
      <c r="AI131" s="998"/>
      <c r="AJ131" s="999"/>
      <c r="AK131" s="1000">
        <v>16565686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15.233867630000001</v>
      </c>
      <c r="AB132" s="1104"/>
      <c r="AC132" s="1104"/>
      <c r="AD132" s="1104"/>
      <c r="AE132" s="1105"/>
      <c r="AF132" s="1106">
        <v>13.557932259999999</v>
      </c>
      <c r="AG132" s="1104"/>
      <c r="AH132" s="1104"/>
      <c r="AI132" s="1104"/>
      <c r="AJ132" s="1105"/>
      <c r="AK132" s="1106">
        <v>11.43155194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15.4</v>
      </c>
      <c r="AB133" s="1111"/>
      <c r="AC133" s="1111"/>
      <c r="AD133" s="1111"/>
      <c r="AE133" s="1112"/>
      <c r="AF133" s="1110">
        <v>14.8</v>
      </c>
      <c r="AG133" s="1111"/>
      <c r="AH133" s="1111"/>
      <c r="AI133" s="1111"/>
      <c r="AJ133" s="1112"/>
      <c r="AK133" s="1110">
        <v>13.4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5366196</v>
      </c>
      <c r="L9" s="264">
        <v>91708</v>
      </c>
      <c r="M9" s="265">
        <v>65114</v>
      </c>
      <c r="N9" s="266">
        <v>40.799999999999997</v>
      </c>
    </row>
    <row r="10" spans="1:16">
      <c r="A10" s="248"/>
      <c r="B10" s="244"/>
      <c r="C10" s="244"/>
      <c r="D10" s="244"/>
      <c r="E10" s="244"/>
      <c r="F10" s="244"/>
      <c r="G10" s="1119" t="s">
        <v>477</v>
      </c>
      <c r="H10" s="1120"/>
      <c r="I10" s="1120"/>
      <c r="J10" s="1121"/>
      <c r="K10" s="267">
        <v>379681</v>
      </c>
      <c r="L10" s="268">
        <v>6489</v>
      </c>
      <c r="M10" s="269">
        <v>4538</v>
      </c>
      <c r="N10" s="270">
        <v>43</v>
      </c>
    </row>
    <row r="11" spans="1:16" ht="13.5" customHeight="1">
      <c r="A11" s="248"/>
      <c r="B11" s="244"/>
      <c r="C11" s="244"/>
      <c r="D11" s="244"/>
      <c r="E11" s="244"/>
      <c r="F11" s="244"/>
      <c r="G11" s="1119" t="s">
        <v>478</v>
      </c>
      <c r="H11" s="1120"/>
      <c r="I11" s="1120"/>
      <c r="J11" s="1121"/>
      <c r="K11" s="267">
        <v>475</v>
      </c>
      <c r="L11" s="268">
        <v>8</v>
      </c>
      <c r="M11" s="269">
        <v>5513</v>
      </c>
      <c r="N11" s="270">
        <v>-99.9</v>
      </c>
    </row>
    <row r="12" spans="1:16" ht="13.5" customHeight="1">
      <c r="A12" s="248"/>
      <c r="B12" s="244"/>
      <c r="C12" s="244"/>
      <c r="D12" s="244"/>
      <c r="E12" s="244"/>
      <c r="F12" s="244"/>
      <c r="G12" s="1119" t="s">
        <v>479</v>
      </c>
      <c r="H12" s="1120"/>
      <c r="I12" s="1120"/>
      <c r="J12" s="1121"/>
      <c r="K12" s="267">
        <v>46846</v>
      </c>
      <c r="L12" s="268">
        <v>801</v>
      </c>
      <c r="M12" s="269">
        <v>953</v>
      </c>
      <c r="N12" s="270">
        <v>-15.9</v>
      </c>
    </row>
    <row r="13" spans="1:16" ht="13.5" customHeight="1">
      <c r="A13" s="248"/>
      <c r="B13" s="244"/>
      <c r="C13" s="244"/>
      <c r="D13" s="244"/>
      <c r="E13" s="244"/>
      <c r="F13" s="244"/>
      <c r="G13" s="1119" t="s">
        <v>480</v>
      </c>
      <c r="H13" s="1120"/>
      <c r="I13" s="1120"/>
      <c r="J13" s="1121"/>
      <c r="K13" s="267" t="s">
        <v>481</v>
      </c>
      <c r="L13" s="268" t="s">
        <v>481</v>
      </c>
      <c r="M13" s="269">
        <v>2</v>
      </c>
      <c r="N13" s="270" t="s">
        <v>481</v>
      </c>
    </row>
    <row r="14" spans="1:16" ht="13.5" customHeight="1">
      <c r="A14" s="248"/>
      <c r="B14" s="244"/>
      <c r="C14" s="244"/>
      <c r="D14" s="244"/>
      <c r="E14" s="244"/>
      <c r="F14" s="244"/>
      <c r="G14" s="1119" t="s">
        <v>482</v>
      </c>
      <c r="H14" s="1120"/>
      <c r="I14" s="1120"/>
      <c r="J14" s="1121"/>
      <c r="K14" s="267">
        <v>192858</v>
      </c>
      <c r="L14" s="268">
        <v>3296</v>
      </c>
      <c r="M14" s="269">
        <v>2887</v>
      </c>
      <c r="N14" s="270">
        <v>14.2</v>
      </c>
    </row>
    <row r="15" spans="1:16" ht="13.5" customHeight="1">
      <c r="A15" s="248"/>
      <c r="B15" s="244"/>
      <c r="C15" s="244"/>
      <c r="D15" s="244"/>
      <c r="E15" s="244"/>
      <c r="F15" s="244"/>
      <c r="G15" s="1119" t="s">
        <v>483</v>
      </c>
      <c r="H15" s="1120"/>
      <c r="I15" s="1120"/>
      <c r="J15" s="1121"/>
      <c r="K15" s="267">
        <v>191534</v>
      </c>
      <c r="L15" s="268">
        <v>3273</v>
      </c>
      <c r="M15" s="269">
        <v>1642</v>
      </c>
      <c r="N15" s="270">
        <v>99.3</v>
      </c>
    </row>
    <row r="16" spans="1:16">
      <c r="A16" s="248"/>
      <c r="B16" s="244"/>
      <c r="C16" s="244"/>
      <c r="D16" s="244"/>
      <c r="E16" s="244"/>
      <c r="F16" s="244"/>
      <c r="G16" s="1122" t="s">
        <v>484</v>
      </c>
      <c r="H16" s="1123"/>
      <c r="I16" s="1123"/>
      <c r="J16" s="1124"/>
      <c r="K16" s="268">
        <v>-554384</v>
      </c>
      <c r="L16" s="268">
        <v>-9474</v>
      </c>
      <c r="M16" s="269">
        <v>-6965</v>
      </c>
      <c r="N16" s="270">
        <v>36</v>
      </c>
    </row>
    <row r="17" spans="1:16">
      <c r="A17" s="248"/>
      <c r="B17" s="244"/>
      <c r="C17" s="244"/>
      <c r="D17" s="244"/>
      <c r="E17" s="244"/>
      <c r="F17" s="244"/>
      <c r="G17" s="1122" t="s">
        <v>168</v>
      </c>
      <c r="H17" s="1123"/>
      <c r="I17" s="1123"/>
      <c r="J17" s="1124"/>
      <c r="K17" s="268">
        <v>5623206</v>
      </c>
      <c r="L17" s="268">
        <v>96100</v>
      </c>
      <c r="M17" s="269">
        <v>73685</v>
      </c>
      <c r="N17" s="270">
        <v>30.4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10.85</v>
      </c>
      <c r="L21" s="281">
        <v>7.13</v>
      </c>
      <c r="M21" s="282">
        <v>3.72</v>
      </c>
      <c r="N21" s="249"/>
      <c r="O21" s="283"/>
      <c r="P21" s="279"/>
    </row>
    <row r="22" spans="1:16" s="284" customFormat="1">
      <c r="A22" s="279"/>
      <c r="B22" s="249"/>
      <c r="C22" s="249"/>
      <c r="D22" s="249"/>
      <c r="E22" s="249"/>
      <c r="F22" s="249"/>
      <c r="G22" s="1114" t="s">
        <v>490</v>
      </c>
      <c r="H22" s="1115"/>
      <c r="I22" s="1115"/>
      <c r="J22" s="1116"/>
      <c r="K22" s="285">
        <v>93.4</v>
      </c>
      <c r="L22" s="286">
        <v>98.1</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4662508</v>
      </c>
      <c r="L32" s="294">
        <v>79682</v>
      </c>
      <c r="M32" s="295">
        <v>43359</v>
      </c>
      <c r="N32" s="296">
        <v>83.8</v>
      </c>
    </row>
    <row r="33" spans="1:16" ht="13.5" customHeight="1">
      <c r="A33" s="248"/>
      <c r="B33" s="244"/>
      <c r="C33" s="244"/>
      <c r="D33" s="244"/>
      <c r="E33" s="244"/>
      <c r="F33" s="244"/>
      <c r="G33" s="1130" t="s">
        <v>494</v>
      </c>
      <c r="H33" s="1131"/>
      <c r="I33" s="1131"/>
      <c r="J33" s="1132"/>
      <c r="K33" s="294" t="s">
        <v>481</v>
      </c>
      <c r="L33" s="294" t="s">
        <v>481</v>
      </c>
      <c r="M33" s="295">
        <v>0</v>
      </c>
      <c r="N33" s="296" t="s">
        <v>481</v>
      </c>
    </row>
    <row r="34" spans="1:16" ht="27" customHeight="1">
      <c r="A34" s="248"/>
      <c r="B34" s="244"/>
      <c r="C34" s="244"/>
      <c r="D34" s="244"/>
      <c r="E34" s="244"/>
      <c r="F34" s="244"/>
      <c r="G34" s="1130" t="s">
        <v>495</v>
      </c>
      <c r="H34" s="1131"/>
      <c r="I34" s="1131"/>
      <c r="J34" s="1132"/>
      <c r="K34" s="294">
        <v>10000</v>
      </c>
      <c r="L34" s="294">
        <v>171</v>
      </c>
      <c r="M34" s="295">
        <v>39</v>
      </c>
      <c r="N34" s="296">
        <v>338.5</v>
      </c>
    </row>
    <row r="35" spans="1:16" ht="27" customHeight="1">
      <c r="A35" s="248"/>
      <c r="B35" s="244"/>
      <c r="C35" s="244"/>
      <c r="D35" s="244"/>
      <c r="E35" s="244"/>
      <c r="F35" s="244"/>
      <c r="G35" s="1130" t="s">
        <v>496</v>
      </c>
      <c r="H35" s="1131"/>
      <c r="I35" s="1131"/>
      <c r="J35" s="1132"/>
      <c r="K35" s="294">
        <v>1646906</v>
      </c>
      <c r="L35" s="294">
        <v>28146</v>
      </c>
      <c r="M35" s="295">
        <v>11806</v>
      </c>
      <c r="N35" s="296">
        <v>138.4</v>
      </c>
    </row>
    <row r="36" spans="1:16" ht="27" customHeight="1">
      <c r="A36" s="248"/>
      <c r="B36" s="244"/>
      <c r="C36" s="244"/>
      <c r="D36" s="244"/>
      <c r="E36" s="244"/>
      <c r="F36" s="244"/>
      <c r="G36" s="1130" t="s">
        <v>497</v>
      </c>
      <c r="H36" s="1131"/>
      <c r="I36" s="1131"/>
      <c r="J36" s="1132"/>
      <c r="K36" s="294" t="s">
        <v>481</v>
      </c>
      <c r="L36" s="294" t="s">
        <v>481</v>
      </c>
      <c r="M36" s="295">
        <v>1910</v>
      </c>
      <c r="N36" s="296" t="s">
        <v>481</v>
      </c>
    </row>
    <row r="37" spans="1:16" ht="13.5" customHeight="1">
      <c r="A37" s="248"/>
      <c r="B37" s="244"/>
      <c r="C37" s="244"/>
      <c r="D37" s="244"/>
      <c r="E37" s="244"/>
      <c r="F37" s="244"/>
      <c r="G37" s="1130" t="s">
        <v>498</v>
      </c>
      <c r="H37" s="1131"/>
      <c r="I37" s="1131"/>
      <c r="J37" s="1132"/>
      <c r="K37" s="294">
        <v>89585</v>
      </c>
      <c r="L37" s="294">
        <v>1531</v>
      </c>
      <c r="M37" s="295">
        <v>1129</v>
      </c>
      <c r="N37" s="296">
        <v>35.6</v>
      </c>
    </row>
    <row r="38" spans="1:16" ht="27" customHeight="1">
      <c r="A38" s="248"/>
      <c r="B38" s="244"/>
      <c r="C38" s="244"/>
      <c r="D38" s="244"/>
      <c r="E38" s="244"/>
      <c r="F38" s="244"/>
      <c r="G38" s="1133" t="s">
        <v>499</v>
      </c>
      <c r="H38" s="1134"/>
      <c r="I38" s="1134"/>
      <c r="J38" s="1135"/>
      <c r="K38" s="297" t="s">
        <v>481</v>
      </c>
      <c r="L38" s="297" t="s">
        <v>481</v>
      </c>
      <c r="M38" s="298">
        <v>5</v>
      </c>
      <c r="N38" s="299" t="s">
        <v>481</v>
      </c>
      <c r="O38" s="293"/>
    </row>
    <row r="39" spans="1:16">
      <c r="A39" s="248"/>
      <c r="B39" s="244"/>
      <c r="C39" s="244"/>
      <c r="D39" s="244"/>
      <c r="E39" s="244"/>
      <c r="F39" s="244"/>
      <c r="G39" s="1133" t="s">
        <v>500</v>
      </c>
      <c r="H39" s="1134"/>
      <c r="I39" s="1134"/>
      <c r="J39" s="1135"/>
      <c r="K39" s="300">
        <v>-91286</v>
      </c>
      <c r="L39" s="300">
        <v>-1560</v>
      </c>
      <c r="M39" s="301">
        <v>-5126</v>
      </c>
      <c r="N39" s="302">
        <v>-69.599999999999994</v>
      </c>
      <c r="O39" s="293"/>
    </row>
    <row r="40" spans="1:16" ht="27" customHeight="1">
      <c r="A40" s="248"/>
      <c r="B40" s="244"/>
      <c r="C40" s="244"/>
      <c r="D40" s="244"/>
      <c r="E40" s="244"/>
      <c r="F40" s="244"/>
      <c r="G40" s="1130" t="s">
        <v>501</v>
      </c>
      <c r="H40" s="1131"/>
      <c r="I40" s="1131"/>
      <c r="J40" s="1132"/>
      <c r="K40" s="300">
        <v>-4423998</v>
      </c>
      <c r="L40" s="300">
        <v>-75606</v>
      </c>
      <c r="M40" s="301">
        <v>-37205</v>
      </c>
      <c r="N40" s="302">
        <v>103.2</v>
      </c>
      <c r="O40" s="293"/>
    </row>
    <row r="41" spans="1:16">
      <c r="A41" s="248"/>
      <c r="B41" s="244"/>
      <c r="C41" s="244"/>
      <c r="D41" s="244"/>
      <c r="E41" s="244"/>
      <c r="F41" s="244"/>
      <c r="G41" s="1136" t="s">
        <v>279</v>
      </c>
      <c r="H41" s="1137"/>
      <c r="I41" s="1137"/>
      <c r="J41" s="1138"/>
      <c r="K41" s="294">
        <v>1893715</v>
      </c>
      <c r="L41" s="300">
        <v>32363</v>
      </c>
      <c r="M41" s="301">
        <v>15917</v>
      </c>
      <c r="N41" s="302">
        <v>103.3</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4398832</v>
      </c>
      <c r="J51" s="320">
        <v>72280</v>
      </c>
      <c r="K51" s="321">
        <v>-36</v>
      </c>
      <c r="L51" s="322">
        <v>66876</v>
      </c>
      <c r="M51" s="323">
        <v>-5.5</v>
      </c>
      <c r="N51" s="324">
        <v>-30.5</v>
      </c>
    </row>
    <row r="52" spans="1:14">
      <c r="A52" s="248"/>
      <c r="B52" s="244"/>
      <c r="C52" s="244"/>
      <c r="D52" s="244"/>
      <c r="E52" s="244"/>
      <c r="F52" s="244"/>
      <c r="G52" s="325"/>
      <c r="H52" s="326" t="s">
        <v>512</v>
      </c>
      <c r="I52" s="327">
        <v>3583725</v>
      </c>
      <c r="J52" s="328">
        <v>58887</v>
      </c>
      <c r="K52" s="329">
        <v>9.1</v>
      </c>
      <c r="L52" s="330">
        <v>36310</v>
      </c>
      <c r="M52" s="331">
        <v>-11.2</v>
      </c>
      <c r="N52" s="332">
        <v>20.3</v>
      </c>
    </row>
    <row r="53" spans="1:14">
      <c r="A53" s="248"/>
      <c r="B53" s="244"/>
      <c r="C53" s="244"/>
      <c r="D53" s="244"/>
      <c r="E53" s="244"/>
      <c r="F53" s="244"/>
      <c r="G53" s="310" t="s">
        <v>513</v>
      </c>
      <c r="H53" s="311"/>
      <c r="I53" s="319">
        <v>4335844</v>
      </c>
      <c r="J53" s="320">
        <v>72180</v>
      </c>
      <c r="K53" s="321">
        <v>-0.1</v>
      </c>
      <c r="L53" s="322">
        <v>47569</v>
      </c>
      <c r="M53" s="323">
        <v>-28.9</v>
      </c>
      <c r="N53" s="324">
        <v>28.8</v>
      </c>
    </row>
    <row r="54" spans="1:14">
      <c r="A54" s="248"/>
      <c r="B54" s="244"/>
      <c r="C54" s="244"/>
      <c r="D54" s="244"/>
      <c r="E54" s="244"/>
      <c r="F54" s="244"/>
      <c r="G54" s="325"/>
      <c r="H54" s="326" t="s">
        <v>512</v>
      </c>
      <c r="I54" s="327">
        <v>2092767</v>
      </c>
      <c r="J54" s="328">
        <v>34839</v>
      </c>
      <c r="K54" s="329">
        <v>-40.799999999999997</v>
      </c>
      <c r="L54" s="330">
        <v>26255</v>
      </c>
      <c r="M54" s="331">
        <v>-27.7</v>
      </c>
      <c r="N54" s="332">
        <v>-13.1</v>
      </c>
    </row>
    <row r="55" spans="1:14">
      <c r="A55" s="248"/>
      <c r="B55" s="244"/>
      <c r="C55" s="244"/>
      <c r="D55" s="244"/>
      <c r="E55" s="244"/>
      <c r="F55" s="244"/>
      <c r="G55" s="310" t="s">
        <v>514</v>
      </c>
      <c r="H55" s="311"/>
      <c r="I55" s="319">
        <v>4619555</v>
      </c>
      <c r="J55" s="320">
        <v>77466</v>
      </c>
      <c r="K55" s="321">
        <v>7.3</v>
      </c>
      <c r="L55" s="322">
        <v>50880</v>
      </c>
      <c r="M55" s="323">
        <v>7</v>
      </c>
      <c r="N55" s="324">
        <v>0.3</v>
      </c>
    </row>
    <row r="56" spans="1:14">
      <c r="A56" s="248"/>
      <c r="B56" s="244"/>
      <c r="C56" s="244"/>
      <c r="D56" s="244"/>
      <c r="E56" s="244"/>
      <c r="F56" s="244"/>
      <c r="G56" s="325"/>
      <c r="H56" s="326" t="s">
        <v>512</v>
      </c>
      <c r="I56" s="327">
        <v>2348657</v>
      </c>
      <c r="J56" s="328">
        <v>39385</v>
      </c>
      <c r="K56" s="329">
        <v>13</v>
      </c>
      <c r="L56" s="330">
        <v>26879</v>
      </c>
      <c r="M56" s="331">
        <v>2.4</v>
      </c>
      <c r="N56" s="332">
        <v>10.6</v>
      </c>
    </row>
    <row r="57" spans="1:14">
      <c r="A57" s="248"/>
      <c r="B57" s="244"/>
      <c r="C57" s="244"/>
      <c r="D57" s="244"/>
      <c r="E57" s="244"/>
      <c r="F57" s="244"/>
      <c r="G57" s="310" t="s">
        <v>515</v>
      </c>
      <c r="H57" s="311"/>
      <c r="I57" s="319">
        <v>4329213</v>
      </c>
      <c r="J57" s="320">
        <v>73053</v>
      </c>
      <c r="K57" s="321">
        <v>-5.7</v>
      </c>
      <c r="L57" s="322">
        <v>63956</v>
      </c>
      <c r="M57" s="323">
        <v>25.7</v>
      </c>
      <c r="N57" s="324">
        <v>-31.4</v>
      </c>
    </row>
    <row r="58" spans="1:14">
      <c r="A58" s="248"/>
      <c r="B58" s="244"/>
      <c r="C58" s="244"/>
      <c r="D58" s="244"/>
      <c r="E58" s="244"/>
      <c r="F58" s="244"/>
      <c r="G58" s="325"/>
      <c r="H58" s="326" t="s">
        <v>512</v>
      </c>
      <c r="I58" s="327">
        <v>2884762</v>
      </c>
      <c r="J58" s="328">
        <v>48679</v>
      </c>
      <c r="K58" s="329">
        <v>23.6</v>
      </c>
      <c r="L58" s="330">
        <v>29239</v>
      </c>
      <c r="M58" s="331">
        <v>8.8000000000000007</v>
      </c>
      <c r="N58" s="332">
        <v>14.8</v>
      </c>
    </row>
    <row r="59" spans="1:14">
      <c r="A59" s="248"/>
      <c r="B59" s="244"/>
      <c r="C59" s="244"/>
      <c r="D59" s="244"/>
      <c r="E59" s="244"/>
      <c r="F59" s="244"/>
      <c r="G59" s="310" t="s">
        <v>516</v>
      </c>
      <c r="H59" s="311"/>
      <c r="I59" s="319">
        <v>8486041</v>
      </c>
      <c r="J59" s="320">
        <v>145026</v>
      </c>
      <c r="K59" s="321">
        <v>98.5</v>
      </c>
      <c r="L59" s="322">
        <v>66255</v>
      </c>
      <c r="M59" s="323">
        <v>3.6</v>
      </c>
      <c r="N59" s="324">
        <v>94.9</v>
      </c>
    </row>
    <row r="60" spans="1:14">
      <c r="A60" s="248"/>
      <c r="B60" s="244"/>
      <c r="C60" s="244"/>
      <c r="D60" s="244"/>
      <c r="E60" s="244"/>
      <c r="F60" s="244"/>
      <c r="G60" s="325"/>
      <c r="H60" s="326" t="s">
        <v>512</v>
      </c>
      <c r="I60" s="333">
        <v>4845258</v>
      </c>
      <c r="J60" s="328">
        <v>82805</v>
      </c>
      <c r="K60" s="329">
        <v>70.099999999999994</v>
      </c>
      <c r="L60" s="330">
        <v>31822</v>
      </c>
      <c r="M60" s="331">
        <v>8.8000000000000007</v>
      </c>
      <c r="N60" s="332">
        <v>61.3</v>
      </c>
    </row>
    <row r="61" spans="1:14">
      <c r="A61" s="248"/>
      <c r="B61" s="244"/>
      <c r="C61" s="244"/>
      <c r="D61" s="244"/>
      <c r="E61" s="244"/>
      <c r="F61" s="244"/>
      <c r="G61" s="310" t="s">
        <v>517</v>
      </c>
      <c r="H61" s="334"/>
      <c r="I61" s="335">
        <v>5233897</v>
      </c>
      <c r="J61" s="336">
        <v>88001</v>
      </c>
      <c r="K61" s="337">
        <v>12.8</v>
      </c>
      <c r="L61" s="338">
        <v>59107</v>
      </c>
      <c r="M61" s="339">
        <v>0.4</v>
      </c>
      <c r="N61" s="324">
        <v>12.4</v>
      </c>
    </row>
    <row r="62" spans="1:14">
      <c r="A62" s="248"/>
      <c r="B62" s="244"/>
      <c r="C62" s="244"/>
      <c r="D62" s="244"/>
      <c r="E62" s="244"/>
      <c r="F62" s="244"/>
      <c r="G62" s="325"/>
      <c r="H62" s="326" t="s">
        <v>512</v>
      </c>
      <c r="I62" s="327">
        <v>3151034</v>
      </c>
      <c r="J62" s="328">
        <v>52919</v>
      </c>
      <c r="K62" s="329">
        <v>15</v>
      </c>
      <c r="L62" s="330">
        <v>30101</v>
      </c>
      <c r="M62" s="331">
        <v>-3.8</v>
      </c>
      <c r="N62" s="332">
        <v>18.8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1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9.48</v>
      </c>
      <c r="G47" s="12">
        <v>9.08</v>
      </c>
      <c r="H47" s="12">
        <v>9.1199999999999992</v>
      </c>
      <c r="I47" s="12">
        <v>9.01</v>
      </c>
      <c r="J47" s="13">
        <v>8.99</v>
      </c>
    </row>
    <row r="48" spans="2:10" ht="57.75" customHeight="1">
      <c r="B48" s="14"/>
      <c r="C48" s="1141" t="s">
        <v>4</v>
      </c>
      <c r="D48" s="1141"/>
      <c r="E48" s="1142"/>
      <c r="F48" s="15">
        <v>3.71</v>
      </c>
      <c r="G48" s="16">
        <v>2.79</v>
      </c>
      <c r="H48" s="16">
        <v>2.17</v>
      </c>
      <c r="I48" s="16">
        <v>3.21</v>
      </c>
      <c r="J48" s="17">
        <v>5.07</v>
      </c>
    </row>
    <row r="49" spans="2:10" ht="57.75" customHeight="1" thickBot="1">
      <c r="B49" s="18"/>
      <c r="C49" s="1143" t="s">
        <v>5</v>
      </c>
      <c r="D49" s="1143"/>
      <c r="E49" s="1144"/>
      <c r="F49" s="19">
        <v>1.86</v>
      </c>
      <c r="G49" s="20" t="s">
        <v>524</v>
      </c>
      <c r="H49" s="20" t="s">
        <v>525</v>
      </c>
      <c r="I49" s="20">
        <v>1.07</v>
      </c>
      <c r="J49" s="21">
        <v>1.97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526</v>
      </c>
      <c r="D34" s="1151"/>
      <c r="E34" s="1152"/>
      <c r="F34" s="32">
        <v>4.3600000000000003</v>
      </c>
      <c r="G34" s="33">
        <v>4.9400000000000004</v>
      </c>
      <c r="H34" s="33">
        <v>5.09</v>
      </c>
      <c r="I34" s="33">
        <v>5.23</v>
      </c>
      <c r="J34" s="34">
        <v>5.44</v>
      </c>
      <c r="K34" s="22"/>
      <c r="L34" s="22"/>
      <c r="M34" s="22"/>
      <c r="N34" s="22"/>
      <c r="O34" s="22"/>
      <c r="P34" s="22"/>
    </row>
    <row r="35" spans="1:16" ht="39" customHeight="1">
      <c r="A35" s="22"/>
      <c r="B35" s="35"/>
      <c r="C35" s="1145" t="s">
        <v>527</v>
      </c>
      <c r="D35" s="1146"/>
      <c r="E35" s="1147"/>
      <c r="F35" s="36">
        <v>3.7</v>
      </c>
      <c r="G35" s="37">
        <v>2.79</v>
      </c>
      <c r="H35" s="37">
        <v>2.16</v>
      </c>
      <c r="I35" s="37">
        <v>3.21</v>
      </c>
      <c r="J35" s="38">
        <v>5.0599999999999996</v>
      </c>
      <c r="K35" s="22"/>
      <c r="L35" s="22"/>
      <c r="M35" s="22"/>
      <c r="N35" s="22"/>
      <c r="O35" s="22"/>
      <c r="P35" s="22"/>
    </row>
    <row r="36" spans="1:16" ht="39" customHeight="1">
      <c r="A36" s="22"/>
      <c r="B36" s="35"/>
      <c r="C36" s="1145" t="s">
        <v>528</v>
      </c>
      <c r="D36" s="1146"/>
      <c r="E36" s="1147"/>
      <c r="F36" s="36">
        <v>0</v>
      </c>
      <c r="G36" s="37">
        <v>0</v>
      </c>
      <c r="H36" s="37">
        <v>0.87</v>
      </c>
      <c r="I36" s="37">
        <v>1.25</v>
      </c>
      <c r="J36" s="38">
        <v>1.64</v>
      </c>
      <c r="K36" s="22"/>
      <c r="L36" s="22"/>
      <c r="M36" s="22"/>
      <c r="N36" s="22"/>
      <c r="O36" s="22"/>
      <c r="P36" s="22"/>
    </row>
    <row r="37" spans="1:16" ht="39" customHeight="1">
      <c r="A37" s="22"/>
      <c r="B37" s="35"/>
      <c r="C37" s="1145" t="s">
        <v>529</v>
      </c>
      <c r="D37" s="1146"/>
      <c r="E37" s="1147"/>
      <c r="F37" s="36">
        <v>0.76</v>
      </c>
      <c r="G37" s="37">
        <v>0.88</v>
      </c>
      <c r="H37" s="37">
        <v>1.08</v>
      </c>
      <c r="I37" s="37">
        <v>0.83</v>
      </c>
      <c r="J37" s="38">
        <v>0.31</v>
      </c>
      <c r="K37" s="22"/>
      <c r="L37" s="22"/>
      <c r="M37" s="22"/>
      <c r="N37" s="22"/>
      <c r="O37" s="22"/>
      <c r="P37" s="22"/>
    </row>
    <row r="38" spans="1:16" ht="39" customHeight="1">
      <c r="A38" s="22"/>
      <c r="B38" s="35"/>
      <c r="C38" s="1145" t="s">
        <v>530</v>
      </c>
      <c r="D38" s="1146"/>
      <c r="E38" s="1147"/>
      <c r="F38" s="36">
        <v>0.27</v>
      </c>
      <c r="G38" s="37">
        <v>0.35</v>
      </c>
      <c r="H38" s="37">
        <v>0.41</v>
      </c>
      <c r="I38" s="37">
        <v>0.27</v>
      </c>
      <c r="J38" s="38">
        <v>0.31</v>
      </c>
      <c r="K38" s="22"/>
      <c r="L38" s="22"/>
      <c r="M38" s="22"/>
      <c r="N38" s="22"/>
      <c r="O38" s="22"/>
      <c r="P38" s="22"/>
    </row>
    <row r="39" spans="1:16" ht="39" customHeight="1">
      <c r="A39" s="22"/>
      <c r="B39" s="35"/>
      <c r="C39" s="1145" t="s">
        <v>531</v>
      </c>
      <c r="D39" s="1146"/>
      <c r="E39" s="1147"/>
      <c r="F39" s="36">
        <v>0.2</v>
      </c>
      <c r="G39" s="37">
        <v>0.23</v>
      </c>
      <c r="H39" s="37">
        <v>0.26</v>
      </c>
      <c r="I39" s="37">
        <v>0.22</v>
      </c>
      <c r="J39" s="38">
        <v>0.22</v>
      </c>
      <c r="K39" s="22"/>
      <c r="L39" s="22"/>
      <c r="M39" s="22"/>
      <c r="N39" s="22"/>
      <c r="O39" s="22"/>
      <c r="P39" s="22"/>
    </row>
    <row r="40" spans="1:16" ht="39" customHeight="1">
      <c r="A40" s="22"/>
      <c r="B40" s="35"/>
      <c r="C40" s="1145" t="s">
        <v>532</v>
      </c>
      <c r="D40" s="1146"/>
      <c r="E40" s="1147"/>
      <c r="F40" s="36">
        <v>0.28000000000000003</v>
      </c>
      <c r="G40" s="37">
        <v>0.17</v>
      </c>
      <c r="H40" s="37">
        <v>0.23</v>
      </c>
      <c r="I40" s="37">
        <v>0.28999999999999998</v>
      </c>
      <c r="J40" s="38">
        <v>0.19</v>
      </c>
      <c r="K40" s="22"/>
      <c r="L40" s="22"/>
      <c r="M40" s="22"/>
      <c r="N40" s="22"/>
      <c r="O40" s="22"/>
      <c r="P40" s="22"/>
    </row>
    <row r="41" spans="1:16" ht="39" customHeight="1">
      <c r="A41" s="22"/>
      <c r="B41" s="35"/>
      <c r="C41" s="1145" t="s">
        <v>533</v>
      </c>
      <c r="D41" s="1146"/>
      <c r="E41" s="1147"/>
      <c r="F41" s="36">
        <v>0.04</v>
      </c>
      <c r="G41" s="37">
        <v>0.03</v>
      </c>
      <c r="H41" s="37">
        <v>0.05</v>
      </c>
      <c r="I41" s="37">
        <v>0.05</v>
      </c>
      <c r="J41" s="38">
        <v>0.13</v>
      </c>
      <c r="K41" s="22"/>
      <c r="L41" s="22"/>
      <c r="M41" s="22"/>
      <c r="N41" s="22"/>
      <c r="O41" s="22"/>
      <c r="P41" s="22"/>
    </row>
    <row r="42" spans="1:16" ht="39" customHeight="1">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535</v>
      </c>
      <c r="D43" s="1149"/>
      <c r="E43" s="1150"/>
      <c r="F43" s="41">
        <v>0.36</v>
      </c>
      <c r="G43" s="42">
        <v>0.45</v>
      </c>
      <c r="H43" s="42">
        <v>0.31</v>
      </c>
      <c r="I43" s="42">
        <v>0.39</v>
      </c>
      <c r="J43" s="43">
        <v>0.37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SheetLayoutView="55" workbookViewId="0">
      <selection activeCell="L51" sqref="L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5308</v>
      </c>
      <c r="L45" s="60">
        <v>5331</v>
      </c>
      <c r="M45" s="60">
        <v>5109</v>
      </c>
      <c r="N45" s="60">
        <v>4896</v>
      </c>
      <c r="O45" s="61">
        <v>4663</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v>10</v>
      </c>
      <c r="L47" s="64">
        <v>10</v>
      </c>
      <c r="M47" s="64">
        <v>10</v>
      </c>
      <c r="N47" s="64">
        <v>10</v>
      </c>
      <c r="O47" s="65">
        <v>10</v>
      </c>
      <c r="P47" s="48"/>
      <c r="Q47" s="48"/>
      <c r="R47" s="48"/>
      <c r="S47" s="48"/>
      <c r="T47" s="48"/>
      <c r="U47" s="48"/>
    </row>
    <row r="48" spans="1:21" ht="30.75" customHeight="1">
      <c r="A48" s="48"/>
      <c r="B48" s="1163"/>
      <c r="C48" s="1164"/>
      <c r="D48" s="62"/>
      <c r="E48" s="1155" t="s">
        <v>14</v>
      </c>
      <c r="F48" s="1155"/>
      <c r="G48" s="1155"/>
      <c r="H48" s="1155"/>
      <c r="I48" s="1155"/>
      <c r="J48" s="1156"/>
      <c r="K48" s="63">
        <v>1297</v>
      </c>
      <c r="L48" s="64">
        <v>1450</v>
      </c>
      <c r="M48" s="64">
        <v>1593</v>
      </c>
      <c r="N48" s="64">
        <v>1589</v>
      </c>
      <c r="O48" s="65">
        <v>1647</v>
      </c>
      <c r="P48" s="48"/>
      <c r="Q48" s="48"/>
      <c r="R48" s="48"/>
      <c r="S48" s="48"/>
      <c r="T48" s="48"/>
      <c r="U48" s="48"/>
    </row>
    <row r="49" spans="1:21" ht="30.75" customHeight="1">
      <c r="A49" s="48"/>
      <c r="B49" s="1163"/>
      <c r="C49" s="1164"/>
      <c r="D49" s="62"/>
      <c r="E49" s="1155" t="s">
        <v>15</v>
      </c>
      <c r="F49" s="1155"/>
      <c r="G49" s="1155"/>
      <c r="H49" s="1155"/>
      <c r="I49" s="1155"/>
      <c r="J49" s="1156"/>
      <c r="K49" s="63" t="s">
        <v>481</v>
      </c>
      <c r="L49" s="64" t="s">
        <v>481</v>
      </c>
      <c r="M49" s="64" t="s">
        <v>481</v>
      </c>
      <c r="N49" s="64" t="s">
        <v>481</v>
      </c>
      <c r="O49" s="65" t="s">
        <v>481</v>
      </c>
      <c r="P49" s="48"/>
      <c r="Q49" s="48"/>
      <c r="R49" s="48"/>
      <c r="S49" s="48"/>
      <c r="T49" s="48"/>
      <c r="U49" s="48"/>
    </row>
    <row r="50" spans="1:21" ht="30.75" customHeight="1">
      <c r="A50" s="48"/>
      <c r="B50" s="1163"/>
      <c r="C50" s="1164"/>
      <c r="D50" s="62"/>
      <c r="E50" s="1155" t="s">
        <v>16</v>
      </c>
      <c r="F50" s="1155"/>
      <c r="G50" s="1155"/>
      <c r="H50" s="1155"/>
      <c r="I50" s="1155"/>
      <c r="J50" s="1156"/>
      <c r="K50" s="63">
        <v>90</v>
      </c>
      <c r="L50" s="64">
        <v>65</v>
      </c>
      <c r="M50" s="64">
        <v>102</v>
      </c>
      <c r="N50" s="64">
        <v>97</v>
      </c>
      <c r="O50" s="65">
        <v>90</v>
      </c>
      <c r="P50" s="48"/>
      <c r="Q50" s="48"/>
      <c r="R50" s="48"/>
      <c r="S50" s="48"/>
      <c r="T50" s="48"/>
      <c r="U50" s="48"/>
    </row>
    <row r="51" spans="1:21" ht="30.75" customHeight="1">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18</v>
      </c>
      <c r="C52" s="1154"/>
      <c r="D52" s="66"/>
      <c r="E52" s="1155" t="s">
        <v>19</v>
      </c>
      <c r="F52" s="1155"/>
      <c r="G52" s="1155"/>
      <c r="H52" s="1155"/>
      <c r="I52" s="1155"/>
      <c r="J52" s="1156"/>
      <c r="K52" s="63">
        <v>4102</v>
      </c>
      <c r="L52" s="64">
        <v>4212</v>
      </c>
      <c r="M52" s="64">
        <v>4302</v>
      </c>
      <c r="N52" s="64">
        <v>4328</v>
      </c>
      <c r="O52" s="65">
        <v>4515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2603</v>
      </c>
      <c r="L53" s="69">
        <v>2644</v>
      </c>
      <c r="M53" s="69">
        <v>2512</v>
      </c>
      <c r="N53" s="69">
        <v>2264</v>
      </c>
      <c r="O53" s="70">
        <v>1895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2016-04-20T06:52:41Z</cp:lastPrinted>
  <dcterms:created xsi:type="dcterms:W3CDTF">2016-02-15T01:42:31Z</dcterms:created>
  <dcterms:modified xsi:type="dcterms:W3CDTF">2016-04-26T11:37:14Z</dcterms:modified>
  <cp:category/>
</cp:coreProperties>
</file>