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W35" i="9"/>
  <c r="BW36" i="9" s="1"/>
  <c r="BW37" i="9" s="1"/>
  <c r="BW38" i="9" s="1"/>
  <c r="BW39" i="9" s="1"/>
  <c r="BW40" i="9" s="1"/>
  <c r="BE35" i="9"/>
  <c r="AM35" i="9"/>
  <c r="C35" i="9"/>
  <c r="CO34" i="9"/>
  <c r="BW34" i="9"/>
  <c r="U34" i="9"/>
  <c r="U35" i="9" s="1"/>
  <c r="U36" i="9" s="1"/>
  <c r="C34" i="9"/>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<sst xmlns="http://schemas.openxmlformats.org/spreadsheetml/2006/main" count="1143" uniqueCount="565">
  <si>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</si>
  <si>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</si>
  <si>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</si>
  <si>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</si>
  <si>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</si>
  <si>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</si>
  <si>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</si>
  <si>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</si>
  <si>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</si>
  <si>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</si>
  <si>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</si>
  <si>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</si>
  <si>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</si>
  <si>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</si>
  <si>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</si>
  <si>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</si>
  <si>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</si>
  <si>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</si>
  <si>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</si>
  <si>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</si>
  <si>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</si>
  <si>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</si>
  <si>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</si>
  <si>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</si>
  <si>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</si>
  <si>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</si>
  <si>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</si>
  <si>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</si>
  <si>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</si>
  <si>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</si>
  <si>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</si>
  <si>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</si>
  <si>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</si>
  <si>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</si>
  <si>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</si>
  <si>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</si>
  <si>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</si>
  <si>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</si>
  <si>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</si>
  <si>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</si>
  <si>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</si>
  <si>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</si>
  <si>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</si>
  <si>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</si>
  <si>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</si>
  <si>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</si>
  <si>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</si>
  <si>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</si>
  <si>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</si>
  <si>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</si>
  <si>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</si>
  <si>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</si>
  <si>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</si>
  <si>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</si>
  <si>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</si>
  <si>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</si>
  <si>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</si>
  <si>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</si>
  <si>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</si>
  <si>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</si>
  <si>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</si>
  <si>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</si>
  <si>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</si>
  <si>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</si>
  <si>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</si>
  <si>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</si>
  <si>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</si>
  <si>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</si>
  <si>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</si>
  <si>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</si>
  <si>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</si>
  <si>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</si>
  <si>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</si>
  <si>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</si>
  <si>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</si>
  <si>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</si>
  <si>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</si>
  <si>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</si>
  <si>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</si>
  <si>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</si>
  <si>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</si>
  <si>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</si>
  <si>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</si>
  <si>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</si>
  <si>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</si>
  <si>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</si>
  <si>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</si>
  <si>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</si>
  <si>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</si>
  <si>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</si>
  <si>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</si>
  <si>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</si>
  <si>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</si>
  <si>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</si>
  <si>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</si>
  <si>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</si>
  <si>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</si>
  <si>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</si>
  <si>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</si>
  <si>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</si>
  <si>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</si>
  <si>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</si>
  <si>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</si>
  <si>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</si>
  <si>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</si>
  <si>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</si>
  <si>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</si>
  <si>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</si>
  <si>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</si>
  <si>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</si>
  <si>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</si>
  <si>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</si>
  <si>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</si>
  <si>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</si>
  <si>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</si>
  <si>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</si>
  <si>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</si>
  <si>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</si>
  <si>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</si>
  <si>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</si>
  <si>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</si>
  <si>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</si>
  <si>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</si>
  <si>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</si>
  <si>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</si>
  <si>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</si>
  <si>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</si>
  <si>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</si>
  <si>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</si>
  <si>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</si>
  <si>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</si>
  <si>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</si>
  <si>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</si>
  <si>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</si>
  <si>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</si>
  <si>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</si>
  <si>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</si>
  <si>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</si>
  <si>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</si>
  <si>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</si>
  <si>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</si>
  <si>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</si>
  <si>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</si>
  <si>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</si>
  <si>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</si>
  <si>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</si>
  <si>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</si>
  <si>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</si>
  <si>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</si>
  <si>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</si>
  <si>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</si>
  <si>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</si>
  <si>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</si>
  <si>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</si>
  <si>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</si>
  <si>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</si>
  <si>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</si>
  <si>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</si>
  <si>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</si>
  <si>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</si>
  <si>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</si>
  <si>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</si>
  <si>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</si>
  <si>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</si>
  <si>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</si>
  <si>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</si>
  <si>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</si>
  <si>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</si>
  <si>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</si>
  <si>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</si>
  <si>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</si>
  <si>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</si>
  <si>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</si>
  <si>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</si>
  <si>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</si>
  <si>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</si>
  <si>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</si>
  <si>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</si>
  <si>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</si>
  <si>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</si>
  <si>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</si>
  <si>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</si>
  <si>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</si>
  <si>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</si>
  <si>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</si>
  <si>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</si>
  <si>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</si>
  <si>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</si>
  <si>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</si>
  <si>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</si>
  <si>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</si>
  <si>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</si>
  <si>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</si>
  <si>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京都府宇治田原町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</si>
  <si>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</si>
  <si>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</si>
  <si>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</si>
  <si>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</si>
  <si>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</si>
  <si>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</si>
  <si>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</si>
  <si>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</si>
  <si>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</si>
  <si>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</si>
  <si>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</si>
  <si>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</si>
  <si>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</si>
  <si>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</si>
  <si>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</si>
  <si>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</si>
  <si>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</si>
  <si>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</si>
  <si>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</si>
  <si>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</si>
  <si>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</si>
  <si>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</si>
  <si>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</si>
  <si>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</si>
  <si>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</si>
  <si>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</si>
  <si>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</si>
  <si>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</si>
  <si>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</si>
  <si>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</si>
  <si>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</si>
  <si>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</si>
  <si>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</si>
  <si>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</si>
  <si>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</si>
  <si>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</si>
  <si>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</si>
  <si>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</si>
  <si>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</si>
  <si>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</si>
  <si>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</si>
  <si>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</si>
  <si>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</si>
  <si>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</si>
  <si>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</si>
  <si>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</si>
  <si>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</si>
  <si>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</si>
  <si>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</si>
  <si>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</si>
  <si>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</si>
  <si>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</si>
  <si>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</si>
  <si>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</si>
  <si>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</si>
  <si>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</si>
  <si>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</si>
  <si>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</si>
  <si>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</si>
  <si>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</si>
  <si>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</si>
  <si>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</si>
  <si>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</si>
  <si>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</si>
  <si>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</si>
  <si>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</si>
  <si>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</si>
  <si>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</si>
  <si>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</si>
  <si>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</si>
  <si>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</si>
  <si>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</si>
  <si>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</si>
  <si>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</si>
  <si>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</si>
  <si>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</si>
  <si>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</si>
  <si>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</si>
  <si>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</si>
  <si>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</si>
  <si>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</si>
  <si>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</si>
  <si>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</si>
  <si>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</si>
  <si>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</si>
  <si>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</si>
  <si>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</si>
  <si>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</si>
  <si>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</si>
  <si>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</si>
  <si>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</si>
  <si>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</si>
  <si>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</si>
  <si>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</si>
  <si>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</si>
  <si>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</si>
  <si>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</si>
  <si>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</si>
  <si>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</si>
  <si>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</si>
  <si>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</si>
  <si>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</si>
  <si>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</si>
  <si>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</si>
  <si>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</si>
  <si>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</si>
  <si>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</si>
  <si>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</si>
  <si>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</si>
  <si>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</si>
  <si>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</si>
  <si>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</si>
  <si>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</si>
  <si>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</si>
  <si>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</si>
  <si>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</si>
  <si>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</si>
  <si>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</si>
  <si>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</si>
  <si>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</si>
  <si>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</si>
  <si>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</si>
  <si>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</si>
  <si>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</si>
  <si>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</si>
  <si>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</si>
  <si>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</si>
  <si>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</si>
  <si>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</si>
  <si>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</si>
  <si>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</si>
  <si>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</si>
  <si>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</si>
  <si>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</si>
  <si>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</si>
  <si>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</si>
  <si>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</si>
  <si>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</si>
  <si>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</si>
  <si>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</si>
  <si>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</si>
  <si>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</si>
  <si>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</si>
  <si>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</si>
  <si>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</si>
  <si>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</si>
  <si>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</si>
  <si>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京都府宇治田原町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</si>
  <si>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</si>
  <si>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</si>
  <si>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</si>
  <si>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</si>
  <si>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</si>
  <si>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</si>
  <si>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</si>
  <si>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</si>
  <si>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</si>
  <si>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</si>
  <si>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</si>
  <si>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</si>
  <si>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</si>
  <si>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</si>
  <si>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</si>
  <si>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</si>
  <si>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</si>
  <si>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</si>
  <si>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</si>
  <si>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</si>
  <si>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</si>
  <si>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</si>
  <si>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</si>
  <si>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</si>
  <si>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</si>
  <si>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</si>
  <si>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</si>
  <si>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</si>
  <si>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</si>
  <si>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</si>
  <si>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</si>
  <si>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</si>
  <si>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</si>
  <si>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</si>
  <si>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</si>
  <si>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</si>
  <si>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</si>
  <si>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</si>
  <si>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</si>
  <si>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</si>
  <si>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</si>
  <si>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</si>
  <si>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</si>
  <si>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</si>
  <si>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</si>
  <si>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</si>
  <si>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</si>
  <si>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</si>
  <si>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</si>
  <si>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</si>
  <si>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</si>
  <si>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</si>
  <si>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</si>
  <si>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</si>
  <si>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</si>
  <si>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</si>
  <si>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</si>
  <si>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</si>
  <si>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</si>
  <si>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</si>
  <si>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</si>
  <si>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</si>
  <si>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</si>
  <si>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</si>
  <si>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</si>
  <si>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</si>
  <si>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</si>
  <si>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</si>
  <si>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</si>
  <si>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</si>
  <si>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</si>
  <si>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</si>
  <si>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</si>
  <si>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</si>
  <si>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</si>
  <si>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</si>
  <si>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</si>
  <si>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</si>
  <si>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</si>
  <si>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</si>
  <si>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</si>
  <si>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</si>
  <si>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</si>
  <si>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</si>
  <si>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</si>
  <si>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</si>
  <si>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</si>
  <si>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</si>
  <si>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</si>
  <si>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</si>
  <si>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</si>
  <si>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</si>
  <si>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</si>
  <si>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</si>
  <si>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</si>
  <si>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</si>
  <si>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</si>
  <si>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</si>
  <si>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宇治田原町公共下水道事業特別会計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</si>
  <si>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</si>
  <si>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</si>
  <si>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宇治田原町水道事業会計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</si>
  <si>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</si>
  <si>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</si>
  <si>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</si>
  <si>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</si>
  <si>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</si>
  <si>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</si>
  <si>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</si>
  <si>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</si>
  <si>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</si>
  <si>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</si>
  <si>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</si>
  <si>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</si>
  <si>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</si>
  <si>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</si>
  <si>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</si>
  <si>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</si>
  <si>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</si>
  <si>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</si>
  <si>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</si>
  <si>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</si>
  <si>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</si>
  <si>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</si>
  <si>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</si>
  <si>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</si>
  <si>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</si>
  <si>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</si>
  <si>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</si>
  <si>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</si>
  <si>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</si>
  <si>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</si>
  <si>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</si>
  <si>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</si>
  <si>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</si>
  <si>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</si>
  <si>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</si>
  <si>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</si>
  <si>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</si>
  <si>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</si>
  <si>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</si>
  <si>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</si>
  <si>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</si>
  <si>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</si>
  <si>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</si>
  <si>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</si>
  <si>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</si>
  <si>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</si>
  <si>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</si>
  <si>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</si>
  <si>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</si>
  <si>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</si>
  <si>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</si>
  <si>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</si>
  <si>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</si>
  <si>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</si>
  <si>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</si>
  <si>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</si>
  <si>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</si>
  <si>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</si>
  <si>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</si>
  <si>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</si>
  <si>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</si>
  <si>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</si>
  <si>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</si>
  <si>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</si>
  <si>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</si>
  <si>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</si>
  <si>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</si>
  <si>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</si>
  <si>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</si>
  <si>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</si>
  <si>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</si>
  <si>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</si>
  <si>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</si>
  <si>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</si>
  <si>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</si>
  <si>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</si>
  <si>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</si>
  <si>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</si>
  <si>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</si>
  <si>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</si>
  <si>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</si>
  <si>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</si>
  <si>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</si>
  <si>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</si>
  <si>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</si>
  <si>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0.18</t>
  </si>
  <si>
    <t>▲ 2.86</t>
  </si>
  <si>
    <t>▲ 6.48</t>
  </si>
  <si>
    <t>▲ 2.75</t>
  </si>
  <si>
    <t>宇治田原町国民健康保険特別会計（事業勘定）</t>
  </si>
  <si>
    <t>▲ 2.18</t>
  </si>
  <si>
    <t>▲ 1.72</t>
  </si>
  <si>
    <t>▲ 1.20</t>
  </si>
  <si>
    <t>▲ 2.41</t>
  </si>
  <si>
    <t>▲ 2.08</t>
  </si>
  <si>
    <t>宇治田原町水道事業会計</t>
  </si>
  <si>
    <t>一般会計</t>
  </si>
  <si>
    <t>宇治田原町介護保険特別会計</t>
  </si>
  <si>
    <t>宇治田原町公共下水道事業特別会計</t>
  </si>
  <si>
    <t>宇治田原町後期高齢者医療特別会計</t>
  </si>
  <si>
    <t>その他会計（赤字）</t>
  </si>
  <si>
    <t>その他会計（黒字）</t>
  </si>
  <si>
    <t>城南衛生管理組合</t>
  </si>
  <si>
    <t>京都府市町村職員退職手当組合</t>
  </si>
  <si>
    <t>京都府市町村議会議員公務災害補償等組合</t>
  </si>
  <si>
    <t>京都府自治会館管理組合</t>
  </si>
  <si>
    <t>京都府後期高齢者医療広域連合
（一般会計）</t>
  </si>
  <si>
    <t>京都府後期高齢者医療広域連合
（後期高齢者医療特別会計）</t>
  </si>
  <si>
    <t>京都地方税機構</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</si>
  <si>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</si>
  <si>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</si>
  <si>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</si>
  <si>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</si>
  <si>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</si>
  <si>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</si>
  <si>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</si>
  <si>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</si>
  <si>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</si>
  <si>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地方債の現在高や退職手当負担見込額などの将来負担の見込額に対して、充当可能基金の残高や基準財政需要額算入見込額など充当可能な財源が上回ったことから将来負担比率は算出されなかった。
実質公債費比率は類似団体と比較して低い水準にあり、年々好転している。これは、下水道事業起債償還が落ち着いたこと、臨時財政対策債償還分の交付税算入が増えたことなどによるものである。公債費については、新庁舎建設や主要幹線道路整備、下水道整備の拡張など、大型公共事業の実施に影響されるため、過度な公債費負担とならないよう、起債対象となる投資的事業を計画的に実施していく必要があると考えている。
</t>
    <rPh sb="98" eb="100">
      <t>ルイジ</t>
    </rPh>
    <rPh sb="100" eb="102">
      <t>ダンタイ</t>
    </rPh>
    <rPh sb="103" eb="105">
      <t>ヒカク</t>
    </rPh>
    <rPh sb="107" eb="108">
      <t>ヒク</t>
    </rPh>
    <rPh sb="109" eb="111">
      <t>スイジュン</t>
    </rPh>
    <rPh sb="128" eb="131">
      <t>ゲスイドウ</t>
    </rPh>
    <rPh sb="131" eb="133">
      <t>ジギョウ</t>
    </rPh>
    <rPh sb="133" eb="135">
      <t>キサイ</t>
    </rPh>
    <rPh sb="135" eb="137">
      <t>ショウカン</t>
    </rPh>
    <rPh sb="138" eb="139">
      <t>オ</t>
    </rPh>
    <rPh sb="140" eb="141">
      <t>ツ</t>
    </rPh>
    <rPh sb="146" eb="148">
      <t>リンジ</t>
    </rPh>
    <rPh sb="148" eb="150">
      <t>ザイセイ</t>
    </rPh>
    <rPh sb="150" eb="152">
      <t>タイサク</t>
    </rPh>
    <rPh sb="152" eb="153">
      <t>サイ</t>
    </rPh>
    <rPh sb="153" eb="155">
      <t>ショウカン</t>
    </rPh>
    <rPh sb="155" eb="156">
      <t>ブン</t>
    </rPh>
    <rPh sb="157" eb="160">
      <t>コウフゼイ</t>
    </rPh>
    <rPh sb="160" eb="162">
      <t>サンニュウ</t>
    </rPh>
    <rPh sb="163" eb="164">
      <t>フ</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</si>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</sst>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22508</c:v>
                </c:pt>
                <c:pt idx="1">
                  <c:v>22791</c:v>
                </c:pt>
                <c:pt idx="2">
                  <c:v>68958</c:v>
                </c:pt>
                <c:pt idx="3">
                  <c:v>36062</c:v>
                </c:pt>
                <c:pt idx="4">
                  <c:v>60027</c:v>
                </c:pt>
              </c:numCache>
            </c:numRef>
          </c:val>
          <c:smooth val="0"/>
        </c:ser>
        <c:dLbls>
          <c:showLegendKey val="0"/>
          <c:showVal val="0"/>
          <c:showCatName val="0"/>
          <c:showSerName val="0"/>
          <c:showPercent val="0"/>
          <c:showBubbleSize val="0"/>
        </c:dLbls>
        <c:marker val="1"/>
        <c:smooth val="0"/>
        <c:axId val="93931776"/>
        <c:axId val="93970816"/>
      </c:lineChart>
      <c:catAx>
        <c:axId val="939317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970816"/>
        <c:crosses val="autoZero"/>
        <c:auto val="1"/>
        <c:lblAlgn val="ctr"/>
        <c:lblOffset val="100"/>
        <c:tickLblSkip val="1"/>
        <c:tickMarkSkip val="1"/>
        <c:noMultiLvlLbl val="0"/>
      </c:catAx>
      <c:valAx>
        <c:axId val="939708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931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4.49</c:v>
                </c:pt>
                <c:pt idx="1">
                  <c:v>4.18</c:v>
                </c:pt>
                <c:pt idx="2">
                  <c:v>5.43</c:v>
                </c:pt>
                <c:pt idx="3">
                  <c:v>5.12</c:v>
                </c:pt>
                <c:pt idx="4">
                  <c:v>6.24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49.45</c:v>
                </c:pt>
                <c:pt idx="1">
                  <c:v>51.9</c:v>
                </c:pt>
                <c:pt idx="2">
                  <c:v>49.39</c:v>
                </c:pt>
                <c:pt idx="3">
                  <c:v>47.1</c:v>
                </c:pt>
                <c:pt idx="4">
                  <c:v>41.42</c:v>
                </c:pt>
              </c:numCache>
            </c:numRef>
          </c:val>
        </c:ser>
        <c:dLbls>
          <c:showLegendKey val="0"/>
          <c:showVal val="0"/>
          <c:showCatName val="0"/>
          <c:showSerName val="0"/>
          <c:showPercent val="0"/>
          <c:showBubbleSize val="0"/>
        </c:dLbls>
        <c:gapWidth val="250"/>
        <c:overlap val="100"/>
        <c:axId val="100804864"/>
        <c:axId val="100811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2.46</c:v>
                </c:pt>
                <c:pt idx="1">
                  <c:v>-0.18</c:v>
                </c:pt>
                <c:pt idx="2">
                  <c:v>-2.86</c:v>
                </c:pt>
                <c:pt idx="3">
                  <c:v>-6.48</c:v>
                </c:pt>
                <c:pt idx="4">
                  <c:v>-2.75</c:v>
                </c:pt>
              </c:numCache>
            </c:numRef>
          </c:val>
          <c:smooth val="0"/>
        </c:ser>
        <c:dLbls>
          <c:showLegendKey val="0"/>
          <c:showVal val="0"/>
          <c:showCatName val="0"/>
          <c:showSerName val="0"/>
          <c:showPercent val="0"/>
          <c:showBubbleSize val="0"/>
        </c:dLbls>
        <c:marker val="1"/>
        <c:smooth val="0"/>
        <c:axId val="100804864"/>
        <c:axId val="100811136"/>
      </c:lineChart>
      <c:catAx>
        <c:axId val="10080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811136"/>
        <c:crosses val="autoZero"/>
        <c:auto val="1"/>
        <c:lblAlgn val="ctr"/>
        <c:lblOffset val="100"/>
        <c:tickLblSkip val="1"/>
        <c:tickMarkSkip val="1"/>
        <c:noMultiLvlLbl val="0"/>
      </c:catAx>
      <c:valAx>
        <c:axId val="10081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804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0.01</c:v>
                </c:pt>
                <c:pt idx="4">
                  <c:v>#N/A</c:v>
                </c:pt>
                <c:pt idx="5">
                  <c:v>0.01</c:v>
                </c:pt>
                <c:pt idx="6">
                  <c:v>#N/A</c:v>
                </c:pt>
                <c:pt idx="7">
                  <c:v>0.03</c:v>
                </c:pt>
                <c:pt idx="8">
                  <c:v>#N/A</c:v>
                </c:pt>
                <c:pt idx="9">
                  <c:v>0.03</c:v>
                </c:pt>
              </c:numCache>
            </c:numRef>
          </c:val>
        </c:ser>
        <c:ser>
          <c:idx val="5"/>
          <c:order val="5"/>
          <c:tx>
            <c:strRef>
              <c:f>データシート!$A$32</c:f>
              <c:strCache>
                <c:ptCount val="1"/>
                <c:pt idx="0">
                  <c:v>宇治田原町公共下水道事業特別会計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0.11</c:v>
                </c:pt>
                <c:pt idx="4">
                  <c:v>#N/A</c:v>
                </c:pt>
                <c:pt idx="5">
                  <c:v>0.12</c:v>
                </c:pt>
                <c:pt idx="6">
                  <c:v>#N/A</c:v>
                </c:pt>
                <c:pt idx="7">
                  <c:v>0.25</c:v>
                </c:pt>
                <c:pt idx="8">
                  <c:v>#N/A</c:v>
                </c:pt>
                <c:pt idx="9">
                  <c:v>0.22</c:v>
                </c:pt>
              </c:numCache>
            </c:numRef>
          </c:val>
        </c:ser>
        <c:ser>
          <c:idx val="6"/>
          <c:order val="6"/>
          <c:tx>
            <c:strRef>
              <c:f>データシート!$A$33</c:f>
              <c:strCache>
                <c:ptCount val="1"/>
                <c:pt idx="0">
                  <c:v>宇治田原町介護保険特別会計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0.11</c:v>
                </c:pt>
                <c:pt idx="2">
                  <c:v>#N/A</c:v>
                </c:pt>
                <c:pt idx="3">
                  <c:v>0.11</c:v>
                </c:pt>
                <c:pt idx="4">
                  <c:v>#N/A</c:v>
                </c:pt>
                <c:pt idx="5">
                  <c:v>0.67</c:v>
                </c:pt>
                <c:pt idx="6">
                  <c:v>#N/A</c:v>
                </c:pt>
                <c:pt idx="7">
                  <c:v>0.39</c:v>
                </c:pt>
                <c:pt idx="8">
                  <c:v>#N/A</c:v>
                </c:pt>
                <c:pt idx="9">
                  <c:v>1.08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4.49</c:v>
                </c:pt>
                <c:pt idx="2">
                  <c:v>#N/A</c:v>
                </c:pt>
                <c:pt idx="3">
                  <c:v>4.17</c:v>
                </c:pt>
                <c:pt idx="4">
                  <c:v>#N/A</c:v>
                </c:pt>
                <c:pt idx="5">
                  <c:v>5.42</c:v>
                </c:pt>
                <c:pt idx="6">
                  <c:v>#N/A</c:v>
                </c:pt>
                <c:pt idx="7">
                  <c:v>5.12</c:v>
                </c:pt>
                <c:pt idx="8">
                  <c:v>#N/A</c:v>
                </c:pt>
                <c:pt idx="9">
                  <c:v>6.24</c:v>
                </c:pt>
              </c:numCache>
            </c:numRef>
          </c:val>
        </c:ser>
        <c:ser>
          <c:idx val="8"/>
          <c:order val="8"/>
          <c:tx>
            <c:strRef>
              <c:f>データシート!$A$35</c:f>
              <c:strCache>
                <c:ptCount val="1"/>
                <c:pt idx="0">
                  <c:v>宇治田原町水道事業会計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20.99</c:v>
                </c:pt>
                <c:pt idx="2">
                  <c:v>#N/A</c:v>
                </c:pt>
                <c:pt idx="3">
                  <c:v>19.46</c:v>
                </c:pt>
                <c:pt idx="4">
                  <c:v>#N/A</c:v>
                </c:pt>
                <c:pt idx="5">
                  <c:v>17.73</c:v>
                </c:pt>
                <c:pt idx="6">
                  <c:v>#N/A</c:v>
                </c:pt>
                <c:pt idx="7">
                  <c:v>12.06</c:v>
                </c:pt>
                <c:pt idx="8">
                  <c:v>#N/A</c:v>
                </c:pt>
                <c:pt idx="9">
                  <c:v>10.34</c:v>
                </c:pt>
              </c:numCache>
            </c:numRef>
          </c:val>
        </c:ser>
        <c:ser>
          <c:idx val="9"/>
          <c:order val="9"/>
          <c:tx>
            <c:strRef>
              <c:f>データシート!$A$36</c:f>
              <c:strCache>
                <c:ptCount val="1"/>
                <c:pt idx="0">
                  <c:v>宇治田原町国民健康保険特別会計（事業勘定）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2.1800000000000002</c:v>
                </c:pt>
                <c:pt idx="1">
                  <c:v>#N/A</c:v>
                </c:pt>
                <c:pt idx="2">
                  <c:v>1.72</c:v>
                </c:pt>
                <c:pt idx="3">
                  <c:v>#N/A</c:v>
                </c:pt>
                <c:pt idx="4">
                  <c:v>1.2</c:v>
                </c:pt>
                <c:pt idx="5">
                  <c:v>#N/A</c:v>
                </c:pt>
                <c:pt idx="6">
                  <c:v>2.41</c:v>
                </c:pt>
                <c:pt idx="7">
                  <c:v>#N/A</c:v>
                </c:pt>
                <c:pt idx="8">
                  <c:v>2.08</c:v>
                </c:pt>
                <c:pt idx="9">
                  <c:v>#N/A</c:v>
                </c:pt>
              </c:numCache>
            </c:numRef>
          </c:val>
        </c:ser>
        <c:dLbls>
          <c:showLegendKey val="0"/>
          <c:showVal val="0"/>
          <c:showCatName val="0"/>
          <c:showSerName val="0"/>
          <c:showPercent val="0"/>
          <c:showBubbleSize val="0"/>
        </c:dLbls>
        <c:gapWidth val="150"/>
        <c:overlap val="100"/>
        <c:axId val="100913536"/>
        <c:axId val="100915072"/>
      </c:barChart>
      <c:catAx>
        <c:axId val="10091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915072"/>
        <c:crosses val="autoZero"/>
        <c:auto val="1"/>
        <c:lblAlgn val="ctr"/>
        <c:lblOffset val="100"/>
        <c:tickLblSkip val="1"/>
        <c:tickMarkSkip val="1"/>
        <c:noMultiLvlLbl val="0"/>
      </c:catAx>
      <c:valAx>
        <c:axId val="100915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13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369</c:v>
                </c:pt>
                <c:pt idx="5">
                  <c:v>368</c:v>
                </c:pt>
                <c:pt idx="8">
                  <c:v>374</c:v>
                </c:pt>
                <c:pt idx="11">
                  <c:v>391</c:v>
                </c:pt>
                <c:pt idx="14">
                  <c:v>395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30</c:v>
                </c:pt>
                <c:pt idx="3">
                  <c:v>23</c:v>
                </c:pt>
                <c:pt idx="6">
                  <c:v>23</c:v>
                </c:pt>
                <c:pt idx="9">
                  <c:v>20</c:v>
                </c:pt>
                <c:pt idx="12">
                  <c:v>18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119</c:v>
                </c:pt>
                <c:pt idx="3">
                  <c:v>121</c:v>
                </c:pt>
                <c:pt idx="6">
                  <c:v>127</c:v>
                </c:pt>
                <c:pt idx="9">
                  <c:v>125</c:v>
                </c:pt>
                <c:pt idx="12">
                  <c:v>121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453</c:v>
                </c:pt>
                <c:pt idx="3">
                  <c:v>442</c:v>
                </c:pt>
                <c:pt idx="6">
                  <c:v>403</c:v>
                </c:pt>
                <c:pt idx="9">
                  <c:v>381</c:v>
                </c:pt>
                <c:pt idx="12">
                  <c:v>381</c:v>
                </c:pt>
              </c:numCache>
            </c:numRef>
          </c:val>
        </c:ser>
        <c:dLbls>
          <c:showLegendKey val="0"/>
          <c:showVal val="0"/>
          <c:showCatName val="0"/>
          <c:showSerName val="0"/>
          <c:showPercent val="0"/>
          <c:showBubbleSize val="0"/>
        </c:dLbls>
        <c:gapWidth val="100"/>
        <c:overlap val="100"/>
        <c:axId val="93904256"/>
        <c:axId val="9391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233</c:v>
                </c:pt>
                <c:pt idx="2">
                  <c:v>#N/A</c:v>
                </c:pt>
                <c:pt idx="3">
                  <c:v>#N/A</c:v>
                </c:pt>
                <c:pt idx="4">
                  <c:v>218</c:v>
                </c:pt>
                <c:pt idx="5">
                  <c:v>#N/A</c:v>
                </c:pt>
                <c:pt idx="6">
                  <c:v>#N/A</c:v>
                </c:pt>
                <c:pt idx="7">
                  <c:v>179</c:v>
                </c:pt>
                <c:pt idx="8">
                  <c:v>#N/A</c:v>
                </c:pt>
                <c:pt idx="9">
                  <c:v>#N/A</c:v>
                </c:pt>
                <c:pt idx="10">
                  <c:v>135</c:v>
                </c:pt>
                <c:pt idx="11">
                  <c:v>#N/A</c:v>
                </c:pt>
                <c:pt idx="12">
                  <c:v>#N/A</c:v>
                </c:pt>
                <c:pt idx="13">
                  <c:v>125</c:v>
                </c:pt>
                <c:pt idx="14">
                  <c:v>#N/A</c:v>
                </c:pt>
              </c:numCache>
            </c:numRef>
          </c:val>
          <c:smooth val="0"/>
        </c:ser>
        <c:dLbls>
          <c:showLegendKey val="0"/>
          <c:showVal val="0"/>
          <c:showCatName val="0"/>
          <c:showSerName val="0"/>
          <c:showPercent val="0"/>
          <c:showBubbleSize val="0"/>
        </c:dLbls>
        <c:marker val="1"/>
        <c:smooth val="0"/>
        <c:axId val="93904256"/>
        <c:axId val="93910528"/>
      </c:lineChart>
      <c:catAx>
        <c:axId val="9390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910528"/>
        <c:crosses val="autoZero"/>
        <c:auto val="1"/>
        <c:lblAlgn val="ctr"/>
        <c:lblOffset val="100"/>
        <c:tickLblSkip val="1"/>
        <c:tickMarkSkip val="1"/>
        <c:noMultiLvlLbl val="0"/>
      </c:catAx>
      <c:valAx>
        <c:axId val="9391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90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4803</c:v>
                </c:pt>
                <c:pt idx="5">
                  <c:v>5025</c:v>
                </c:pt>
                <c:pt idx="8">
                  <c:v>4955</c:v>
                </c:pt>
                <c:pt idx="11">
                  <c:v>5067</c:v>
                </c:pt>
                <c:pt idx="14">
                  <c:v>5047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84</c:v>
                </c:pt>
                <c:pt idx="5">
                  <c:v>78</c:v>
                </c:pt>
                <c:pt idx="8">
                  <c:v>190</c:v>
                </c:pt>
                <c:pt idx="11">
                  <c:v>166</c:v>
                </c:pt>
                <c:pt idx="14">
                  <c:v>129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2656</c:v>
                </c:pt>
                <c:pt idx="5">
                  <c:v>2701</c:v>
                </c:pt>
                <c:pt idx="8">
                  <c:v>2611</c:v>
                </c:pt>
                <c:pt idx="11">
                  <c:v>2565</c:v>
                </c:pt>
                <c:pt idx="14">
                  <c:v>2565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515</c:v>
                </c:pt>
                <c:pt idx="3">
                  <c:v>516</c:v>
                </c:pt>
                <c:pt idx="6">
                  <c:v>468</c:v>
                </c:pt>
                <c:pt idx="9">
                  <c:v>488</c:v>
                </c:pt>
                <c:pt idx="12">
                  <c:v>477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117</c:v>
                </c:pt>
                <c:pt idx="3">
                  <c:v>100</c:v>
                </c:pt>
                <c:pt idx="6">
                  <c:v>91</c:v>
                </c:pt>
                <c:pt idx="9">
                  <c:v>109</c:v>
                </c:pt>
                <c:pt idx="12">
                  <c:v>108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1820</c:v>
                </c:pt>
                <c:pt idx="3">
                  <c:v>1874</c:v>
                </c:pt>
                <c:pt idx="6">
                  <c:v>2059</c:v>
                </c:pt>
                <c:pt idx="9">
                  <c:v>2277</c:v>
                </c:pt>
                <c:pt idx="12">
                  <c:v>1959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50</c:v>
                </c:pt>
                <c:pt idx="3">
                  <c:v>43</c:v>
                </c:pt>
                <c:pt idx="6">
                  <c:v>36</c:v>
                </c:pt>
                <c:pt idx="9">
                  <c:v>35</c:v>
                </c:pt>
                <c:pt idx="12">
                  <c:v>85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4008</c:v>
                </c:pt>
                <c:pt idx="3">
                  <c:v>3972</c:v>
                </c:pt>
                <c:pt idx="6">
                  <c:v>4106</c:v>
                </c:pt>
                <c:pt idx="9">
                  <c:v>4118</c:v>
                </c:pt>
                <c:pt idx="12">
                  <c:v>4295</c:v>
                </c:pt>
              </c:numCache>
            </c:numRef>
          </c:val>
        </c:ser>
        <c:dLbls>
          <c:showLegendKey val="0"/>
          <c:showVal val="0"/>
          <c:showCatName val="0"/>
          <c:showSerName val="0"/>
          <c:showPercent val="0"/>
          <c:showBubbleSize val="0"/>
        </c:dLbls>
        <c:gapWidth val="100"/>
        <c:overlap val="100"/>
        <c:axId val="81683968"/>
        <c:axId val="81685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81683968"/>
        <c:axId val="81685888"/>
      </c:lineChart>
      <c:catAx>
        <c:axId val="8168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1685888"/>
        <c:crosses val="autoZero"/>
        <c:auto val="1"/>
        <c:lblAlgn val="ctr"/>
        <c:lblOffset val="100"/>
        <c:tickLblSkip val="1"/>
        <c:tickMarkSkip val="1"/>
        <c:noMultiLvlLbl val="0"/>
      </c:catAx>
      <c:valAx>
        <c:axId val="81685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68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8720512"/>
        <c:axId val="108722432"/>
      </c:scatterChart>
      <c:valAx>
        <c:axId val="108720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722432"/>
        <c:crosses val="autoZero"/>
        <c:crossBetween val="midCat"/>
      </c:valAx>
      <c:valAx>
        <c:axId val="1087224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720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10.5</c:v>
                </c:pt>
                <c:pt idx="1">
                  <c:v>9.8000000000000007</c:v>
                </c:pt>
                <c:pt idx="2">
                  <c:v>8.6999999999999993</c:v>
                </c:pt>
                <c:pt idx="3">
                  <c:v>7.3</c:v>
                </c:pt>
                <c:pt idx="4">
                  <c:v>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mooth val="0"/>
        </c:ser>
        <c:dLbls>
          <c:showLegendKey val="0"/>
          <c:showVal val="0"/>
          <c:showCatName val="0"/>
          <c:showSerName val="0"/>
          <c:showPercent val="0"/>
          <c:showBubbleSize val="0"/>
        </c:dLbls>
        <c:axId val="108490112"/>
        <c:axId val="108766720"/>
      </c:scatterChart>
      <c:valAx>
        <c:axId val="108490112"/>
        <c:scaling>
          <c:orientation val="minMax"/>
          <c:max val="13"/>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766720"/>
        <c:crosses val="autoZero"/>
        <c:crossBetween val="midCat"/>
      </c:valAx>
      <c:valAx>
        <c:axId val="108766720"/>
        <c:scaling>
          <c:orientation val="minMax"/>
          <c:max val="4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49011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公営企業債の元利償還金の繰入金の大半を占める下水道事業債償還額は近年横ばいの状況であるが、元利償還金は償還期間が終了したものが多数あることなどにより減少傾向にある。臨時財政対策債償還への交付税算入の増加や元利償還金の減少などにより、実質公債費比率の分子は減少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実質公債費比率も年々好転しているが、今後の公債費については、新庁舎建設や主要幹線道路整備、下水道整備の拡張など、大型公共事業の実施に影響されるため、過度な公債費負担とならないよう、起債対象となる投資的事業を計画的に実施していく必要があると考え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地方債の現在高や退職手当負担見込額などの将来負担の見込額に対して、充当可能基金の残高や基準財政需要額算入見込額など充当可能な財源が上回ったことから将来負担比率は算出されなかった。</a:t>
          </a:r>
          <a:endParaRPr lang="ja-JP" altLang="ja-JP" sz="1400">
            <a:effectLst/>
          </a:endParaRPr>
        </a:p>
        <a:p>
          <a:r>
            <a:rPr lang="ja-JP" altLang="ja-JP" sz="1100" b="0" i="0" baseline="0">
              <a:solidFill>
                <a:schemeClr val="dk1"/>
              </a:solidFill>
              <a:effectLst/>
              <a:latin typeface="+mn-lt"/>
              <a:ea typeface="+mn-ea"/>
              <a:cs typeface="+mn-cs"/>
            </a:rPr>
            <a:t>今後の新庁舎建設や主要幹線道路整備の進捗により、将来負担額が増加し、充当可能基金は減少することが見込まれ、将来負担比率は上昇していくと予測しているが、公債費の適正化に取り組むなど財政の健全性を維持するよ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9,615
9,463
58.16
4,703,957
4,513,526
177,553
2,843,404
4,294,804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9,615
9,463
58.16
4,703,957
4,513,526
177,553
2,843,404
4,294,804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9,615
9,463
58.16
4,703,957
4,513,526
177,553
2,843,404
4,294,804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9,615
9,463
58.16
4,703,957
4,513,526
177,553
2,843,404
4,294,804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宇治田原工業団地やその他の法人事業所の法人税収入等により類似団体平均を上回る税収があるため、０．６４となっているが、近年は低下傾向（平成２０年度の０．７４をピークに７年連続して合計で０．１０低下）にあることから、財政基盤強化のため、行政の効率化による歳出削減、税の徴収強化や企業の立地促進等の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81945</xdr:rowOff>
    </xdr:from>
    <xdr:to>
      <xdr:col>7</xdr:col>
      <xdr:colOff>152400</xdr:colOff>
      <xdr:row>41</xdr:row>
      <xdr:rowOff>81945</xdr:rowOff>
    </xdr:to>
    <xdr:cxnSp macro="">
      <xdr:nvCxnSpPr>
        <xdr:cNvPr id="69" name="直線コネクタ 68"/>
        <xdr:cNvCxnSpPr/>
      </xdr:nvCxnSpPr>
      <xdr:spPr>
        <a:xfrm>
          <a:off x="4114800" y="711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70455</xdr:rowOff>
    </xdr:from>
    <xdr:to>
      <xdr:col>6</xdr:col>
      <xdr:colOff>0</xdr:colOff>
      <xdr:row>41</xdr:row>
      <xdr:rowOff>81945</xdr:rowOff>
    </xdr:to>
    <xdr:cxnSp macro="">
      <xdr:nvCxnSpPr>
        <xdr:cNvPr id="72" name="直線コネクタ 71"/>
        <xdr:cNvCxnSpPr/>
      </xdr:nvCxnSpPr>
      <xdr:spPr>
        <a:xfrm>
          <a:off x="3225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74" name="テキスト ボックス 73"/>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70455</xdr:rowOff>
    </xdr:from>
    <xdr:to>
      <xdr:col>4</xdr:col>
      <xdr:colOff>482600</xdr:colOff>
      <xdr:row>41</xdr:row>
      <xdr:rowOff>70455</xdr:rowOff>
    </xdr:to>
    <xdr:cxnSp macro="">
      <xdr:nvCxnSpPr>
        <xdr:cNvPr id="75" name="直線コネクタ 74"/>
        <xdr:cNvCxnSpPr/>
      </xdr:nvCxnSpPr>
      <xdr:spPr>
        <a:xfrm>
          <a:off x="2336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77" name="テキスト ボックス 76"/>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47474</xdr:rowOff>
    </xdr:from>
    <xdr:to>
      <xdr:col>3</xdr:col>
      <xdr:colOff>279400</xdr:colOff>
      <xdr:row>41</xdr:row>
      <xdr:rowOff>70455</xdr:rowOff>
    </xdr:to>
    <xdr:cxnSp macro="">
      <xdr:nvCxnSpPr>
        <xdr:cNvPr id="78" name="直線コネクタ 77"/>
        <xdr:cNvCxnSpPr/>
      </xdr:nvCxnSpPr>
      <xdr:spPr>
        <a:xfrm>
          <a:off x="1447800" y="70769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38903</xdr:rowOff>
    </xdr:from>
    <xdr:ext cx="762000" cy="259045"/>
    <xdr:sp macro="" textlink="">
      <xdr:nvSpPr>
        <xdr:cNvPr id="80" name="テキスト ボックス 79"/>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2" name="テキスト ボックス 81"/>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31145</xdr:rowOff>
    </xdr:from>
    <xdr:to>
      <xdr:col>7</xdr:col>
      <xdr:colOff>203200</xdr:colOff>
      <xdr:row>41</xdr:row>
      <xdr:rowOff>132745</xdr:rowOff>
    </xdr:to>
    <xdr:sp macro="" textlink="">
      <xdr:nvSpPr>
        <xdr:cNvPr id="88" name="円/楕円 87"/>
        <xdr:cNvSpPr/>
      </xdr:nvSpPr>
      <xdr:spPr>
        <a:xfrm>
          <a:off x="4902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47672</xdr:rowOff>
    </xdr:from>
    <xdr:ext cx="762000" cy="259045"/>
    <xdr:sp macro="" textlink="">
      <xdr:nvSpPr>
        <xdr:cNvPr id="89" name="財政力該当値テキスト"/>
        <xdr:cNvSpPr txBox="1"/>
      </xdr:nvSpPr>
      <xdr:spPr>
        <a:xfrm>
          <a:off x="50419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31145</xdr:rowOff>
    </xdr:from>
    <xdr:to>
      <xdr:col>6</xdr:col>
      <xdr:colOff>50800</xdr:colOff>
      <xdr:row>41</xdr:row>
      <xdr:rowOff>132745</xdr:rowOff>
    </xdr:to>
    <xdr:sp macro="" textlink="">
      <xdr:nvSpPr>
        <xdr:cNvPr id="90" name="円/楕円 89"/>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142922</xdr:rowOff>
    </xdr:from>
    <xdr:ext cx="736600" cy="259045"/>
    <xdr:sp macro="" textlink="">
      <xdr:nvSpPr>
        <xdr:cNvPr id="91" name="テキスト ボックス 90"/>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19655</xdr:rowOff>
    </xdr:from>
    <xdr:to>
      <xdr:col>4</xdr:col>
      <xdr:colOff>533400</xdr:colOff>
      <xdr:row>41</xdr:row>
      <xdr:rowOff>121255</xdr:rowOff>
    </xdr:to>
    <xdr:sp macro="" textlink="">
      <xdr:nvSpPr>
        <xdr:cNvPr id="92" name="円/楕円 91"/>
        <xdr:cNvSpPr/>
      </xdr:nvSpPr>
      <xdr:spPr>
        <a:xfrm>
          <a:off x="3175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131432</xdr:rowOff>
    </xdr:from>
    <xdr:ext cx="762000" cy="259045"/>
    <xdr:sp macro="" textlink="">
      <xdr:nvSpPr>
        <xdr:cNvPr id="93" name="テキスト ボックス 92"/>
        <xdr:cNvSpPr txBox="1"/>
      </xdr:nvSpPr>
      <xdr:spPr>
        <a:xfrm>
          <a:off x="2844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19655</xdr:rowOff>
    </xdr:from>
    <xdr:to>
      <xdr:col>3</xdr:col>
      <xdr:colOff>330200</xdr:colOff>
      <xdr:row>41</xdr:row>
      <xdr:rowOff>121255</xdr:rowOff>
    </xdr:to>
    <xdr:sp macro="" textlink="">
      <xdr:nvSpPr>
        <xdr:cNvPr id="94" name="円/楕円 93"/>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131432</xdr:rowOff>
    </xdr:from>
    <xdr:ext cx="762000" cy="259045"/>
    <xdr:sp macro="" textlink="">
      <xdr:nvSpPr>
        <xdr:cNvPr id="95" name="テキスト ボックス 94"/>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168124</xdr:rowOff>
    </xdr:from>
    <xdr:to>
      <xdr:col>2</xdr:col>
      <xdr:colOff>127000</xdr:colOff>
      <xdr:row>41</xdr:row>
      <xdr:rowOff>98274</xdr:rowOff>
    </xdr:to>
    <xdr:sp macro="" textlink="">
      <xdr:nvSpPr>
        <xdr:cNvPr id="96" name="円/楕円 95"/>
        <xdr:cNvSpPr/>
      </xdr:nvSpPr>
      <xdr:spPr>
        <a:xfrm>
          <a:off x="1397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108451</xdr:rowOff>
    </xdr:from>
    <xdr:ext cx="762000" cy="259045"/>
    <xdr:sp macro="" textlink="">
      <xdr:nvSpPr>
        <xdr:cNvPr id="97" name="テキスト ボックス 96"/>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扶助費や人件費の比率が高い傾向にあることから、９０．４％と類似団体平均を上回っている。</a:t>
          </a:r>
          <a:endParaRPr lang="ja-JP" altLang="ja-JP" sz="1400">
            <a:effectLst/>
          </a:endParaRPr>
        </a:p>
        <a:p>
          <a:r>
            <a:rPr kumimoji="1" lang="ja-JP" altLang="ja-JP" sz="1100">
              <a:solidFill>
                <a:schemeClr val="dk1"/>
              </a:solidFill>
              <a:effectLst/>
              <a:latin typeface="+mn-lt"/>
              <a:ea typeface="+mn-ea"/>
              <a:cs typeface="+mn-cs"/>
            </a:rPr>
            <a:t>平成２７年度は町税や普通交付税などの経常収入が増加したほか、人件費や扶助費などの義務的経費が減少したことにより、前年度に比べ０．７％好転したが、今後、新庁舎建設や主要幹線道路整備などの投資的経費の伸びにより、公債費の増加が見込まれることから、義務的経費の抑制及び町税等収入の確保対策に取り組み、経常収支比率の上昇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69004</xdr:rowOff>
    </xdr:from>
    <xdr:to>
      <xdr:col>7</xdr:col>
      <xdr:colOff>152400</xdr:colOff>
      <xdr:row>65</xdr:row>
      <xdr:rowOff>97155</xdr:rowOff>
    </xdr:to>
    <xdr:cxnSp macro="">
      <xdr:nvCxnSpPr>
        <xdr:cNvPr id="132" name="直線コネクタ 131"/>
        <xdr:cNvCxnSpPr/>
      </xdr:nvCxnSpPr>
      <xdr:spPr>
        <a:xfrm flipV="1">
          <a:off x="4114800" y="11213254"/>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95673</xdr:rowOff>
    </xdr:from>
    <xdr:to>
      <xdr:col>6</xdr:col>
      <xdr:colOff>0</xdr:colOff>
      <xdr:row>65</xdr:row>
      <xdr:rowOff>97155</xdr:rowOff>
    </xdr:to>
    <xdr:cxnSp macro="">
      <xdr:nvCxnSpPr>
        <xdr:cNvPr id="135" name="直線コネクタ 134"/>
        <xdr:cNvCxnSpPr/>
      </xdr:nvCxnSpPr>
      <xdr:spPr>
        <a:xfrm>
          <a:off x="3225800" y="11068473"/>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17373</xdr:rowOff>
    </xdr:from>
    <xdr:ext cx="736600" cy="259045"/>
    <xdr:sp macro="" textlink="">
      <xdr:nvSpPr>
        <xdr:cNvPr id="137" name="テキスト ボックス 136"/>
        <xdr:cNvSpPr txBox="1"/>
      </xdr:nvSpPr>
      <xdr:spPr>
        <a:xfrm>
          <a:off x="3733800" y="1081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95673</xdr:rowOff>
    </xdr:from>
    <xdr:to>
      <xdr:col>4</xdr:col>
      <xdr:colOff>482600</xdr:colOff>
      <xdr:row>64</xdr:row>
      <xdr:rowOff>119804</xdr:rowOff>
    </xdr:to>
    <xdr:cxnSp macro="">
      <xdr:nvCxnSpPr>
        <xdr:cNvPr id="138" name="直線コネクタ 137"/>
        <xdr:cNvCxnSpPr/>
      </xdr:nvCxnSpPr>
      <xdr:spPr>
        <a:xfrm flipV="1">
          <a:off x="2336800" y="1106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104369</xdr:rowOff>
    </xdr:from>
    <xdr:ext cx="762000" cy="259045"/>
    <xdr:sp macro="" textlink="">
      <xdr:nvSpPr>
        <xdr:cNvPr id="140" name="テキスト ボックス 139"/>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119804</xdr:rowOff>
    </xdr:from>
    <xdr:to>
      <xdr:col>3</xdr:col>
      <xdr:colOff>279400</xdr:colOff>
      <xdr:row>65</xdr:row>
      <xdr:rowOff>48895</xdr:rowOff>
    </xdr:to>
    <xdr:cxnSp macro="">
      <xdr:nvCxnSpPr>
        <xdr:cNvPr id="141" name="直線コネクタ 140"/>
        <xdr:cNvCxnSpPr/>
      </xdr:nvCxnSpPr>
      <xdr:spPr>
        <a:xfrm flipV="1">
          <a:off x="1447800" y="1109260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84260</xdr:rowOff>
    </xdr:from>
    <xdr:ext cx="762000" cy="259045"/>
    <xdr:sp macro="" textlink="">
      <xdr:nvSpPr>
        <xdr:cNvPr id="145" name="テキスト ボックス 144"/>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18204</xdr:rowOff>
    </xdr:from>
    <xdr:to>
      <xdr:col>7</xdr:col>
      <xdr:colOff>203200</xdr:colOff>
      <xdr:row>65</xdr:row>
      <xdr:rowOff>119804</xdr:rowOff>
    </xdr:to>
    <xdr:sp macro="" textlink="">
      <xdr:nvSpPr>
        <xdr:cNvPr id="151" name="円/楕円 150"/>
        <xdr:cNvSpPr/>
      </xdr:nvSpPr>
      <xdr:spPr>
        <a:xfrm>
          <a:off x="49022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161731</xdr:rowOff>
    </xdr:from>
    <xdr:ext cx="762000" cy="259045"/>
    <xdr:sp macro="" textlink="">
      <xdr:nvSpPr>
        <xdr:cNvPr id="152" name="財政構造の弾力性該当値テキスト"/>
        <xdr:cNvSpPr txBox="1"/>
      </xdr:nvSpPr>
      <xdr:spPr>
        <a:xfrm>
          <a:off x="5041900" y="1113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46355</xdr:rowOff>
    </xdr:from>
    <xdr:to>
      <xdr:col>6</xdr:col>
      <xdr:colOff>50800</xdr:colOff>
      <xdr:row>65</xdr:row>
      <xdr:rowOff>147955</xdr:rowOff>
    </xdr:to>
    <xdr:sp macro="" textlink="">
      <xdr:nvSpPr>
        <xdr:cNvPr id="153" name="円/楕円 152"/>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132732</xdr:rowOff>
    </xdr:from>
    <xdr:ext cx="736600" cy="259045"/>
    <xdr:sp macro="" textlink="">
      <xdr:nvSpPr>
        <xdr:cNvPr id="154" name="テキスト ボックス 153"/>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44873</xdr:rowOff>
    </xdr:from>
    <xdr:to>
      <xdr:col>4</xdr:col>
      <xdr:colOff>533400</xdr:colOff>
      <xdr:row>64</xdr:row>
      <xdr:rowOff>146473</xdr:rowOff>
    </xdr:to>
    <xdr:sp macro="" textlink="">
      <xdr:nvSpPr>
        <xdr:cNvPr id="155" name="円/楕円 154"/>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131250</xdr:rowOff>
    </xdr:from>
    <xdr:ext cx="762000" cy="259045"/>
    <xdr:sp macro="" textlink="">
      <xdr:nvSpPr>
        <xdr:cNvPr id="156" name="テキスト ボックス 155"/>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69004</xdr:rowOff>
    </xdr:from>
    <xdr:to>
      <xdr:col>3</xdr:col>
      <xdr:colOff>330200</xdr:colOff>
      <xdr:row>64</xdr:row>
      <xdr:rowOff>170604</xdr:rowOff>
    </xdr:to>
    <xdr:sp macro="" textlink="">
      <xdr:nvSpPr>
        <xdr:cNvPr id="157" name="円/楕円 156"/>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155381</xdr:rowOff>
    </xdr:from>
    <xdr:ext cx="762000" cy="259045"/>
    <xdr:sp macro="" textlink="">
      <xdr:nvSpPr>
        <xdr:cNvPr id="158" name="テキスト ボックス 157"/>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169545</xdr:rowOff>
    </xdr:from>
    <xdr:to>
      <xdr:col>2</xdr:col>
      <xdr:colOff>127000</xdr:colOff>
      <xdr:row>65</xdr:row>
      <xdr:rowOff>99695</xdr:rowOff>
    </xdr:to>
    <xdr:sp macro="" textlink="">
      <xdr:nvSpPr>
        <xdr:cNvPr id="159" name="円/楕円 158"/>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84472</xdr:rowOff>
    </xdr:from>
    <xdr:ext cx="762000" cy="259045"/>
    <xdr:sp macro="" textlink="">
      <xdr:nvSpPr>
        <xdr:cNvPr id="160" name="テキスト ボックス 159"/>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[162,103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人口１人当たりの金額は類似団体平均より低くなっているが、人件費比率だけを見てみると類似団体平均を上回っている。これは主にごみ収集業務や学校給食調理、保育所運営などを直営で行っているためである。</a:t>
          </a:r>
          <a:endParaRPr lang="ja-JP" altLang="ja-JP" sz="1400">
            <a:effectLst/>
          </a:endParaRPr>
        </a:p>
        <a:p>
          <a:r>
            <a:rPr kumimoji="1" lang="ja-JP" altLang="ja-JP" sz="1100">
              <a:solidFill>
                <a:schemeClr val="dk1"/>
              </a:solidFill>
              <a:effectLst/>
              <a:latin typeface="+mn-lt"/>
              <a:ea typeface="+mn-ea"/>
              <a:cs typeface="+mn-cs"/>
            </a:rPr>
            <a:t>今後、新庁舎建設、主要幹線道路整備等、本町にとって重要かつ大きな事業を抱えており人件費の削減が難しい状況にあるが、民間委託化の検討を進めるなど、コストの低減を図っていく方針である。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49921</xdr:rowOff>
    </xdr:from>
    <xdr:to>
      <xdr:col>7</xdr:col>
      <xdr:colOff>152400</xdr:colOff>
      <xdr:row>82</xdr:row>
      <xdr:rowOff>67729</xdr:rowOff>
    </xdr:to>
    <xdr:cxnSp macro="">
      <xdr:nvCxnSpPr>
        <xdr:cNvPr id="194" name="直線コネクタ 193"/>
        <xdr:cNvCxnSpPr/>
      </xdr:nvCxnSpPr>
      <xdr:spPr>
        <a:xfrm>
          <a:off x="4114800" y="14108821"/>
          <a:ext cx="8382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18549</xdr:rowOff>
    </xdr:from>
    <xdr:to>
      <xdr:col>6</xdr:col>
      <xdr:colOff>0</xdr:colOff>
      <xdr:row>82</xdr:row>
      <xdr:rowOff>49921</xdr:rowOff>
    </xdr:to>
    <xdr:cxnSp macro="">
      <xdr:nvCxnSpPr>
        <xdr:cNvPr id="197" name="直線コネクタ 196"/>
        <xdr:cNvCxnSpPr/>
      </xdr:nvCxnSpPr>
      <xdr:spPr>
        <a:xfrm>
          <a:off x="3225800" y="14077449"/>
          <a:ext cx="8890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18549</xdr:rowOff>
    </xdr:from>
    <xdr:to>
      <xdr:col>4</xdr:col>
      <xdr:colOff>482600</xdr:colOff>
      <xdr:row>82</xdr:row>
      <xdr:rowOff>21160</xdr:rowOff>
    </xdr:to>
    <xdr:cxnSp macro="">
      <xdr:nvCxnSpPr>
        <xdr:cNvPr id="200" name="直線コネクタ 199"/>
        <xdr:cNvCxnSpPr/>
      </xdr:nvCxnSpPr>
      <xdr:spPr>
        <a:xfrm flipV="1">
          <a:off x="2336800" y="14077449"/>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2" name="テキスト ボックス 201"/>
        <xdr:cNvSpPr txBox="1"/>
      </xdr:nvSpPr>
      <xdr:spPr>
        <a:xfrm>
          <a:off x="2844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21160</xdr:rowOff>
    </xdr:from>
    <xdr:to>
      <xdr:col>3</xdr:col>
      <xdr:colOff>279400</xdr:colOff>
      <xdr:row>82</xdr:row>
      <xdr:rowOff>25722</xdr:rowOff>
    </xdr:to>
    <xdr:cxnSp macro="">
      <xdr:nvCxnSpPr>
        <xdr:cNvPr id="203" name="直線コネクタ 202"/>
        <xdr:cNvCxnSpPr/>
      </xdr:nvCxnSpPr>
      <xdr:spPr>
        <a:xfrm flipV="1">
          <a:off x="1447800" y="14080060"/>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7" name="テキスト ボックス 206"/>
        <xdr:cNvSpPr txBox="1"/>
      </xdr:nvSpPr>
      <xdr:spPr>
        <a:xfrm>
          <a:off x="1066800" y="142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16929</xdr:rowOff>
    </xdr:from>
    <xdr:to>
      <xdr:col>7</xdr:col>
      <xdr:colOff>203200</xdr:colOff>
      <xdr:row>82</xdr:row>
      <xdr:rowOff>118529</xdr:rowOff>
    </xdr:to>
    <xdr:sp macro="" textlink="">
      <xdr:nvSpPr>
        <xdr:cNvPr id="213" name="円/楕円 212"/>
        <xdr:cNvSpPr/>
      </xdr:nvSpPr>
      <xdr:spPr>
        <a:xfrm>
          <a:off x="4902200" y="140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109656</xdr:rowOff>
    </xdr:from>
    <xdr:ext cx="762000" cy="259045"/>
    <xdr:sp macro="" textlink="">
      <xdr:nvSpPr>
        <xdr:cNvPr id="214" name="人件費・物件費等の状況該当値テキスト"/>
        <xdr:cNvSpPr txBox="1"/>
      </xdr:nvSpPr>
      <xdr:spPr>
        <a:xfrm>
          <a:off x="5041900" y="1399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162,103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170571</xdr:rowOff>
    </xdr:from>
    <xdr:to>
      <xdr:col>6</xdr:col>
      <xdr:colOff>50800</xdr:colOff>
      <xdr:row>82</xdr:row>
      <xdr:rowOff>100721</xdr:rowOff>
    </xdr:to>
    <xdr:sp macro="" textlink="">
      <xdr:nvSpPr>
        <xdr:cNvPr id="215" name="円/楕円 214"/>
        <xdr:cNvSpPr/>
      </xdr:nvSpPr>
      <xdr:spPr>
        <a:xfrm>
          <a:off x="4064000" y="140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110898</xdr:rowOff>
    </xdr:from>
    <xdr:ext cx="736600" cy="259045"/>
    <xdr:sp macro="" textlink="">
      <xdr:nvSpPr>
        <xdr:cNvPr id="216" name="テキスト ボックス 215"/>
        <xdr:cNvSpPr txBox="1"/>
      </xdr:nvSpPr>
      <xdr:spPr>
        <a:xfrm>
          <a:off x="3733800" y="1382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153,247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139199</xdr:rowOff>
    </xdr:from>
    <xdr:to>
      <xdr:col>4</xdr:col>
      <xdr:colOff>533400</xdr:colOff>
      <xdr:row>82</xdr:row>
      <xdr:rowOff>69349</xdr:rowOff>
    </xdr:to>
    <xdr:sp macro="" textlink="">
      <xdr:nvSpPr>
        <xdr:cNvPr id="217" name="円/楕円 216"/>
        <xdr:cNvSpPr/>
      </xdr:nvSpPr>
      <xdr:spPr>
        <a:xfrm>
          <a:off x="3175000" y="140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79526</xdr:rowOff>
    </xdr:from>
    <xdr:ext cx="762000" cy="259045"/>
    <xdr:sp macro="" textlink="">
      <xdr:nvSpPr>
        <xdr:cNvPr id="218" name="テキスト ボックス 217"/>
        <xdr:cNvSpPr txBox="1"/>
      </xdr:nvSpPr>
      <xdr:spPr>
        <a:xfrm>
          <a:off x="2844800" y="137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137,646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141810</xdr:rowOff>
    </xdr:from>
    <xdr:to>
      <xdr:col>3</xdr:col>
      <xdr:colOff>330200</xdr:colOff>
      <xdr:row>82</xdr:row>
      <xdr:rowOff>71960</xdr:rowOff>
    </xdr:to>
    <xdr:sp macro="" textlink="">
      <xdr:nvSpPr>
        <xdr:cNvPr id="219" name="円/楕円 218"/>
        <xdr:cNvSpPr/>
      </xdr:nvSpPr>
      <xdr:spPr>
        <a:xfrm>
          <a:off x="2286000" y="140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82137</xdr:rowOff>
    </xdr:from>
    <xdr:ext cx="762000" cy="259045"/>
    <xdr:sp macro="" textlink="">
      <xdr:nvSpPr>
        <xdr:cNvPr id="220" name="テキスト ボックス 219"/>
        <xdr:cNvSpPr txBox="1"/>
      </xdr:nvSpPr>
      <xdr:spPr>
        <a:xfrm>
          <a:off x="1955800" y="137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138,944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146372</xdr:rowOff>
    </xdr:from>
    <xdr:to>
      <xdr:col>2</xdr:col>
      <xdr:colOff>127000</xdr:colOff>
      <xdr:row>82</xdr:row>
      <xdr:rowOff>76522</xdr:rowOff>
    </xdr:to>
    <xdr:sp macro="" textlink="">
      <xdr:nvSpPr>
        <xdr:cNvPr id="221" name="円/楕円 220"/>
        <xdr:cNvSpPr/>
      </xdr:nvSpPr>
      <xdr:spPr>
        <a:xfrm>
          <a:off x="1397000" y="140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86699</xdr:rowOff>
    </xdr:from>
    <xdr:ext cx="762000" cy="259045"/>
    <xdr:sp macro="" textlink="">
      <xdr:nvSpPr>
        <xdr:cNvPr id="222" name="テキスト ボックス 221"/>
        <xdr:cNvSpPr txBox="1"/>
      </xdr:nvSpPr>
      <xdr:spPr>
        <a:xfrm>
          <a:off x="1066800" y="138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141,213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３年度から平成２４年度は国家公務員の給与カットによりラスパイレス指数が１００を超えた状況になっていたが、国の勧告に基づき、平成２５年度から職員給の削減を実施したことで、大きく改善した。</a:t>
          </a:r>
          <a:endParaRPr lang="ja-JP" altLang="ja-JP" sz="1400">
            <a:effectLst/>
          </a:endParaRPr>
        </a:p>
        <a:p>
          <a:r>
            <a:rPr kumimoji="1" lang="ja-JP" altLang="ja-JP" sz="1100">
              <a:solidFill>
                <a:schemeClr val="dk1"/>
              </a:solidFill>
              <a:effectLst/>
              <a:latin typeface="+mn-lt"/>
              <a:ea typeface="+mn-ea"/>
              <a:cs typeface="+mn-cs"/>
            </a:rPr>
            <a:t>国に準拠した給与体系を採用しているものの、ラスパイレス指数は９８．６と類似団体平均を２．７上回り、全国町村平均も２．３上回っている。</a:t>
          </a:r>
          <a:endParaRPr lang="ja-JP" altLang="ja-JP" sz="1400">
            <a:effectLst/>
          </a:endParaRPr>
        </a:p>
        <a:p>
          <a:r>
            <a:rPr kumimoji="1" lang="ja-JP" altLang="ja-JP" sz="1100">
              <a:solidFill>
                <a:schemeClr val="dk1"/>
              </a:solidFill>
              <a:effectLst/>
              <a:latin typeface="+mn-lt"/>
              <a:ea typeface="+mn-ea"/>
              <a:cs typeface="+mn-cs"/>
            </a:rPr>
            <a:t>今後も適正な人事配置と行政効率の高い組織づくりを進めていくとともに、国基準を基本に給与の適正化に努める。　</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101600</xdr:rowOff>
    </xdr:from>
    <xdr:to>
      <xdr:col>24</xdr:col>
      <xdr:colOff>558800</xdr:colOff>
      <xdr:row>86</xdr:row>
      <xdr:rowOff>149861</xdr:rowOff>
    </xdr:to>
    <xdr:cxnSp macro="">
      <xdr:nvCxnSpPr>
        <xdr:cNvPr id="256" name="直線コネクタ 255"/>
        <xdr:cNvCxnSpPr/>
      </xdr:nvCxnSpPr>
      <xdr:spPr>
        <a:xfrm>
          <a:off x="16179800" y="148463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101600</xdr:rowOff>
    </xdr:from>
    <xdr:to>
      <xdr:col>23</xdr:col>
      <xdr:colOff>406400</xdr:colOff>
      <xdr:row>86</xdr:row>
      <xdr:rowOff>117687</xdr:rowOff>
    </xdr:to>
    <xdr:cxnSp macro="">
      <xdr:nvCxnSpPr>
        <xdr:cNvPr id="259" name="直線コネクタ 258"/>
        <xdr:cNvCxnSpPr/>
      </xdr:nvCxnSpPr>
      <xdr:spPr>
        <a:xfrm flipV="1">
          <a:off x="15290800" y="1484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1" name="テキスト ボックス 260"/>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117687</xdr:rowOff>
    </xdr:from>
    <xdr:to>
      <xdr:col>22</xdr:col>
      <xdr:colOff>203200</xdr:colOff>
      <xdr:row>89</xdr:row>
      <xdr:rowOff>150284</xdr:rowOff>
    </xdr:to>
    <xdr:cxnSp macro="">
      <xdr:nvCxnSpPr>
        <xdr:cNvPr id="262" name="直線コネクタ 261"/>
        <xdr:cNvCxnSpPr/>
      </xdr:nvCxnSpPr>
      <xdr:spPr>
        <a:xfrm flipV="1">
          <a:off x="14401800" y="14862387"/>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4" name="テキスト ボックス 263"/>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126154</xdr:rowOff>
    </xdr:from>
    <xdr:to>
      <xdr:col>21</xdr:col>
      <xdr:colOff>0</xdr:colOff>
      <xdr:row>89</xdr:row>
      <xdr:rowOff>150284</xdr:rowOff>
    </xdr:to>
    <xdr:cxnSp macro="">
      <xdr:nvCxnSpPr>
        <xdr:cNvPr id="265" name="直線コネクタ 264"/>
        <xdr:cNvCxnSpPr/>
      </xdr:nvCxnSpPr>
      <xdr:spPr>
        <a:xfrm>
          <a:off x="13512800" y="153852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67" name="テキスト ボックス 266"/>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9" name="テキスト ボックス 268"/>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99061</xdr:rowOff>
    </xdr:from>
    <xdr:to>
      <xdr:col>24</xdr:col>
      <xdr:colOff>609600</xdr:colOff>
      <xdr:row>87</xdr:row>
      <xdr:rowOff>29211</xdr:rowOff>
    </xdr:to>
    <xdr:sp macro="" textlink="">
      <xdr:nvSpPr>
        <xdr:cNvPr id="275" name="円/楕円 274"/>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71138</xdr:rowOff>
    </xdr:from>
    <xdr:ext cx="762000" cy="259045"/>
    <xdr:sp macro="" textlink="">
      <xdr:nvSpPr>
        <xdr:cNvPr id="276"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7" name="円/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8" name="テキスト ボックス 277"/>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66887</xdr:rowOff>
    </xdr:from>
    <xdr:to>
      <xdr:col>22</xdr:col>
      <xdr:colOff>254000</xdr:colOff>
      <xdr:row>86</xdr:row>
      <xdr:rowOff>168487</xdr:rowOff>
    </xdr:to>
    <xdr:sp macro="" textlink="">
      <xdr:nvSpPr>
        <xdr:cNvPr id="279" name="円/楕円 278"/>
        <xdr:cNvSpPr/>
      </xdr:nvSpPr>
      <xdr:spPr>
        <a:xfrm>
          <a:off x="15240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153264</xdr:rowOff>
    </xdr:from>
    <xdr:ext cx="762000" cy="259045"/>
    <xdr:sp macro="" textlink="">
      <xdr:nvSpPr>
        <xdr:cNvPr id="280" name="テキスト ボックス 279"/>
        <xdr:cNvSpPr txBox="1"/>
      </xdr:nvSpPr>
      <xdr:spPr>
        <a:xfrm>
          <a:off x="14909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99484</xdr:rowOff>
    </xdr:from>
    <xdr:to>
      <xdr:col>21</xdr:col>
      <xdr:colOff>50800</xdr:colOff>
      <xdr:row>90</xdr:row>
      <xdr:rowOff>29634</xdr:rowOff>
    </xdr:to>
    <xdr:sp macro="" textlink="">
      <xdr:nvSpPr>
        <xdr:cNvPr id="281" name="円/楕円 280"/>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82" name="テキスト ボックス 281"/>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75354</xdr:rowOff>
    </xdr:from>
    <xdr:to>
      <xdr:col>19</xdr:col>
      <xdr:colOff>533400</xdr:colOff>
      <xdr:row>90</xdr:row>
      <xdr:rowOff>5504</xdr:rowOff>
    </xdr:to>
    <xdr:sp macro="" textlink="">
      <xdr:nvSpPr>
        <xdr:cNvPr id="283" name="円/楕円 282"/>
        <xdr:cNvSpPr/>
      </xdr:nvSpPr>
      <xdr:spPr>
        <a:xfrm>
          <a:off x="13462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161731</xdr:rowOff>
    </xdr:from>
    <xdr:ext cx="762000" cy="259045"/>
    <xdr:sp macro="" textlink="">
      <xdr:nvSpPr>
        <xdr:cNvPr id="284" name="テキスト ボックス 283"/>
        <xdr:cNvSpPr txBox="1"/>
      </xdr:nvSpPr>
      <xdr:spPr>
        <a:xfrm>
          <a:off x="13131800" y="154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第６次定員適正化計画（計画期間：平成２７年度～平成３１年度）に基づく定員管理を行っており、平成２７年度は計画値１３４名に対し実績値１３３名と計画を下回っている。</a:t>
          </a:r>
          <a:endParaRPr lang="ja-JP" altLang="ja-JP" sz="1400">
            <a:effectLst/>
          </a:endParaRPr>
        </a:p>
        <a:p>
          <a:r>
            <a:rPr kumimoji="1" lang="ja-JP" altLang="ja-JP" sz="1100">
              <a:solidFill>
                <a:schemeClr val="dk1"/>
              </a:solidFill>
              <a:effectLst/>
              <a:latin typeface="+mn-lt"/>
              <a:ea typeface="+mn-ea"/>
              <a:cs typeface="+mn-cs"/>
            </a:rPr>
            <a:t>平成２７年度より類似団体類型が</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１に変更されたが、人口当たり職員数は類似団体平均を下回る状況となっている。</a:t>
          </a:r>
          <a:endParaRPr lang="ja-JP" altLang="ja-JP" sz="1400">
            <a:effectLst/>
          </a:endParaRPr>
        </a:p>
        <a:p>
          <a:r>
            <a:rPr kumimoji="1" lang="ja-JP" altLang="ja-JP" sz="1100">
              <a:solidFill>
                <a:schemeClr val="dk1"/>
              </a:solidFill>
              <a:effectLst/>
              <a:latin typeface="+mn-lt"/>
              <a:ea typeface="+mn-ea"/>
              <a:cs typeface="+mn-cs"/>
            </a:rPr>
            <a:t>新庁舎建設、主要幹線道路整備等、本町にとって重要かつ大きな事業を抱えているが、民間委託化、退職者不補充等の職員削減に取り組み、引き続き適正な定員管理に努める。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55033</xdr:rowOff>
    </xdr:from>
    <xdr:to>
      <xdr:col>24</xdr:col>
      <xdr:colOff>558800</xdr:colOff>
      <xdr:row>61</xdr:row>
      <xdr:rowOff>67098</xdr:rowOff>
    </xdr:to>
    <xdr:cxnSp macro="">
      <xdr:nvCxnSpPr>
        <xdr:cNvPr id="319" name="直線コネクタ 318"/>
        <xdr:cNvCxnSpPr/>
      </xdr:nvCxnSpPr>
      <xdr:spPr>
        <a:xfrm>
          <a:off x="16179800" y="1051348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28491</xdr:rowOff>
    </xdr:from>
    <xdr:to>
      <xdr:col>23</xdr:col>
      <xdr:colOff>406400</xdr:colOff>
      <xdr:row>61</xdr:row>
      <xdr:rowOff>55033</xdr:rowOff>
    </xdr:to>
    <xdr:cxnSp macro="">
      <xdr:nvCxnSpPr>
        <xdr:cNvPr id="322" name="直線コネクタ 321"/>
        <xdr:cNvCxnSpPr/>
      </xdr:nvCxnSpPr>
      <xdr:spPr>
        <a:xfrm>
          <a:off x="15290800" y="10486941"/>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4" name="テキスト ボックス 323"/>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162137</xdr:rowOff>
    </xdr:from>
    <xdr:to>
      <xdr:col>22</xdr:col>
      <xdr:colOff>203200</xdr:colOff>
      <xdr:row>61</xdr:row>
      <xdr:rowOff>28491</xdr:rowOff>
    </xdr:to>
    <xdr:cxnSp macro="">
      <xdr:nvCxnSpPr>
        <xdr:cNvPr id="325" name="直線コネクタ 324"/>
        <xdr:cNvCxnSpPr/>
      </xdr:nvCxnSpPr>
      <xdr:spPr>
        <a:xfrm>
          <a:off x="14401800" y="10449137"/>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7" name="テキスト ボックス 326"/>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154094</xdr:rowOff>
    </xdr:from>
    <xdr:to>
      <xdr:col>21</xdr:col>
      <xdr:colOff>0</xdr:colOff>
      <xdr:row>60</xdr:row>
      <xdr:rowOff>162137</xdr:rowOff>
    </xdr:to>
    <xdr:cxnSp macro="">
      <xdr:nvCxnSpPr>
        <xdr:cNvPr id="328" name="直線コネクタ 327"/>
        <xdr:cNvCxnSpPr/>
      </xdr:nvCxnSpPr>
      <xdr:spPr>
        <a:xfrm>
          <a:off x="13512800" y="1044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0" name="テキスト ボックス 329"/>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2" name="テキスト ボックス 331"/>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16298</xdr:rowOff>
    </xdr:from>
    <xdr:to>
      <xdr:col>24</xdr:col>
      <xdr:colOff>609600</xdr:colOff>
      <xdr:row>61</xdr:row>
      <xdr:rowOff>117898</xdr:rowOff>
    </xdr:to>
    <xdr:sp macro="" textlink="">
      <xdr:nvSpPr>
        <xdr:cNvPr id="338" name="円/楕円 337"/>
        <xdr:cNvSpPr/>
      </xdr:nvSpPr>
      <xdr:spPr>
        <a:xfrm>
          <a:off x="169672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32825</xdr:rowOff>
    </xdr:from>
    <xdr:ext cx="762000" cy="259045"/>
    <xdr:sp macro="" textlink="">
      <xdr:nvSpPr>
        <xdr:cNvPr id="339" name="定員管理の状況該当値テキスト"/>
        <xdr:cNvSpPr txBox="1"/>
      </xdr:nvSpPr>
      <xdr:spPr>
        <a:xfrm>
          <a:off x="17106900" y="1031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4233</xdr:rowOff>
    </xdr:from>
    <xdr:to>
      <xdr:col>23</xdr:col>
      <xdr:colOff>457200</xdr:colOff>
      <xdr:row>61</xdr:row>
      <xdr:rowOff>105833</xdr:rowOff>
    </xdr:to>
    <xdr:sp macro="" textlink="">
      <xdr:nvSpPr>
        <xdr:cNvPr id="340" name="円/楕円 339"/>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116010</xdr:rowOff>
    </xdr:from>
    <xdr:ext cx="736600" cy="259045"/>
    <xdr:sp macro="" textlink="">
      <xdr:nvSpPr>
        <xdr:cNvPr id="341" name="テキスト ボックス 340"/>
        <xdr:cNvSpPr txBox="1"/>
      </xdr:nvSpPr>
      <xdr:spPr>
        <a:xfrm>
          <a:off x="15798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149141</xdr:rowOff>
    </xdr:from>
    <xdr:to>
      <xdr:col>22</xdr:col>
      <xdr:colOff>254000</xdr:colOff>
      <xdr:row>61</xdr:row>
      <xdr:rowOff>79291</xdr:rowOff>
    </xdr:to>
    <xdr:sp macro="" textlink="">
      <xdr:nvSpPr>
        <xdr:cNvPr id="342" name="円/楕円 341"/>
        <xdr:cNvSpPr/>
      </xdr:nvSpPr>
      <xdr:spPr>
        <a:xfrm>
          <a:off x="15240000" y="104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89468</xdr:rowOff>
    </xdr:from>
    <xdr:ext cx="762000" cy="259045"/>
    <xdr:sp macro="" textlink="">
      <xdr:nvSpPr>
        <xdr:cNvPr id="343" name="テキスト ボックス 342"/>
        <xdr:cNvSpPr txBox="1"/>
      </xdr:nvSpPr>
      <xdr:spPr>
        <a:xfrm>
          <a:off x="14909800" y="1020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111337</xdr:rowOff>
    </xdr:from>
    <xdr:to>
      <xdr:col>21</xdr:col>
      <xdr:colOff>50800</xdr:colOff>
      <xdr:row>61</xdr:row>
      <xdr:rowOff>41487</xdr:rowOff>
    </xdr:to>
    <xdr:sp macro="" textlink="">
      <xdr:nvSpPr>
        <xdr:cNvPr id="344" name="円/楕円 343"/>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51664</xdr:rowOff>
    </xdr:from>
    <xdr:ext cx="762000" cy="259045"/>
    <xdr:sp macro="" textlink="">
      <xdr:nvSpPr>
        <xdr:cNvPr id="345" name="テキスト ボックス 344"/>
        <xdr:cNvSpPr txBox="1"/>
      </xdr:nvSpPr>
      <xdr:spPr>
        <a:xfrm>
          <a:off x="14020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103294</xdr:rowOff>
    </xdr:from>
    <xdr:to>
      <xdr:col>19</xdr:col>
      <xdr:colOff>533400</xdr:colOff>
      <xdr:row>61</xdr:row>
      <xdr:rowOff>33444</xdr:rowOff>
    </xdr:to>
    <xdr:sp macro="" textlink="">
      <xdr:nvSpPr>
        <xdr:cNvPr id="346" name="円/楕円 345"/>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43621</xdr:rowOff>
    </xdr:from>
    <xdr:ext cx="762000" cy="259045"/>
    <xdr:sp macro="" textlink="">
      <xdr:nvSpPr>
        <xdr:cNvPr id="347" name="テキスト ボックス 346"/>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過去からの起債抑制策により類似団体平均８．１％を下回る６．０％となっている。</a:t>
          </a:r>
          <a:endParaRPr lang="ja-JP" altLang="ja-JP" sz="1400">
            <a:effectLst/>
          </a:endParaRPr>
        </a:p>
        <a:p>
          <a:r>
            <a:rPr kumimoji="1" lang="ja-JP" altLang="ja-JP" sz="1100">
              <a:solidFill>
                <a:schemeClr val="dk1"/>
              </a:solidFill>
              <a:effectLst/>
              <a:latin typeface="+mn-lt"/>
              <a:ea typeface="+mn-ea"/>
              <a:cs typeface="+mn-cs"/>
            </a:rPr>
            <a:t>公債費で償還期間が終了したものが多数あったこと、臨時財政対策債償還分の交付税算入が増えたことなどにより、昨年度よりも１．３％好転している。</a:t>
          </a:r>
          <a:endParaRPr lang="ja-JP" altLang="ja-JP" sz="1400">
            <a:effectLst/>
          </a:endParaRPr>
        </a:p>
        <a:p>
          <a:r>
            <a:rPr kumimoji="1" lang="ja-JP" altLang="ja-JP" sz="1100">
              <a:solidFill>
                <a:schemeClr val="dk1"/>
              </a:solidFill>
              <a:effectLst/>
              <a:latin typeface="+mn-lt"/>
              <a:ea typeface="+mn-ea"/>
              <a:cs typeface="+mn-cs"/>
            </a:rPr>
            <a:t>今後とも計画的な起債発行に努め、公債費の健全性を維持していく。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153670</xdr:rowOff>
    </xdr:from>
    <xdr:to>
      <xdr:col>24</xdr:col>
      <xdr:colOff>558800</xdr:colOff>
      <xdr:row>40</xdr:row>
      <xdr:rowOff>107696</xdr:rowOff>
    </xdr:to>
    <xdr:cxnSp macro="">
      <xdr:nvCxnSpPr>
        <xdr:cNvPr id="379" name="直線コネクタ 378"/>
        <xdr:cNvCxnSpPr/>
      </xdr:nvCxnSpPr>
      <xdr:spPr>
        <a:xfrm flipV="1">
          <a:off x="16179800" y="684022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107696</xdr:rowOff>
    </xdr:from>
    <xdr:to>
      <xdr:col>23</xdr:col>
      <xdr:colOff>406400</xdr:colOff>
      <xdr:row>41</xdr:row>
      <xdr:rowOff>71374</xdr:rowOff>
    </xdr:to>
    <xdr:cxnSp macro="">
      <xdr:nvCxnSpPr>
        <xdr:cNvPr id="382" name="直線コネクタ 381"/>
        <xdr:cNvCxnSpPr/>
      </xdr:nvCxnSpPr>
      <xdr:spPr>
        <a:xfrm flipV="1">
          <a:off x="15290800" y="696569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71374</xdr:rowOff>
    </xdr:from>
    <xdr:to>
      <xdr:col>22</xdr:col>
      <xdr:colOff>203200</xdr:colOff>
      <xdr:row>42</xdr:row>
      <xdr:rowOff>6096</xdr:rowOff>
    </xdr:to>
    <xdr:cxnSp macro="">
      <xdr:nvCxnSpPr>
        <xdr:cNvPr id="385" name="直線コネクタ 384"/>
        <xdr:cNvCxnSpPr/>
      </xdr:nvCxnSpPr>
      <xdr:spPr>
        <a:xfrm flipV="1">
          <a:off x="14401800" y="710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7" name="テキスト ボックス 38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6096</xdr:rowOff>
    </xdr:from>
    <xdr:to>
      <xdr:col>21</xdr:col>
      <xdr:colOff>0</xdr:colOff>
      <xdr:row>42</xdr:row>
      <xdr:rowOff>73660</xdr:rowOff>
    </xdr:to>
    <xdr:cxnSp macro="">
      <xdr:nvCxnSpPr>
        <xdr:cNvPr id="388" name="直線コネクタ 387"/>
        <xdr:cNvCxnSpPr/>
      </xdr:nvCxnSpPr>
      <xdr:spPr>
        <a:xfrm flipV="1">
          <a:off x="13512800" y="72069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90" name="テキスト ボックス 389"/>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2" name="テキスト ボックス 391"/>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102870</xdr:rowOff>
    </xdr:from>
    <xdr:to>
      <xdr:col>24</xdr:col>
      <xdr:colOff>609600</xdr:colOff>
      <xdr:row>40</xdr:row>
      <xdr:rowOff>33020</xdr:rowOff>
    </xdr:to>
    <xdr:sp macro="" textlink="">
      <xdr:nvSpPr>
        <xdr:cNvPr id="398" name="円/楕円 397"/>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119397</xdr:rowOff>
    </xdr:from>
    <xdr:ext cx="762000" cy="259045"/>
    <xdr:sp macro="" textlink="">
      <xdr:nvSpPr>
        <xdr:cNvPr id="399"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56896</xdr:rowOff>
    </xdr:from>
    <xdr:to>
      <xdr:col>23</xdr:col>
      <xdr:colOff>457200</xdr:colOff>
      <xdr:row>40</xdr:row>
      <xdr:rowOff>158496</xdr:rowOff>
    </xdr:to>
    <xdr:sp macro="" textlink="">
      <xdr:nvSpPr>
        <xdr:cNvPr id="400" name="円/楕円 399"/>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168673</xdr:rowOff>
    </xdr:from>
    <xdr:ext cx="736600" cy="259045"/>
    <xdr:sp macro="" textlink="">
      <xdr:nvSpPr>
        <xdr:cNvPr id="401" name="テキスト ボックス 400"/>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20574</xdr:rowOff>
    </xdr:from>
    <xdr:to>
      <xdr:col>22</xdr:col>
      <xdr:colOff>254000</xdr:colOff>
      <xdr:row>41</xdr:row>
      <xdr:rowOff>122174</xdr:rowOff>
    </xdr:to>
    <xdr:sp macro="" textlink="">
      <xdr:nvSpPr>
        <xdr:cNvPr id="402" name="円/楕円 401"/>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132351</xdr:rowOff>
    </xdr:from>
    <xdr:ext cx="762000" cy="259045"/>
    <xdr:sp macro="" textlink="">
      <xdr:nvSpPr>
        <xdr:cNvPr id="403" name="テキスト ボックス 40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126746</xdr:rowOff>
    </xdr:from>
    <xdr:to>
      <xdr:col>21</xdr:col>
      <xdr:colOff>50800</xdr:colOff>
      <xdr:row>42</xdr:row>
      <xdr:rowOff>56896</xdr:rowOff>
    </xdr:to>
    <xdr:sp macro="" textlink="">
      <xdr:nvSpPr>
        <xdr:cNvPr id="404" name="円/楕円 403"/>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405" name="テキスト ボックス 404"/>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406" name="円/楕円 405"/>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407" name="テキスト ボックス 406"/>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これまで計画的な起債事業を実施してきたことや充当可能基金を多く保有していることにより、将来負担比率は０．０％と類似団体平均と比較しても低い水準となっている。</a:t>
          </a:r>
          <a:endParaRPr lang="ja-JP" altLang="ja-JP" sz="1400">
            <a:effectLst/>
          </a:endParaRPr>
        </a:p>
        <a:p>
          <a:r>
            <a:rPr kumimoji="1" lang="ja-JP" altLang="ja-JP" sz="1100">
              <a:solidFill>
                <a:schemeClr val="dk1"/>
              </a:solidFill>
              <a:effectLst/>
              <a:latin typeface="+mn-lt"/>
              <a:ea typeface="+mn-ea"/>
              <a:cs typeface="+mn-cs"/>
            </a:rPr>
            <a:t>引き続き適正な将来負担比率を維持していくため、今後計画している新庁舎建設や主要幹線道路整備などの事業実施にあたっては、国・府の補助金や交付税措置のある有利な起債を積極的に活用するほか、各種基金の取り崩しの抑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1" name="フローチャート : 判断 440"/>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2" name="テキスト ボックス 441"/>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26416</xdr:rowOff>
    </xdr:from>
    <xdr:to>
      <xdr:col>22</xdr:col>
      <xdr:colOff>254000</xdr:colOff>
      <xdr:row>15</xdr:row>
      <xdr:rowOff>128016</xdr:rowOff>
    </xdr:to>
    <xdr:sp macro="" textlink="">
      <xdr:nvSpPr>
        <xdr:cNvPr id="443" name="フローチャート : 判断 442"/>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4" name="テキスト ボックス 443"/>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102667</xdr:rowOff>
    </xdr:from>
    <xdr:to>
      <xdr:col>21</xdr:col>
      <xdr:colOff>50800</xdr:colOff>
      <xdr:row>16</xdr:row>
      <xdr:rowOff>32817</xdr:rowOff>
    </xdr:to>
    <xdr:sp macro="" textlink="">
      <xdr:nvSpPr>
        <xdr:cNvPr id="445" name="フローチャート : 判断 444"/>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46" name="テキスト ボックス 445"/>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47" name="フローチャート : 判断 446"/>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48" name="テキスト ボックス 447"/>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9,615
9,463
58.16
4,703,957
4,513,526
177,553
2,843,404
4,294,804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人件費に係るものは、平成２７年度において３１．１％と類似団体に比べて高い水準にある。これは、ごみ収集や学校給食調理、保育所運営などを直営で行っていることが要因と考えられる。</a:t>
          </a:r>
          <a:endParaRPr lang="ja-JP" altLang="ja-JP" sz="1400">
            <a:effectLst/>
          </a:endParaRPr>
        </a:p>
        <a:p>
          <a:r>
            <a:rPr kumimoji="1" lang="ja-JP" altLang="ja-JP" sz="1100">
              <a:solidFill>
                <a:schemeClr val="dk1"/>
              </a:solidFill>
              <a:effectLst/>
              <a:latin typeface="+mn-lt"/>
              <a:ea typeface="+mn-ea"/>
              <a:cs typeface="+mn-cs"/>
            </a:rPr>
            <a:t>今後も適正な人事配置と民間委託化を含めた行政効率の高い組織づくりを進めていくとともに、国基準を基本に給与の適正化に努める。　</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20320</xdr:rowOff>
    </xdr:from>
    <xdr:to>
      <xdr:col>7</xdr:col>
      <xdr:colOff>15875</xdr:colOff>
      <xdr:row>40</xdr:row>
      <xdr:rowOff>66040</xdr:rowOff>
    </xdr:to>
    <xdr:cxnSp macro="">
      <xdr:nvCxnSpPr>
        <xdr:cNvPr id="66" name="直線コネクタ 65"/>
        <xdr:cNvCxnSpPr/>
      </xdr:nvCxnSpPr>
      <xdr:spPr>
        <a:xfrm flipV="1">
          <a:off x="3987800" y="6878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1270</xdr:rowOff>
    </xdr:from>
    <xdr:to>
      <xdr:col>5</xdr:col>
      <xdr:colOff>549275</xdr:colOff>
      <xdr:row>40</xdr:row>
      <xdr:rowOff>66040</xdr:rowOff>
    </xdr:to>
    <xdr:cxnSp macro="">
      <xdr:nvCxnSpPr>
        <xdr:cNvPr id="69" name="直線コネクタ 68"/>
        <xdr:cNvCxnSpPr/>
      </xdr:nvCxnSpPr>
      <xdr:spPr>
        <a:xfrm>
          <a:off x="3098800" y="66878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1270</xdr:rowOff>
    </xdr:from>
    <xdr:to>
      <xdr:col>4</xdr:col>
      <xdr:colOff>346075</xdr:colOff>
      <xdr:row>39</xdr:row>
      <xdr:rowOff>62230</xdr:rowOff>
    </xdr:to>
    <xdr:cxnSp macro="">
      <xdr:nvCxnSpPr>
        <xdr:cNvPr id="72" name="直線コネクタ 71"/>
        <xdr:cNvCxnSpPr/>
      </xdr:nvCxnSpPr>
      <xdr:spPr>
        <a:xfrm flipV="1">
          <a:off x="2209800" y="668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62230</xdr:rowOff>
    </xdr:from>
    <xdr:to>
      <xdr:col>3</xdr:col>
      <xdr:colOff>142875</xdr:colOff>
      <xdr:row>39</xdr:row>
      <xdr:rowOff>146050</xdr:rowOff>
    </xdr:to>
    <xdr:cxnSp macro="">
      <xdr:nvCxnSpPr>
        <xdr:cNvPr id="75" name="直線コネクタ 74"/>
        <xdr:cNvCxnSpPr/>
      </xdr:nvCxnSpPr>
      <xdr:spPr>
        <a:xfrm flipV="1">
          <a:off x="1320800" y="6748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140970</xdr:rowOff>
    </xdr:from>
    <xdr:to>
      <xdr:col>7</xdr:col>
      <xdr:colOff>66675</xdr:colOff>
      <xdr:row>40</xdr:row>
      <xdr:rowOff>71120</xdr:rowOff>
    </xdr:to>
    <xdr:sp macro="" textlink="">
      <xdr:nvSpPr>
        <xdr:cNvPr id="85" name="円/楕円 84"/>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49547</xdr:rowOff>
    </xdr:from>
    <xdr:ext cx="762000" cy="259045"/>
    <xdr:sp macro="" textlink="">
      <xdr:nvSpPr>
        <xdr:cNvPr id="86" name="人件費該当値テキスト"/>
        <xdr:cNvSpPr txBox="1"/>
      </xdr:nvSpPr>
      <xdr:spPr>
        <a:xfrm>
          <a:off x="4914900" y="673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15240</xdr:rowOff>
    </xdr:from>
    <xdr:to>
      <xdr:col>5</xdr:col>
      <xdr:colOff>600075</xdr:colOff>
      <xdr:row>40</xdr:row>
      <xdr:rowOff>116840</xdr:rowOff>
    </xdr:to>
    <xdr:sp macro="" textlink="">
      <xdr:nvSpPr>
        <xdr:cNvPr id="87" name="円/楕円 86"/>
        <xdr:cNvSpPr/>
      </xdr:nvSpPr>
      <xdr:spPr>
        <a:xfrm>
          <a:off x="3937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101617</xdr:rowOff>
    </xdr:from>
    <xdr:ext cx="736600" cy="259045"/>
    <xdr:sp macro="" textlink="">
      <xdr:nvSpPr>
        <xdr:cNvPr id="88" name="テキスト ボックス 87"/>
        <xdr:cNvSpPr txBox="1"/>
      </xdr:nvSpPr>
      <xdr:spPr>
        <a:xfrm>
          <a:off x="3606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121920</xdr:rowOff>
    </xdr:from>
    <xdr:to>
      <xdr:col>4</xdr:col>
      <xdr:colOff>396875</xdr:colOff>
      <xdr:row>39</xdr:row>
      <xdr:rowOff>52070</xdr:rowOff>
    </xdr:to>
    <xdr:sp macro="" textlink="">
      <xdr:nvSpPr>
        <xdr:cNvPr id="89" name="円/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36847</xdr:rowOff>
    </xdr:from>
    <xdr:ext cx="762000" cy="259045"/>
    <xdr:sp macro="" textlink="">
      <xdr:nvSpPr>
        <xdr:cNvPr id="90" name="テキスト ボックス 89"/>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11430</xdr:rowOff>
    </xdr:from>
    <xdr:to>
      <xdr:col>3</xdr:col>
      <xdr:colOff>193675</xdr:colOff>
      <xdr:row>39</xdr:row>
      <xdr:rowOff>113030</xdr:rowOff>
    </xdr:to>
    <xdr:sp macro="" textlink="">
      <xdr:nvSpPr>
        <xdr:cNvPr id="91" name="円/楕円 90"/>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97807</xdr:rowOff>
    </xdr:from>
    <xdr:ext cx="762000" cy="259045"/>
    <xdr:sp macro="" textlink="">
      <xdr:nvSpPr>
        <xdr:cNvPr id="92" name="テキスト ボックス 91"/>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95250</xdr:rowOff>
    </xdr:from>
    <xdr:to>
      <xdr:col>1</xdr:col>
      <xdr:colOff>676275</xdr:colOff>
      <xdr:row>40</xdr:row>
      <xdr:rowOff>25400</xdr:rowOff>
    </xdr:to>
    <xdr:sp macro="" textlink="">
      <xdr:nvSpPr>
        <xdr:cNvPr id="93" name="円/楕円 92"/>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10177</xdr:rowOff>
    </xdr:from>
    <xdr:ext cx="762000" cy="259045"/>
    <xdr:sp macro="" textlink="">
      <xdr:nvSpPr>
        <xdr:cNvPr id="94" name="テキスト ボックス 93"/>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行財政改革に継続して取り組んでいることにより、物件費に係る経常収支比率は類似団体に比べやや低くなっていたが、平成２７年度は１３．４％と類似団体を０．２％上回る状況となった。</a:t>
          </a:r>
          <a:endParaRPr lang="ja-JP" altLang="ja-JP" sz="1400">
            <a:effectLst/>
          </a:endParaRPr>
        </a:p>
        <a:p>
          <a:r>
            <a:rPr kumimoji="1" lang="ja-JP" altLang="ja-JP" sz="1100">
              <a:solidFill>
                <a:schemeClr val="dk1"/>
              </a:solidFill>
              <a:effectLst/>
              <a:latin typeface="+mn-lt"/>
              <a:ea typeface="+mn-ea"/>
              <a:cs typeface="+mn-cs"/>
            </a:rPr>
            <a:t>これは社会保障・税番号制度関係のシステム改修や各種計画策定などの委託料が増加したことが要因の一つとなっている。今後も引き続き、行財政改革を進め、経常的なコスト削減に努める。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119380</xdr:rowOff>
    </xdr:to>
    <xdr:cxnSp macro="">
      <xdr:nvCxnSpPr>
        <xdr:cNvPr id="127" name="直線コネクタ 126"/>
        <xdr:cNvCxnSpPr/>
      </xdr:nvCxnSpPr>
      <xdr:spPr>
        <a:xfrm>
          <a:off x="15671800" y="2832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123190</xdr:rowOff>
    </xdr:from>
    <xdr:to>
      <xdr:col>22</xdr:col>
      <xdr:colOff>565150</xdr:colOff>
      <xdr:row>16</xdr:row>
      <xdr:rowOff>88900</xdr:rowOff>
    </xdr:to>
    <xdr:cxnSp macro="">
      <xdr:nvCxnSpPr>
        <xdr:cNvPr id="130" name="直線コネクタ 129"/>
        <xdr:cNvCxnSpPr/>
      </xdr:nvCxnSpPr>
      <xdr:spPr>
        <a:xfrm>
          <a:off x="14782800" y="2694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2" name="テキスト ボックス 131"/>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77470</xdr:rowOff>
    </xdr:from>
    <xdr:to>
      <xdr:col>21</xdr:col>
      <xdr:colOff>361950</xdr:colOff>
      <xdr:row>15</xdr:row>
      <xdr:rowOff>123190</xdr:rowOff>
    </xdr:to>
    <xdr:cxnSp macro="">
      <xdr:nvCxnSpPr>
        <xdr:cNvPr id="133" name="直線コネクタ 132"/>
        <xdr:cNvCxnSpPr/>
      </xdr:nvCxnSpPr>
      <xdr:spPr>
        <a:xfrm>
          <a:off x="13893800" y="264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77470</xdr:rowOff>
    </xdr:from>
    <xdr:to>
      <xdr:col>20</xdr:col>
      <xdr:colOff>158750</xdr:colOff>
      <xdr:row>15</xdr:row>
      <xdr:rowOff>100330</xdr:rowOff>
    </xdr:to>
    <xdr:cxnSp macro="">
      <xdr:nvCxnSpPr>
        <xdr:cNvPr id="136" name="直線コネクタ 135"/>
        <xdr:cNvCxnSpPr/>
      </xdr:nvCxnSpPr>
      <xdr:spPr>
        <a:xfrm flipV="1">
          <a:off x="13004800" y="264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68580</xdr:rowOff>
    </xdr:from>
    <xdr:to>
      <xdr:col>24</xdr:col>
      <xdr:colOff>82550</xdr:colOff>
      <xdr:row>16</xdr:row>
      <xdr:rowOff>170180</xdr:rowOff>
    </xdr:to>
    <xdr:sp macro="" textlink="">
      <xdr:nvSpPr>
        <xdr:cNvPr id="146" name="円/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40657</xdr:rowOff>
    </xdr:from>
    <xdr:ext cx="762000" cy="259045"/>
    <xdr:sp macro="" textlink="">
      <xdr:nvSpPr>
        <xdr:cNvPr id="147" name="物件費該当値テキスト"/>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48" name="円/楕円 147"/>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49" name="テキスト ボックス 148"/>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72390</xdr:rowOff>
    </xdr:from>
    <xdr:to>
      <xdr:col>21</xdr:col>
      <xdr:colOff>412750</xdr:colOff>
      <xdr:row>16</xdr:row>
      <xdr:rowOff>2540</xdr:rowOff>
    </xdr:to>
    <xdr:sp macro="" textlink="">
      <xdr:nvSpPr>
        <xdr:cNvPr id="150" name="円/楕円 149"/>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12717</xdr:rowOff>
    </xdr:from>
    <xdr:ext cx="762000" cy="259045"/>
    <xdr:sp macro="" textlink="">
      <xdr:nvSpPr>
        <xdr:cNvPr id="151" name="テキスト ボックス 150"/>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26670</xdr:rowOff>
    </xdr:from>
    <xdr:to>
      <xdr:col>20</xdr:col>
      <xdr:colOff>209550</xdr:colOff>
      <xdr:row>15</xdr:row>
      <xdr:rowOff>128270</xdr:rowOff>
    </xdr:to>
    <xdr:sp macro="" textlink="">
      <xdr:nvSpPr>
        <xdr:cNvPr id="152" name="円/楕円 151"/>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138447</xdr:rowOff>
    </xdr:from>
    <xdr:ext cx="762000" cy="259045"/>
    <xdr:sp macro="" textlink="">
      <xdr:nvSpPr>
        <xdr:cNvPr id="153" name="テキスト ボックス 152"/>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49530</xdr:rowOff>
    </xdr:from>
    <xdr:to>
      <xdr:col>19</xdr:col>
      <xdr:colOff>6350</xdr:colOff>
      <xdr:row>15</xdr:row>
      <xdr:rowOff>151130</xdr:rowOff>
    </xdr:to>
    <xdr:sp macro="" textlink="">
      <xdr:nvSpPr>
        <xdr:cNvPr id="154" name="円/楕円 153"/>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161307</xdr:rowOff>
    </xdr:from>
    <xdr:ext cx="762000" cy="259045"/>
    <xdr:sp macro="" textlink="">
      <xdr:nvSpPr>
        <xdr:cNvPr id="155" name="テキスト ボックス 154"/>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扶助費に係る経常収支比率が類似団体平均を上回り、かつ上昇傾向にある要因として、障がい者自立支援給付の増加や福祉医療費助成制度の充実などが挙げられる。</a:t>
          </a:r>
          <a:endParaRPr lang="ja-JP" altLang="ja-JP" sz="1400">
            <a:effectLst/>
          </a:endParaRPr>
        </a:p>
        <a:p>
          <a:r>
            <a:rPr kumimoji="1" lang="ja-JP" altLang="ja-JP" sz="1100">
              <a:solidFill>
                <a:schemeClr val="dk1"/>
              </a:solidFill>
              <a:effectLst/>
              <a:latin typeface="+mn-lt"/>
              <a:ea typeface="+mn-ea"/>
              <a:cs typeface="+mn-cs"/>
            </a:rPr>
            <a:t>平成２７年度はこれまで一貫して増加していた扶助費が１５年ぶりに減少に転じたものの、中長期的には今後も増加傾向が続くと予測されるため、町単独制度の内容を精査し、必要以上の扶助費支出を抑制するなど適正な支出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50800</xdr:rowOff>
    </xdr:from>
    <xdr:to>
      <xdr:col>7</xdr:col>
      <xdr:colOff>15875</xdr:colOff>
      <xdr:row>58</xdr:row>
      <xdr:rowOff>165100</xdr:rowOff>
    </xdr:to>
    <xdr:cxnSp macro="">
      <xdr:nvCxnSpPr>
        <xdr:cNvPr id="188" name="直線コネクタ 187"/>
        <xdr:cNvCxnSpPr/>
      </xdr:nvCxnSpPr>
      <xdr:spPr>
        <a:xfrm flipV="1">
          <a:off x="3987800" y="9994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146050</xdr:rowOff>
    </xdr:from>
    <xdr:to>
      <xdr:col>5</xdr:col>
      <xdr:colOff>549275</xdr:colOff>
      <xdr:row>58</xdr:row>
      <xdr:rowOff>165100</xdr:rowOff>
    </xdr:to>
    <xdr:cxnSp macro="">
      <xdr:nvCxnSpPr>
        <xdr:cNvPr id="191" name="直線コネクタ 190"/>
        <xdr:cNvCxnSpPr/>
      </xdr:nvCxnSpPr>
      <xdr:spPr>
        <a:xfrm>
          <a:off x="3098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3" name="テキスト ボックス 192"/>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58</xdr:row>
      <xdr:rowOff>146050</xdr:rowOff>
    </xdr:to>
    <xdr:cxnSp macro="">
      <xdr:nvCxnSpPr>
        <xdr:cNvPr id="194" name="直線コネクタ 193"/>
        <xdr:cNvCxnSpPr/>
      </xdr:nvCxnSpPr>
      <xdr:spPr>
        <a:xfrm>
          <a:off x="2209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6" name="テキスト ボックス 19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69850</xdr:rowOff>
    </xdr:from>
    <xdr:to>
      <xdr:col>3</xdr:col>
      <xdr:colOff>142875</xdr:colOff>
      <xdr:row>58</xdr:row>
      <xdr:rowOff>88900</xdr:rowOff>
    </xdr:to>
    <xdr:cxnSp macro="">
      <xdr:nvCxnSpPr>
        <xdr:cNvPr id="197" name="直線コネクタ 196"/>
        <xdr:cNvCxnSpPr/>
      </xdr:nvCxnSpPr>
      <xdr:spPr>
        <a:xfrm>
          <a:off x="1320800" y="9842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0</xdr:rowOff>
    </xdr:from>
    <xdr:to>
      <xdr:col>7</xdr:col>
      <xdr:colOff>66675</xdr:colOff>
      <xdr:row>58</xdr:row>
      <xdr:rowOff>101600</xdr:rowOff>
    </xdr:to>
    <xdr:sp macro="" textlink="">
      <xdr:nvSpPr>
        <xdr:cNvPr id="207" name="円/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143527</xdr:rowOff>
    </xdr:from>
    <xdr:ext cx="762000" cy="259045"/>
    <xdr:sp macro="" textlink="">
      <xdr:nvSpPr>
        <xdr:cNvPr id="208"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114300</xdr:rowOff>
    </xdr:from>
    <xdr:to>
      <xdr:col>5</xdr:col>
      <xdr:colOff>600075</xdr:colOff>
      <xdr:row>59</xdr:row>
      <xdr:rowOff>44450</xdr:rowOff>
    </xdr:to>
    <xdr:sp macro="" textlink="">
      <xdr:nvSpPr>
        <xdr:cNvPr id="209" name="円/楕円 208"/>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29227</xdr:rowOff>
    </xdr:from>
    <xdr:ext cx="736600" cy="259045"/>
    <xdr:sp macro="" textlink="">
      <xdr:nvSpPr>
        <xdr:cNvPr id="210" name="テキスト ボックス 209"/>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95250</xdr:rowOff>
    </xdr:from>
    <xdr:to>
      <xdr:col>4</xdr:col>
      <xdr:colOff>396875</xdr:colOff>
      <xdr:row>59</xdr:row>
      <xdr:rowOff>25400</xdr:rowOff>
    </xdr:to>
    <xdr:sp macro="" textlink="">
      <xdr:nvSpPr>
        <xdr:cNvPr id="211" name="円/楕円 210"/>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10177</xdr:rowOff>
    </xdr:from>
    <xdr:ext cx="762000" cy="259045"/>
    <xdr:sp macro="" textlink="">
      <xdr:nvSpPr>
        <xdr:cNvPr id="212" name="テキスト ボックス 211"/>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13" name="円/楕円 212"/>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14" name="テキスト ボックス 213"/>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15" name="円/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16" name="テキスト ボックス 215"/>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平成６年度より下水道事業に着手しており、現在も管渠普及事業に取り組んでいることから、公共下水道特別会計への繰出金は、他団体よりも高いと思われる。</a:t>
          </a:r>
          <a:endParaRPr lang="ja-JP" altLang="ja-JP" sz="1400">
            <a:effectLst/>
          </a:endParaRPr>
        </a:p>
        <a:p>
          <a:r>
            <a:rPr kumimoji="1" lang="ja-JP" altLang="ja-JP" sz="1100">
              <a:solidFill>
                <a:schemeClr val="dk1"/>
              </a:solidFill>
              <a:effectLst/>
              <a:latin typeface="+mn-lt"/>
              <a:ea typeface="+mn-ea"/>
              <a:cs typeface="+mn-cs"/>
            </a:rPr>
            <a:t>平成２７年度は公共下水道事業特別会計や介護保険特別会計への繰出金が増加したものの、類似団体平均は下回った。</a:t>
          </a:r>
          <a:endParaRPr lang="ja-JP" altLang="ja-JP" sz="1400">
            <a:effectLst/>
          </a:endParaRPr>
        </a:p>
        <a:p>
          <a:r>
            <a:rPr kumimoji="1" lang="ja-JP" altLang="ja-JP" sz="1100">
              <a:solidFill>
                <a:schemeClr val="dk1"/>
              </a:solidFill>
              <a:effectLst/>
              <a:latin typeface="+mn-lt"/>
              <a:ea typeface="+mn-ea"/>
              <a:cs typeface="+mn-cs"/>
            </a:rPr>
            <a:t>今後も各特別会計での経費節減に取り組み、税収を主な財源とする普通会計の負担額を減らしていくように努める。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43180</xdr:rowOff>
    </xdr:from>
    <xdr:to>
      <xdr:col>24</xdr:col>
      <xdr:colOff>31750</xdr:colOff>
      <xdr:row>56</xdr:row>
      <xdr:rowOff>50800</xdr:rowOff>
    </xdr:to>
    <xdr:cxnSp macro="">
      <xdr:nvCxnSpPr>
        <xdr:cNvPr id="249" name="直線コネクタ 248"/>
        <xdr:cNvCxnSpPr/>
      </xdr:nvCxnSpPr>
      <xdr:spPr>
        <a:xfrm flipV="1">
          <a:off x="15671800" y="9644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73660</xdr:rowOff>
    </xdr:to>
    <xdr:cxnSp macro="">
      <xdr:nvCxnSpPr>
        <xdr:cNvPr id="252" name="直線コネクタ 251"/>
        <xdr:cNvCxnSpPr/>
      </xdr:nvCxnSpPr>
      <xdr:spPr>
        <a:xfrm flipV="1">
          <a:off x="14782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20320</xdr:rowOff>
    </xdr:from>
    <xdr:to>
      <xdr:col>21</xdr:col>
      <xdr:colOff>361950</xdr:colOff>
      <xdr:row>56</xdr:row>
      <xdr:rowOff>73660</xdr:rowOff>
    </xdr:to>
    <xdr:cxnSp macro="">
      <xdr:nvCxnSpPr>
        <xdr:cNvPr id="255" name="直線コネクタ 254"/>
        <xdr:cNvCxnSpPr/>
      </xdr:nvCxnSpPr>
      <xdr:spPr>
        <a:xfrm>
          <a:off x="13893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7" name="テキスト ボックス 256"/>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20320</xdr:rowOff>
    </xdr:from>
    <xdr:to>
      <xdr:col>20</xdr:col>
      <xdr:colOff>158750</xdr:colOff>
      <xdr:row>56</xdr:row>
      <xdr:rowOff>58420</xdr:rowOff>
    </xdr:to>
    <xdr:cxnSp macro="">
      <xdr:nvCxnSpPr>
        <xdr:cNvPr id="258" name="直線コネクタ 257"/>
        <xdr:cNvCxnSpPr/>
      </xdr:nvCxnSpPr>
      <xdr:spPr>
        <a:xfrm flipV="1">
          <a:off x="13004800" y="962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163830</xdr:rowOff>
    </xdr:from>
    <xdr:to>
      <xdr:col>24</xdr:col>
      <xdr:colOff>82550</xdr:colOff>
      <xdr:row>56</xdr:row>
      <xdr:rowOff>93980</xdr:rowOff>
    </xdr:to>
    <xdr:sp macro="" textlink="">
      <xdr:nvSpPr>
        <xdr:cNvPr id="268" name="円/楕円 267"/>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8907</xdr:rowOff>
    </xdr:from>
    <xdr:ext cx="762000" cy="259045"/>
    <xdr:sp macro="" textlink="">
      <xdr:nvSpPr>
        <xdr:cNvPr id="269"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0" name="円/楕円 269"/>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1" name="テキスト ボックス 270"/>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2" name="円/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73" name="テキスト ボックス 272"/>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140970</xdr:rowOff>
    </xdr:from>
    <xdr:to>
      <xdr:col>20</xdr:col>
      <xdr:colOff>209550</xdr:colOff>
      <xdr:row>56</xdr:row>
      <xdr:rowOff>71120</xdr:rowOff>
    </xdr:to>
    <xdr:sp macro="" textlink="">
      <xdr:nvSpPr>
        <xdr:cNvPr id="274" name="円/楕円 273"/>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81297</xdr:rowOff>
    </xdr:from>
    <xdr:ext cx="762000" cy="259045"/>
    <xdr:sp macro="" textlink="">
      <xdr:nvSpPr>
        <xdr:cNvPr id="275" name="テキスト ボックス 274"/>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xdr:rowOff>
    </xdr:from>
    <xdr:to>
      <xdr:col>19</xdr:col>
      <xdr:colOff>6350</xdr:colOff>
      <xdr:row>56</xdr:row>
      <xdr:rowOff>109220</xdr:rowOff>
    </xdr:to>
    <xdr:sp macro="" textlink="">
      <xdr:nvSpPr>
        <xdr:cNvPr id="276" name="円/楕円 275"/>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119397</xdr:rowOff>
    </xdr:from>
    <xdr:ext cx="762000" cy="259045"/>
    <xdr:sp macro="" textlink="">
      <xdr:nvSpPr>
        <xdr:cNvPr id="277" name="テキスト ボックス 276"/>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ごみ・し尿処理を一部事務組合方式で実施しており、消防業務においても近隣市に委託していることから補助費等の割合は全国平均や京都府平均を上回っている。</a:t>
          </a:r>
          <a:endParaRPr lang="ja-JP" altLang="ja-JP" sz="1400">
            <a:effectLst/>
          </a:endParaRPr>
        </a:p>
        <a:p>
          <a:r>
            <a:rPr kumimoji="1" lang="ja-JP" altLang="ja-JP" sz="1100">
              <a:solidFill>
                <a:schemeClr val="dk1"/>
              </a:solidFill>
              <a:effectLst/>
              <a:latin typeface="+mn-lt"/>
              <a:ea typeface="+mn-ea"/>
              <a:cs typeface="+mn-cs"/>
            </a:rPr>
            <a:t>平成２４年度以降は城南衛生管理組合負担金の減少等により類似団体均を下回っていたが、平成２７年度は消防事務委託料の増加等により１４．２％となり、類似団体平均を上回る状況となった。</a:t>
          </a:r>
          <a:endParaRPr lang="ja-JP" altLang="ja-JP" sz="1400">
            <a:effectLst/>
          </a:endParaRPr>
        </a:p>
        <a:p>
          <a:r>
            <a:rPr kumimoji="1" lang="ja-JP" altLang="ja-JP" sz="1100">
              <a:solidFill>
                <a:schemeClr val="dk1"/>
              </a:solidFill>
              <a:effectLst/>
              <a:latin typeface="+mn-lt"/>
              <a:ea typeface="+mn-ea"/>
              <a:cs typeface="+mn-cs"/>
            </a:rPr>
            <a:t>今後も補助制度内容等の精査に努め、適正な支出に努める。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163576</xdr:rowOff>
    </xdr:from>
    <xdr:to>
      <xdr:col>24</xdr:col>
      <xdr:colOff>31750</xdr:colOff>
      <xdr:row>37</xdr:row>
      <xdr:rowOff>33274</xdr:rowOff>
    </xdr:to>
    <xdr:cxnSp macro="">
      <xdr:nvCxnSpPr>
        <xdr:cNvPr id="307" name="直線コネクタ 306"/>
        <xdr:cNvCxnSpPr/>
      </xdr:nvCxnSpPr>
      <xdr:spPr>
        <a:xfrm>
          <a:off x="15671800" y="6335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136144</xdr:rowOff>
    </xdr:from>
    <xdr:to>
      <xdr:col>22</xdr:col>
      <xdr:colOff>565150</xdr:colOff>
      <xdr:row>36</xdr:row>
      <xdr:rowOff>163576</xdr:rowOff>
    </xdr:to>
    <xdr:cxnSp macro="">
      <xdr:nvCxnSpPr>
        <xdr:cNvPr id="310" name="直線コネクタ 309"/>
        <xdr:cNvCxnSpPr/>
      </xdr:nvCxnSpPr>
      <xdr:spPr>
        <a:xfrm>
          <a:off x="14782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136144</xdr:rowOff>
    </xdr:from>
    <xdr:to>
      <xdr:col>21</xdr:col>
      <xdr:colOff>361950</xdr:colOff>
      <xdr:row>36</xdr:row>
      <xdr:rowOff>149860</xdr:rowOff>
    </xdr:to>
    <xdr:cxnSp macro="">
      <xdr:nvCxnSpPr>
        <xdr:cNvPr id="313" name="直線コネクタ 312"/>
        <xdr:cNvCxnSpPr/>
      </xdr:nvCxnSpPr>
      <xdr:spPr>
        <a:xfrm flipV="1">
          <a:off x="13893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5" name="テキスト ボックス 314"/>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37</xdr:row>
      <xdr:rowOff>28702</xdr:rowOff>
    </xdr:to>
    <xdr:cxnSp macro="">
      <xdr:nvCxnSpPr>
        <xdr:cNvPr id="316" name="直線コネクタ 315"/>
        <xdr:cNvCxnSpPr/>
      </xdr:nvCxnSpPr>
      <xdr:spPr>
        <a:xfrm flipV="1">
          <a:off x="13004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8" name="テキスト ボックス 317"/>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20" name="テキスト ボックス 319"/>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153924</xdr:rowOff>
    </xdr:from>
    <xdr:to>
      <xdr:col>24</xdr:col>
      <xdr:colOff>82550</xdr:colOff>
      <xdr:row>37</xdr:row>
      <xdr:rowOff>84074</xdr:rowOff>
    </xdr:to>
    <xdr:sp macro="" textlink="">
      <xdr:nvSpPr>
        <xdr:cNvPr id="326" name="円/楕円 325"/>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126001</xdr:rowOff>
    </xdr:from>
    <xdr:ext cx="762000" cy="259045"/>
    <xdr:sp macro="" textlink="">
      <xdr:nvSpPr>
        <xdr:cNvPr id="327"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112776</xdr:rowOff>
    </xdr:from>
    <xdr:to>
      <xdr:col>22</xdr:col>
      <xdr:colOff>615950</xdr:colOff>
      <xdr:row>37</xdr:row>
      <xdr:rowOff>42926</xdr:rowOff>
    </xdr:to>
    <xdr:sp macro="" textlink="">
      <xdr:nvSpPr>
        <xdr:cNvPr id="328" name="円/楕円 327"/>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29" name="テキスト ボックス 328"/>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30" name="円/楕円 329"/>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31" name="テキスト ボックス 330"/>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32" name="円/楕円 331"/>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33" name="テキスト ボックス 332"/>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34" name="円/楕円 333"/>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35" name="テキスト ボックス 33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計画的な起債事業を実施してきたことから、類似団体よりも低い水準を維持している。今後、新庁舎建設や主要幹線道路整備などの実施により公債費の増加が見込まれるが、将来世代に過度な公債費負担とならないように、交付税措置のある有利な起債の活用を図るとともに、普通建設事業の精査を行い、可能な限り起債発行額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127000</xdr:rowOff>
    </xdr:from>
    <xdr:to>
      <xdr:col>7</xdr:col>
      <xdr:colOff>15875</xdr:colOff>
      <xdr:row>76</xdr:row>
      <xdr:rowOff>159004</xdr:rowOff>
    </xdr:to>
    <xdr:cxnSp macro="">
      <xdr:nvCxnSpPr>
        <xdr:cNvPr id="365" name="直線コネクタ 364"/>
        <xdr:cNvCxnSpPr/>
      </xdr:nvCxnSpPr>
      <xdr:spPr>
        <a:xfrm flipV="1">
          <a:off x="3987800" y="13157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159004</xdr:rowOff>
    </xdr:from>
    <xdr:to>
      <xdr:col>5</xdr:col>
      <xdr:colOff>549275</xdr:colOff>
      <xdr:row>77</xdr:row>
      <xdr:rowOff>33274</xdr:rowOff>
    </xdr:to>
    <xdr:cxnSp macro="">
      <xdr:nvCxnSpPr>
        <xdr:cNvPr id="368" name="直線コネクタ 367"/>
        <xdr:cNvCxnSpPr/>
      </xdr:nvCxnSpPr>
      <xdr:spPr>
        <a:xfrm flipV="1">
          <a:off x="3098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70" name="テキスト ボックス 369"/>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83565</xdr:rowOff>
    </xdr:to>
    <xdr:cxnSp macro="">
      <xdr:nvCxnSpPr>
        <xdr:cNvPr id="371" name="直線コネクタ 370"/>
        <xdr:cNvCxnSpPr/>
      </xdr:nvCxnSpPr>
      <xdr:spPr>
        <a:xfrm flipV="1">
          <a:off x="2209800" y="132349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3" name="テキスト ボックス 372"/>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83565</xdr:rowOff>
    </xdr:from>
    <xdr:to>
      <xdr:col>3</xdr:col>
      <xdr:colOff>142875</xdr:colOff>
      <xdr:row>77</xdr:row>
      <xdr:rowOff>106426</xdr:rowOff>
    </xdr:to>
    <xdr:cxnSp macro="">
      <xdr:nvCxnSpPr>
        <xdr:cNvPr id="374" name="直線コネクタ 373"/>
        <xdr:cNvCxnSpPr/>
      </xdr:nvCxnSpPr>
      <xdr:spPr>
        <a:xfrm flipV="1">
          <a:off x="1320800" y="132852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6" name="テキスト ボックス 375"/>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76200</xdr:rowOff>
    </xdr:from>
    <xdr:to>
      <xdr:col>7</xdr:col>
      <xdr:colOff>66675</xdr:colOff>
      <xdr:row>77</xdr:row>
      <xdr:rowOff>6350</xdr:rowOff>
    </xdr:to>
    <xdr:sp macro="" textlink="">
      <xdr:nvSpPr>
        <xdr:cNvPr id="384" name="円/楕円 383"/>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92727</xdr:rowOff>
    </xdr:from>
    <xdr:ext cx="762000" cy="259045"/>
    <xdr:sp macro="" textlink="">
      <xdr:nvSpPr>
        <xdr:cNvPr id="385"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108204</xdr:rowOff>
    </xdr:from>
    <xdr:to>
      <xdr:col>5</xdr:col>
      <xdr:colOff>600075</xdr:colOff>
      <xdr:row>77</xdr:row>
      <xdr:rowOff>38354</xdr:rowOff>
    </xdr:to>
    <xdr:sp macro="" textlink="">
      <xdr:nvSpPr>
        <xdr:cNvPr id="386" name="円/楕円 385"/>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48531</xdr:rowOff>
    </xdr:from>
    <xdr:ext cx="736600" cy="259045"/>
    <xdr:sp macro="" textlink="">
      <xdr:nvSpPr>
        <xdr:cNvPr id="387" name="テキスト ボックス 386"/>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88" name="円/楕円 387"/>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89" name="テキスト ボックス 388"/>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32765</xdr:rowOff>
    </xdr:from>
    <xdr:to>
      <xdr:col>3</xdr:col>
      <xdr:colOff>193675</xdr:colOff>
      <xdr:row>77</xdr:row>
      <xdr:rowOff>134365</xdr:rowOff>
    </xdr:to>
    <xdr:sp macro="" textlink="">
      <xdr:nvSpPr>
        <xdr:cNvPr id="390" name="円/楕円 389"/>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144542</xdr:rowOff>
    </xdr:from>
    <xdr:ext cx="762000" cy="259045"/>
    <xdr:sp macro="" textlink="">
      <xdr:nvSpPr>
        <xdr:cNvPr id="391" name="テキスト ボックス 390"/>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55626</xdr:rowOff>
    </xdr:from>
    <xdr:to>
      <xdr:col>1</xdr:col>
      <xdr:colOff>676275</xdr:colOff>
      <xdr:row>77</xdr:row>
      <xdr:rowOff>157226</xdr:rowOff>
    </xdr:to>
    <xdr:sp macro="" textlink="">
      <xdr:nvSpPr>
        <xdr:cNvPr id="392" name="円/楕円 391"/>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167403</xdr:rowOff>
    </xdr:from>
    <xdr:ext cx="762000" cy="259045"/>
    <xdr:sp macro="" textlink="">
      <xdr:nvSpPr>
        <xdr:cNvPr id="393" name="テキスト ボックス 392"/>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公債費以外の経常収支比率が類似団体平均を上回っているのは、人件費、扶助費の比率が高くなっているのが要因である。</a:t>
          </a:r>
          <a:endParaRPr lang="ja-JP" altLang="ja-JP" sz="1400">
            <a:effectLst/>
          </a:endParaRPr>
        </a:p>
        <a:p>
          <a:r>
            <a:rPr kumimoji="1" lang="ja-JP" altLang="ja-JP" sz="1100">
              <a:solidFill>
                <a:schemeClr val="dk1"/>
              </a:solidFill>
              <a:effectLst/>
              <a:latin typeface="+mn-lt"/>
              <a:ea typeface="+mn-ea"/>
              <a:cs typeface="+mn-cs"/>
            </a:rPr>
            <a:t>行財政改革の取組を通じて人件費の抑制に努めるとともに、町単独制度の内容を精査し、必要以上の扶助費支出を抑制するなど適正な支出に努める。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145287</xdr:rowOff>
    </xdr:from>
    <xdr:to>
      <xdr:col>24</xdr:col>
      <xdr:colOff>31750</xdr:colOff>
      <xdr:row>80</xdr:row>
      <xdr:rowOff>145287</xdr:rowOff>
    </xdr:to>
    <xdr:cxnSp macro="">
      <xdr:nvCxnSpPr>
        <xdr:cNvPr id="424" name="直線コネクタ 423"/>
        <xdr:cNvCxnSpPr/>
      </xdr:nvCxnSpPr>
      <xdr:spPr>
        <a:xfrm>
          <a:off x="15671800" y="13861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74422</xdr:rowOff>
    </xdr:from>
    <xdr:to>
      <xdr:col>22</xdr:col>
      <xdr:colOff>565150</xdr:colOff>
      <xdr:row>80</xdr:row>
      <xdr:rowOff>145287</xdr:rowOff>
    </xdr:to>
    <xdr:cxnSp macro="">
      <xdr:nvCxnSpPr>
        <xdr:cNvPr id="427" name="直線コネクタ 426"/>
        <xdr:cNvCxnSpPr/>
      </xdr:nvCxnSpPr>
      <xdr:spPr>
        <a:xfrm>
          <a:off x="14782800" y="13618972"/>
          <a:ext cx="8890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48531</xdr:rowOff>
    </xdr:from>
    <xdr:ext cx="736600" cy="259045"/>
    <xdr:sp macro="" textlink="">
      <xdr:nvSpPr>
        <xdr:cNvPr id="429" name="テキスト ボックス 428"/>
        <xdr:cNvSpPr txBox="1"/>
      </xdr:nvSpPr>
      <xdr:spPr>
        <a:xfrm>
          <a:off x="15290800" y="132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51563</xdr:rowOff>
    </xdr:from>
    <xdr:to>
      <xdr:col>21</xdr:col>
      <xdr:colOff>361950</xdr:colOff>
      <xdr:row>79</xdr:row>
      <xdr:rowOff>74422</xdr:rowOff>
    </xdr:to>
    <xdr:cxnSp macro="">
      <xdr:nvCxnSpPr>
        <xdr:cNvPr id="430" name="直線コネクタ 429"/>
        <xdr:cNvCxnSpPr/>
      </xdr:nvCxnSpPr>
      <xdr:spPr>
        <a:xfrm>
          <a:off x="13893800" y="135961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105681</xdr:rowOff>
    </xdr:from>
    <xdr:ext cx="762000" cy="259045"/>
    <xdr:sp macro="" textlink="">
      <xdr:nvSpPr>
        <xdr:cNvPr id="432" name="テキスト ボックス 431"/>
        <xdr:cNvSpPr txBox="1"/>
      </xdr:nvSpPr>
      <xdr:spPr>
        <a:xfrm>
          <a:off x="14401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51563</xdr:rowOff>
    </xdr:from>
    <xdr:to>
      <xdr:col>20</xdr:col>
      <xdr:colOff>158750</xdr:colOff>
      <xdr:row>79</xdr:row>
      <xdr:rowOff>143002</xdr:rowOff>
    </xdr:to>
    <xdr:cxnSp macro="">
      <xdr:nvCxnSpPr>
        <xdr:cNvPr id="433" name="直線コネクタ 432"/>
        <xdr:cNvCxnSpPr/>
      </xdr:nvCxnSpPr>
      <xdr:spPr>
        <a:xfrm flipV="1">
          <a:off x="13004800" y="135961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91964</xdr:rowOff>
    </xdr:from>
    <xdr:ext cx="762000" cy="259045"/>
    <xdr:sp macro="" textlink="">
      <xdr:nvSpPr>
        <xdr:cNvPr id="435" name="テキスト ボックス 434"/>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37101</xdr:rowOff>
    </xdr:from>
    <xdr:ext cx="762000" cy="259045"/>
    <xdr:sp macro="" textlink="">
      <xdr:nvSpPr>
        <xdr:cNvPr id="437" name="テキスト ボックス 436"/>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94487</xdr:rowOff>
    </xdr:from>
    <xdr:to>
      <xdr:col>24</xdr:col>
      <xdr:colOff>82550</xdr:colOff>
      <xdr:row>81</xdr:row>
      <xdr:rowOff>24637</xdr:rowOff>
    </xdr:to>
    <xdr:sp macro="" textlink="">
      <xdr:nvSpPr>
        <xdr:cNvPr id="443" name="円/楕円 442"/>
        <xdr:cNvSpPr/>
      </xdr:nvSpPr>
      <xdr:spPr>
        <a:xfrm>
          <a:off x="164592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66564</xdr:rowOff>
    </xdr:from>
    <xdr:ext cx="762000" cy="259045"/>
    <xdr:sp macro="" textlink="">
      <xdr:nvSpPr>
        <xdr:cNvPr id="444" name="公債費以外該当値テキスト"/>
        <xdr:cNvSpPr txBox="1"/>
      </xdr:nvSpPr>
      <xdr:spPr>
        <a:xfrm>
          <a:off x="165989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94487</xdr:rowOff>
    </xdr:from>
    <xdr:to>
      <xdr:col>22</xdr:col>
      <xdr:colOff>615950</xdr:colOff>
      <xdr:row>81</xdr:row>
      <xdr:rowOff>24637</xdr:rowOff>
    </xdr:to>
    <xdr:sp macro="" textlink="">
      <xdr:nvSpPr>
        <xdr:cNvPr id="445" name="円/楕円 444"/>
        <xdr:cNvSpPr/>
      </xdr:nvSpPr>
      <xdr:spPr>
        <a:xfrm>
          <a:off x="15621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9414</xdr:rowOff>
    </xdr:from>
    <xdr:ext cx="736600" cy="259045"/>
    <xdr:sp macro="" textlink="">
      <xdr:nvSpPr>
        <xdr:cNvPr id="446" name="テキスト ボックス 445"/>
        <xdr:cNvSpPr txBox="1"/>
      </xdr:nvSpPr>
      <xdr:spPr>
        <a:xfrm>
          <a:off x="15290800" y="1389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23622</xdr:rowOff>
    </xdr:from>
    <xdr:to>
      <xdr:col>21</xdr:col>
      <xdr:colOff>412750</xdr:colOff>
      <xdr:row>79</xdr:row>
      <xdr:rowOff>125222</xdr:rowOff>
    </xdr:to>
    <xdr:sp macro="" textlink="">
      <xdr:nvSpPr>
        <xdr:cNvPr id="447" name="円/楕円 446"/>
        <xdr:cNvSpPr/>
      </xdr:nvSpPr>
      <xdr:spPr>
        <a:xfrm>
          <a:off x="14732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109999</xdr:rowOff>
    </xdr:from>
    <xdr:ext cx="762000" cy="259045"/>
    <xdr:sp macro="" textlink="">
      <xdr:nvSpPr>
        <xdr:cNvPr id="448" name="テキスト ボックス 447"/>
        <xdr:cNvSpPr txBox="1"/>
      </xdr:nvSpPr>
      <xdr:spPr>
        <a:xfrm>
          <a:off x="14401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763</xdr:rowOff>
    </xdr:from>
    <xdr:to>
      <xdr:col>20</xdr:col>
      <xdr:colOff>209550</xdr:colOff>
      <xdr:row>79</xdr:row>
      <xdr:rowOff>102363</xdr:rowOff>
    </xdr:to>
    <xdr:sp macro="" textlink="">
      <xdr:nvSpPr>
        <xdr:cNvPr id="449" name="円/楕円 448"/>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87140</xdr:rowOff>
    </xdr:from>
    <xdr:ext cx="762000" cy="259045"/>
    <xdr:sp macro="" textlink="">
      <xdr:nvSpPr>
        <xdr:cNvPr id="450" name="テキスト ボックス 449"/>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92202</xdr:rowOff>
    </xdr:from>
    <xdr:to>
      <xdr:col>19</xdr:col>
      <xdr:colOff>6350</xdr:colOff>
      <xdr:row>80</xdr:row>
      <xdr:rowOff>22352</xdr:rowOff>
    </xdr:to>
    <xdr:sp macro="" textlink="">
      <xdr:nvSpPr>
        <xdr:cNvPr id="451" name="円/楕円 450"/>
        <xdr:cNvSpPr/>
      </xdr:nvSpPr>
      <xdr:spPr>
        <a:xfrm>
          <a:off x="12954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7129</xdr:rowOff>
    </xdr:from>
    <xdr:ext cx="762000" cy="259045"/>
    <xdr:sp macro="" textlink="">
      <xdr:nvSpPr>
        <xdr:cNvPr id="452" name="テキスト ボックス 451"/>
        <xdr:cNvSpPr txBox="1"/>
      </xdr:nvSpPr>
      <xdr:spPr>
        <a:xfrm>
          <a:off x="12623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京都府宇治田原町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77622</xdr:rowOff>
    </xdr:from>
    <xdr:to>
      <xdr:col>4</xdr:col>
      <xdr:colOff>1117600</xdr:colOff>
      <xdr:row>17</xdr:row>
      <xdr:rowOff>112507</xdr:rowOff>
    </xdr:to>
    <xdr:cxnSp macro="">
      <xdr:nvCxnSpPr>
        <xdr:cNvPr id="50" name="直線コネクタ 49"/>
        <xdr:cNvCxnSpPr/>
      </xdr:nvCxnSpPr>
      <xdr:spPr bwMode="auto">
        <a:xfrm flipV="1">
          <a:off x="5003800" y="3039897"/>
          <a:ext cx="647700" cy="34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112507</xdr:rowOff>
    </xdr:from>
    <xdr:to>
      <xdr:col>4</xdr:col>
      <xdr:colOff>469900</xdr:colOff>
      <xdr:row>18</xdr:row>
      <xdr:rowOff>32405</xdr:rowOff>
    </xdr:to>
    <xdr:cxnSp macro="">
      <xdr:nvCxnSpPr>
        <xdr:cNvPr id="53" name="直線コネクタ 52"/>
        <xdr:cNvCxnSpPr/>
      </xdr:nvCxnSpPr>
      <xdr:spPr bwMode="auto">
        <a:xfrm flipV="1">
          <a:off x="4305300" y="3074782"/>
          <a:ext cx="698500" cy="9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6269</xdr:rowOff>
    </xdr:from>
    <xdr:to>
      <xdr:col>3</xdr:col>
      <xdr:colOff>904875</xdr:colOff>
      <xdr:row>18</xdr:row>
      <xdr:rowOff>32405</xdr:rowOff>
    </xdr:to>
    <xdr:cxnSp macro="">
      <xdr:nvCxnSpPr>
        <xdr:cNvPr id="56" name="直線コネクタ 55"/>
        <xdr:cNvCxnSpPr/>
      </xdr:nvCxnSpPr>
      <xdr:spPr bwMode="auto">
        <a:xfrm>
          <a:off x="3606800" y="3139994"/>
          <a:ext cx="698500" cy="26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158493</xdr:rowOff>
    </xdr:from>
    <xdr:to>
      <xdr:col>3</xdr:col>
      <xdr:colOff>206375</xdr:colOff>
      <xdr:row>18</xdr:row>
      <xdr:rowOff>6269</xdr:rowOff>
    </xdr:to>
    <xdr:cxnSp macro="">
      <xdr:nvCxnSpPr>
        <xdr:cNvPr id="59" name="直線コネクタ 58"/>
        <xdr:cNvCxnSpPr/>
      </xdr:nvCxnSpPr>
      <xdr:spPr bwMode="auto">
        <a:xfrm>
          <a:off x="2908300" y="3120768"/>
          <a:ext cx="698500" cy="19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26822</xdr:rowOff>
    </xdr:from>
    <xdr:to>
      <xdr:col>5</xdr:col>
      <xdr:colOff>34925</xdr:colOff>
      <xdr:row>17</xdr:row>
      <xdr:rowOff>128422</xdr:rowOff>
    </xdr:to>
    <xdr:sp macro="" textlink="">
      <xdr:nvSpPr>
        <xdr:cNvPr id="69" name="円/楕円 68"/>
        <xdr:cNvSpPr/>
      </xdr:nvSpPr>
      <xdr:spPr bwMode="auto">
        <a:xfrm>
          <a:off x="5600700" y="298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170349</xdr:rowOff>
    </xdr:from>
    <xdr:ext cx="762000" cy="259045"/>
    <xdr:sp macro="" textlink="">
      <xdr:nvSpPr>
        <xdr:cNvPr id="70" name="人口1人当たり決算額の推移該当値テキスト130"/>
        <xdr:cNvSpPr txBox="1"/>
      </xdr:nvSpPr>
      <xdr:spPr>
        <a:xfrm>
          <a:off x="5740400" y="296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117,730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61707</xdr:rowOff>
    </xdr:from>
    <xdr:to>
      <xdr:col>4</xdr:col>
      <xdr:colOff>520700</xdr:colOff>
      <xdr:row>17</xdr:row>
      <xdr:rowOff>163307</xdr:rowOff>
    </xdr:to>
    <xdr:sp macro="" textlink="">
      <xdr:nvSpPr>
        <xdr:cNvPr id="71" name="円/楕円 70"/>
        <xdr:cNvSpPr/>
      </xdr:nvSpPr>
      <xdr:spPr bwMode="auto">
        <a:xfrm>
          <a:off x="4953000" y="302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148084</xdr:rowOff>
    </xdr:from>
    <xdr:ext cx="736600" cy="259045"/>
    <xdr:sp macro="" textlink="">
      <xdr:nvSpPr>
        <xdr:cNvPr id="72" name="テキスト ボックス 71"/>
        <xdr:cNvSpPr txBox="1"/>
      </xdr:nvSpPr>
      <xdr:spPr>
        <a:xfrm>
          <a:off x="4622800" y="311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113,152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153055</xdr:rowOff>
    </xdr:from>
    <xdr:to>
      <xdr:col>3</xdr:col>
      <xdr:colOff>955675</xdr:colOff>
      <xdr:row>18</xdr:row>
      <xdr:rowOff>83205</xdr:rowOff>
    </xdr:to>
    <xdr:sp macro="" textlink="">
      <xdr:nvSpPr>
        <xdr:cNvPr id="73" name="円/楕円 72"/>
        <xdr:cNvSpPr/>
      </xdr:nvSpPr>
      <xdr:spPr bwMode="auto">
        <a:xfrm>
          <a:off x="4254500" y="311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67982</xdr:rowOff>
    </xdr:from>
    <xdr:ext cx="762000" cy="259045"/>
    <xdr:sp macro="" textlink="">
      <xdr:nvSpPr>
        <xdr:cNvPr id="74" name="テキスト ボックス 73"/>
        <xdr:cNvSpPr txBox="1"/>
      </xdr:nvSpPr>
      <xdr:spPr>
        <a:xfrm>
          <a:off x="3924300" y="320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126919</xdr:rowOff>
    </xdr:from>
    <xdr:to>
      <xdr:col>3</xdr:col>
      <xdr:colOff>257175</xdr:colOff>
      <xdr:row>18</xdr:row>
      <xdr:rowOff>57069</xdr:rowOff>
    </xdr:to>
    <xdr:sp macro="" textlink="">
      <xdr:nvSpPr>
        <xdr:cNvPr id="75" name="円/楕円 74"/>
        <xdr:cNvSpPr/>
      </xdr:nvSpPr>
      <xdr:spPr bwMode="auto">
        <a:xfrm>
          <a:off x="3556000" y="3089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41846</xdr:rowOff>
    </xdr:from>
    <xdr:ext cx="762000" cy="259045"/>
    <xdr:sp macro="" textlink="">
      <xdr:nvSpPr>
        <xdr:cNvPr id="76" name="テキスト ボックス 75"/>
        <xdr:cNvSpPr txBox="1"/>
      </xdr:nvSpPr>
      <xdr:spPr>
        <a:xfrm>
          <a:off x="3225800" y="317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104,594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107693</xdr:rowOff>
    </xdr:from>
    <xdr:to>
      <xdr:col>2</xdr:col>
      <xdr:colOff>692150</xdr:colOff>
      <xdr:row>18</xdr:row>
      <xdr:rowOff>37843</xdr:rowOff>
    </xdr:to>
    <xdr:sp macro="" textlink="">
      <xdr:nvSpPr>
        <xdr:cNvPr id="77" name="円/楕円 76"/>
        <xdr:cNvSpPr/>
      </xdr:nvSpPr>
      <xdr:spPr bwMode="auto">
        <a:xfrm>
          <a:off x="2857500" y="306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22620</xdr:rowOff>
    </xdr:from>
    <xdr:ext cx="762000" cy="259045"/>
    <xdr:sp macro="" textlink="">
      <xdr:nvSpPr>
        <xdr:cNvPr id="78" name="テキスト ボックス 77"/>
        <xdr:cNvSpPr txBox="1"/>
      </xdr:nvSpPr>
      <xdr:spPr>
        <a:xfrm>
          <a:off x="2527300" y="315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38440</xdr:rowOff>
    </xdr:from>
    <xdr:to>
      <xdr:col>4</xdr:col>
      <xdr:colOff>1117600</xdr:colOff>
      <xdr:row>37</xdr:row>
      <xdr:rowOff>58146</xdr:rowOff>
    </xdr:to>
    <xdr:cxnSp macro="">
      <xdr:nvCxnSpPr>
        <xdr:cNvPr id="110" name="直線コネクタ 109"/>
        <xdr:cNvCxnSpPr/>
      </xdr:nvCxnSpPr>
      <xdr:spPr bwMode="auto">
        <a:xfrm>
          <a:off x="5003800" y="7163140"/>
          <a:ext cx="647700" cy="19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114747</xdr:rowOff>
    </xdr:from>
    <xdr:to>
      <xdr:col>4</xdr:col>
      <xdr:colOff>469900</xdr:colOff>
      <xdr:row>37</xdr:row>
      <xdr:rowOff>38440</xdr:rowOff>
    </xdr:to>
    <xdr:cxnSp macro="">
      <xdr:nvCxnSpPr>
        <xdr:cNvPr id="113" name="直線コネクタ 112"/>
        <xdr:cNvCxnSpPr/>
      </xdr:nvCxnSpPr>
      <xdr:spPr bwMode="auto">
        <a:xfrm>
          <a:off x="4305300" y="7067997"/>
          <a:ext cx="698500" cy="9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19512</xdr:rowOff>
    </xdr:from>
    <xdr:to>
      <xdr:col>3</xdr:col>
      <xdr:colOff>904875</xdr:colOff>
      <xdr:row>36</xdr:row>
      <xdr:rowOff>114747</xdr:rowOff>
    </xdr:to>
    <xdr:cxnSp macro="">
      <xdr:nvCxnSpPr>
        <xdr:cNvPr id="116" name="直線コネクタ 115"/>
        <xdr:cNvCxnSpPr/>
      </xdr:nvCxnSpPr>
      <xdr:spPr bwMode="auto">
        <a:xfrm>
          <a:off x="3606800" y="6972762"/>
          <a:ext cx="698500" cy="9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327528</xdr:rowOff>
    </xdr:from>
    <xdr:to>
      <xdr:col>3</xdr:col>
      <xdr:colOff>206375</xdr:colOff>
      <xdr:row>36</xdr:row>
      <xdr:rowOff>19512</xdr:rowOff>
    </xdr:to>
    <xdr:cxnSp macro="">
      <xdr:nvCxnSpPr>
        <xdr:cNvPr id="119" name="直線コネクタ 118"/>
        <xdr:cNvCxnSpPr/>
      </xdr:nvCxnSpPr>
      <xdr:spPr bwMode="auto">
        <a:xfrm>
          <a:off x="2908300" y="6937878"/>
          <a:ext cx="698500" cy="34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7346</xdr:rowOff>
    </xdr:from>
    <xdr:to>
      <xdr:col>5</xdr:col>
      <xdr:colOff>34925</xdr:colOff>
      <xdr:row>37</xdr:row>
      <xdr:rowOff>108946</xdr:rowOff>
    </xdr:to>
    <xdr:sp macro="" textlink="">
      <xdr:nvSpPr>
        <xdr:cNvPr id="129" name="円/楕円 128"/>
        <xdr:cNvSpPr/>
      </xdr:nvSpPr>
      <xdr:spPr bwMode="auto">
        <a:xfrm>
          <a:off x="5600700" y="713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150873</xdr:rowOff>
    </xdr:from>
    <xdr:ext cx="762000" cy="259045"/>
    <xdr:sp macro="" textlink="">
      <xdr:nvSpPr>
        <xdr:cNvPr id="130" name="人口1人当たり決算額の推移該当値テキスト445"/>
        <xdr:cNvSpPr txBox="1"/>
      </xdr:nvSpPr>
      <xdr:spPr>
        <a:xfrm>
          <a:off x="5740400" y="710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13,012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159090</xdr:rowOff>
    </xdr:from>
    <xdr:to>
      <xdr:col>4</xdr:col>
      <xdr:colOff>520700</xdr:colOff>
      <xdr:row>37</xdr:row>
      <xdr:rowOff>89240</xdr:rowOff>
    </xdr:to>
    <xdr:sp macro="" textlink="">
      <xdr:nvSpPr>
        <xdr:cNvPr id="131" name="円/楕円 130"/>
        <xdr:cNvSpPr/>
      </xdr:nvSpPr>
      <xdr:spPr bwMode="auto">
        <a:xfrm>
          <a:off x="4953000" y="711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74017</xdr:rowOff>
    </xdr:from>
    <xdr:ext cx="736600" cy="259045"/>
    <xdr:sp macro="" textlink="">
      <xdr:nvSpPr>
        <xdr:cNvPr id="132" name="テキスト ボックス 131"/>
        <xdr:cNvSpPr txBox="1"/>
      </xdr:nvSpPr>
      <xdr:spPr>
        <a:xfrm>
          <a:off x="4622800" y="71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13,874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63947</xdr:rowOff>
    </xdr:from>
    <xdr:to>
      <xdr:col>3</xdr:col>
      <xdr:colOff>955675</xdr:colOff>
      <xdr:row>36</xdr:row>
      <xdr:rowOff>165547</xdr:rowOff>
    </xdr:to>
    <xdr:sp macro="" textlink="">
      <xdr:nvSpPr>
        <xdr:cNvPr id="133" name="円/楕円 132"/>
        <xdr:cNvSpPr/>
      </xdr:nvSpPr>
      <xdr:spPr bwMode="auto">
        <a:xfrm>
          <a:off x="4254500" y="701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150324</xdr:rowOff>
    </xdr:from>
    <xdr:ext cx="762000" cy="259045"/>
    <xdr:sp macro="" textlink="">
      <xdr:nvSpPr>
        <xdr:cNvPr id="134" name="テキスト ボックス 133"/>
        <xdr:cNvSpPr txBox="1"/>
      </xdr:nvSpPr>
      <xdr:spPr>
        <a:xfrm>
          <a:off x="3924300" y="710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311612</xdr:rowOff>
    </xdr:from>
    <xdr:to>
      <xdr:col>3</xdr:col>
      <xdr:colOff>257175</xdr:colOff>
      <xdr:row>36</xdr:row>
      <xdr:rowOff>70312</xdr:rowOff>
    </xdr:to>
    <xdr:sp macro="" textlink="">
      <xdr:nvSpPr>
        <xdr:cNvPr id="135" name="円/楕円 134"/>
        <xdr:cNvSpPr/>
      </xdr:nvSpPr>
      <xdr:spPr bwMode="auto">
        <a:xfrm>
          <a:off x="3556000" y="692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55089</xdr:rowOff>
    </xdr:from>
    <xdr:ext cx="762000" cy="259045"/>
    <xdr:sp macro="" textlink="">
      <xdr:nvSpPr>
        <xdr:cNvPr id="136" name="テキスト ボックス 135"/>
        <xdr:cNvSpPr txBox="1"/>
      </xdr:nvSpPr>
      <xdr:spPr>
        <a:xfrm>
          <a:off x="3225800" y="700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22,202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276728</xdr:rowOff>
    </xdr:from>
    <xdr:to>
      <xdr:col>2</xdr:col>
      <xdr:colOff>692150</xdr:colOff>
      <xdr:row>36</xdr:row>
      <xdr:rowOff>35428</xdr:rowOff>
    </xdr:to>
    <xdr:sp macro="" textlink="">
      <xdr:nvSpPr>
        <xdr:cNvPr id="137" name="円/楕円 136"/>
        <xdr:cNvSpPr/>
      </xdr:nvSpPr>
      <xdr:spPr bwMode="auto">
        <a:xfrm>
          <a:off x="2857500" y="688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20205</xdr:rowOff>
    </xdr:from>
    <xdr:ext cx="762000" cy="259045"/>
    <xdr:sp macro="" textlink="">
      <xdr:nvSpPr>
        <xdr:cNvPr id="138" name="テキスト ボックス 137"/>
        <xdr:cNvSpPr txBox="1"/>
      </xdr:nvSpPr>
      <xdr:spPr>
        <a:xfrm>
          <a:off x="2527300" y="69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9,615
9,463
58.16
4,703,957
4,513,526
177,553
2,843,404
4,294,804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146569</xdr:rowOff>
    </xdr:from>
    <xdr:to>
      <xdr:col>6</xdr:col>
      <xdr:colOff>511175</xdr:colOff>
      <xdr:row>37</xdr:row>
      <xdr:rowOff>11456</xdr:rowOff>
    </xdr:to>
    <xdr:cxnSp macro="">
      <xdr:nvCxnSpPr>
        <xdr:cNvPr id="63" name="直線コネクタ 62"/>
        <xdr:cNvCxnSpPr/>
      </xdr:nvCxnSpPr>
      <xdr:spPr>
        <a:xfrm flipV="1">
          <a:off x="3797300" y="6318769"/>
          <a:ext cx="838200" cy="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11456</xdr:rowOff>
    </xdr:from>
    <xdr:to>
      <xdr:col>5</xdr:col>
      <xdr:colOff>358775</xdr:colOff>
      <xdr:row>37</xdr:row>
      <xdr:rowOff>127943</xdr:rowOff>
    </xdr:to>
    <xdr:cxnSp macro="">
      <xdr:nvCxnSpPr>
        <xdr:cNvPr id="66" name="直線コネクタ 65"/>
        <xdr:cNvCxnSpPr/>
      </xdr:nvCxnSpPr>
      <xdr:spPr>
        <a:xfrm flipV="1">
          <a:off x="2908300" y="6355106"/>
          <a:ext cx="889000" cy="1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77238</xdr:rowOff>
    </xdr:from>
    <xdr:to>
      <xdr:col>4</xdr:col>
      <xdr:colOff>155575</xdr:colOff>
      <xdr:row>37</xdr:row>
      <xdr:rowOff>127943</xdr:rowOff>
    </xdr:to>
    <xdr:cxnSp macro="">
      <xdr:nvCxnSpPr>
        <xdr:cNvPr id="69" name="直線コネクタ 68"/>
        <xdr:cNvCxnSpPr/>
      </xdr:nvCxnSpPr>
      <xdr:spPr>
        <a:xfrm>
          <a:off x="2019300" y="6420888"/>
          <a:ext cx="889000" cy="5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61345</xdr:rowOff>
    </xdr:from>
    <xdr:to>
      <xdr:col>2</xdr:col>
      <xdr:colOff>638175</xdr:colOff>
      <xdr:row>37</xdr:row>
      <xdr:rowOff>77238</xdr:rowOff>
    </xdr:to>
    <xdr:cxnSp macro="">
      <xdr:nvCxnSpPr>
        <xdr:cNvPr id="72" name="直線コネクタ 71"/>
        <xdr:cNvCxnSpPr/>
      </xdr:nvCxnSpPr>
      <xdr:spPr>
        <a:xfrm>
          <a:off x="1130300" y="6404995"/>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95769</xdr:rowOff>
    </xdr:from>
    <xdr:to>
      <xdr:col>6</xdr:col>
      <xdr:colOff>561975</xdr:colOff>
      <xdr:row>37</xdr:row>
      <xdr:rowOff>25919</xdr:rowOff>
    </xdr:to>
    <xdr:sp macro="" textlink="">
      <xdr:nvSpPr>
        <xdr:cNvPr id="82" name="円/楕円 81"/>
        <xdr:cNvSpPr/>
      </xdr:nvSpPr>
      <xdr:spPr>
        <a:xfrm>
          <a:off x="4584700" y="62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74196</xdr:rowOff>
    </xdr:from>
    <xdr:ext cx="599010" cy="259045"/>
    <xdr:sp macro="" textlink="">
      <xdr:nvSpPr>
        <xdr:cNvPr id="83" name="人件費該当値テキスト"/>
        <xdr:cNvSpPr txBox="1"/>
      </xdr:nvSpPr>
      <xdr:spPr>
        <a:xfrm>
          <a:off x="4686300" y="62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102,869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132106</xdr:rowOff>
    </xdr:from>
    <xdr:to>
      <xdr:col>5</xdr:col>
      <xdr:colOff>409575</xdr:colOff>
      <xdr:row>37</xdr:row>
      <xdr:rowOff>62256</xdr:rowOff>
    </xdr:to>
    <xdr:sp macro="" textlink="">
      <xdr:nvSpPr>
        <xdr:cNvPr id="84" name="円/楕円 83"/>
        <xdr:cNvSpPr/>
      </xdr:nvSpPr>
      <xdr:spPr>
        <a:xfrm>
          <a:off x="3746500" y="63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53383</xdr:rowOff>
    </xdr:from>
    <xdr:ext cx="534377" cy="259045"/>
    <xdr:sp macro="" textlink="">
      <xdr:nvSpPr>
        <xdr:cNvPr id="85" name="テキスト ボックス 84"/>
        <xdr:cNvSpPr txBox="1"/>
      </xdr:nvSpPr>
      <xdr:spPr>
        <a:xfrm>
          <a:off x="3530111" y="6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99,531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77143</xdr:rowOff>
    </xdr:from>
    <xdr:to>
      <xdr:col>4</xdr:col>
      <xdr:colOff>206375</xdr:colOff>
      <xdr:row>38</xdr:row>
      <xdr:rowOff>7293</xdr:rowOff>
    </xdr:to>
    <xdr:sp macro="" textlink="">
      <xdr:nvSpPr>
        <xdr:cNvPr id="86" name="円/楕円 85"/>
        <xdr:cNvSpPr/>
      </xdr:nvSpPr>
      <xdr:spPr>
        <a:xfrm>
          <a:off x="2857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169870</xdr:rowOff>
    </xdr:from>
    <xdr:ext cx="534377" cy="259045"/>
    <xdr:sp macro="" textlink="">
      <xdr:nvSpPr>
        <xdr:cNvPr id="87" name="テキスト ボックス 86"/>
        <xdr:cNvSpPr txBox="1"/>
      </xdr:nvSpPr>
      <xdr:spPr>
        <a:xfrm>
          <a:off x="2641111" y="65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26438</xdr:rowOff>
    </xdr:from>
    <xdr:to>
      <xdr:col>3</xdr:col>
      <xdr:colOff>3175</xdr:colOff>
      <xdr:row>37</xdr:row>
      <xdr:rowOff>128038</xdr:rowOff>
    </xdr:to>
    <xdr:sp macro="" textlink="">
      <xdr:nvSpPr>
        <xdr:cNvPr id="88" name="円/楕円 87"/>
        <xdr:cNvSpPr/>
      </xdr:nvSpPr>
      <xdr:spPr>
        <a:xfrm>
          <a:off x="1968500" y="637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119165</xdr:rowOff>
    </xdr:from>
    <xdr:ext cx="534377" cy="259045"/>
    <xdr:sp macro="" textlink="">
      <xdr:nvSpPr>
        <xdr:cNvPr id="89" name="テキスト ボックス 88"/>
        <xdr:cNvSpPr txBox="1"/>
      </xdr:nvSpPr>
      <xdr:spPr>
        <a:xfrm>
          <a:off x="1752111" y="646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93,488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10545</xdr:rowOff>
    </xdr:from>
    <xdr:to>
      <xdr:col>1</xdr:col>
      <xdr:colOff>485775</xdr:colOff>
      <xdr:row>37</xdr:row>
      <xdr:rowOff>112145</xdr:rowOff>
    </xdr:to>
    <xdr:sp macro="" textlink="">
      <xdr:nvSpPr>
        <xdr:cNvPr id="90" name="円/楕円 89"/>
        <xdr:cNvSpPr/>
      </xdr:nvSpPr>
      <xdr:spPr>
        <a:xfrm>
          <a:off x="1079500" y="63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103272</xdr:rowOff>
    </xdr:from>
    <xdr:ext cx="534377" cy="259045"/>
    <xdr:sp macro="" textlink="">
      <xdr:nvSpPr>
        <xdr:cNvPr id="91" name="テキスト ボックス 90"/>
        <xdr:cNvSpPr txBox="1"/>
      </xdr:nvSpPr>
      <xdr:spPr>
        <a:xfrm>
          <a:off x="863111" y="644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170849</xdr:rowOff>
    </xdr:from>
    <xdr:to>
      <xdr:col>6</xdr:col>
      <xdr:colOff>511175</xdr:colOff>
      <xdr:row>58</xdr:row>
      <xdr:rowOff>9599</xdr:rowOff>
    </xdr:to>
    <xdr:cxnSp macro="">
      <xdr:nvCxnSpPr>
        <xdr:cNvPr id="118" name="直線コネクタ 117"/>
        <xdr:cNvCxnSpPr/>
      </xdr:nvCxnSpPr>
      <xdr:spPr>
        <a:xfrm flipV="1">
          <a:off x="3797300" y="9943499"/>
          <a:ext cx="838200" cy="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9599</xdr:rowOff>
    </xdr:from>
    <xdr:to>
      <xdr:col>5</xdr:col>
      <xdr:colOff>358775</xdr:colOff>
      <xdr:row>58</xdr:row>
      <xdr:rowOff>23717</xdr:rowOff>
    </xdr:to>
    <xdr:cxnSp macro="">
      <xdr:nvCxnSpPr>
        <xdr:cNvPr id="121" name="直線コネクタ 120"/>
        <xdr:cNvCxnSpPr/>
      </xdr:nvCxnSpPr>
      <xdr:spPr>
        <a:xfrm flipV="1">
          <a:off x="2908300" y="9953699"/>
          <a:ext cx="889000" cy="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23717</xdr:rowOff>
    </xdr:from>
    <xdr:to>
      <xdr:col>4</xdr:col>
      <xdr:colOff>155575</xdr:colOff>
      <xdr:row>58</xdr:row>
      <xdr:rowOff>26305</xdr:rowOff>
    </xdr:to>
    <xdr:cxnSp macro="">
      <xdr:nvCxnSpPr>
        <xdr:cNvPr id="124" name="直線コネクタ 123"/>
        <xdr:cNvCxnSpPr/>
      </xdr:nvCxnSpPr>
      <xdr:spPr>
        <a:xfrm flipV="1">
          <a:off x="2019300" y="9967817"/>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25005</xdr:rowOff>
    </xdr:from>
    <xdr:to>
      <xdr:col>2</xdr:col>
      <xdr:colOff>638175</xdr:colOff>
      <xdr:row>58</xdr:row>
      <xdr:rowOff>26305</xdr:rowOff>
    </xdr:to>
    <xdr:cxnSp macro="">
      <xdr:nvCxnSpPr>
        <xdr:cNvPr id="127" name="直線コネクタ 126"/>
        <xdr:cNvCxnSpPr/>
      </xdr:nvCxnSpPr>
      <xdr:spPr>
        <a:xfrm>
          <a:off x="1130300" y="9969105"/>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3292</xdr:rowOff>
    </xdr:from>
    <xdr:ext cx="534377" cy="259045"/>
    <xdr:sp macro="" textlink="">
      <xdr:nvSpPr>
        <xdr:cNvPr id="131" name="テキスト ボックス 130"/>
        <xdr:cNvSpPr txBox="1"/>
      </xdr:nvSpPr>
      <xdr:spPr>
        <a:xfrm>
          <a:off x="863111"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120049</xdr:rowOff>
    </xdr:from>
    <xdr:to>
      <xdr:col>6</xdr:col>
      <xdr:colOff>561975</xdr:colOff>
      <xdr:row>58</xdr:row>
      <xdr:rowOff>50199</xdr:rowOff>
    </xdr:to>
    <xdr:sp macro="" textlink="">
      <xdr:nvSpPr>
        <xdr:cNvPr id="137" name="円/楕円 136"/>
        <xdr:cNvSpPr/>
      </xdr:nvSpPr>
      <xdr:spPr>
        <a:xfrm>
          <a:off x="4584700" y="98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34976</xdr:rowOff>
    </xdr:from>
    <xdr:ext cx="534377" cy="259045"/>
    <xdr:sp macro="" textlink="">
      <xdr:nvSpPr>
        <xdr:cNvPr id="138" name="物件費該当値テキスト"/>
        <xdr:cNvSpPr txBox="1"/>
      </xdr:nvSpPr>
      <xdr:spPr>
        <a:xfrm>
          <a:off x="4686300" y="980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130249</xdr:rowOff>
    </xdr:from>
    <xdr:to>
      <xdr:col>5</xdr:col>
      <xdr:colOff>409575</xdr:colOff>
      <xdr:row>58</xdr:row>
      <xdr:rowOff>60399</xdr:rowOff>
    </xdr:to>
    <xdr:sp macro="" textlink="">
      <xdr:nvSpPr>
        <xdr:cNvPr id="139" name="円/楕円 138"/>
        <xdr:cNvSpPr/>
      </xdr:nvSpPr>
      <xdr:spPr>
        <a:xfrm>
          <a:off x="3746500" y="99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51526</xdr:rowOff>
    </xdr:from>
    <xdr:ext cx="534377" cy="259045"/>
    <xdr:sp macro="" textlink="">
      <xdr:nvSpPr>
        <xdr:cNvPr id="140" name="テキスト ボックス 139"/>
        <xdr:cNvSpPr txBox="1"/>
      </xdr:nvSpPr>
      <xdr:spPr>
        <a:xfrm>
          <a:off x="3530111" y="999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56,912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144367</xdr:rowOff>
    </xdr:from>
    <xdr:to>
      <xdr:col>4</xdr:col>
      <xdr:colOff>206375</xdr:colOff>
      <xdr:row>58</xdr:row>
      <xdr:rowOff>74517</xdr:rowOff>
    </xdr:to>
    <xdr:sp macro="" textlink="">
      <xdr:nvSpPr>
        <xdr:cNvPr id="141" name="円/楕円 140"/>
        <xdr:cNvSpPr/>
      </xdr:nvSpPr>
      <xdr:spPr>
        <a:xfrm>
          <a:off x="2857500" y="99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65644</xdr:rowOff>
    </xdr:from>
    <xdr:ext cx="534377" cy="259045"/>
    <xdr:sp macro="" textlink="">
      <xdr:nvSpPr>
        <xdr:cNvPr id="142" name="テキスト ボックス 141"/>
        <xdr:cNvSpPr txBox="1"/>
      </xdr:nvSpPr>
      <xdr:spPr>
        <a:xfrm>
          <a:off x="2641111" y="100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146955</xdr:rowOff>
    </xdr:from>
    <xdr:to>
      <xdr:col>3</xdr:col>
      <xdr:colOff>3175</xdr:colOff>
      <xdr:row>58</xdr:row>
      <xdr:rowOff>77105</xdr:rowOff>
    </xdr:to>
    <xdr:sp macro="" textlink="">
      <xdr:nvSpPr>
        <xdr:cNvPr id="143" name="円/楕円 142"/>
        <xdr:cNvSpPr/>
      </xdr:nvSpPr>
      <xdr:spPr>
        <a:xfrm>
          <a:off x="1968500" y="99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68232</xdr:rowOff>
    </xdr:from>
    <xdr:ext cx="534377" cy="259045"/>
    <xdr:sp macro="" textlink="">
      <xdr:nvSpPr>
        <xdr:cNvPr id="144" name="テキスト ボックス 143"/>
        <xdr:cNvSpPr txBox="1"/>
      </xdr:nvSpPr>
      <xdr:spPr>
        <a:xfrm>
          <a:off x="1752111" y="100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145655</xdr:rowOff>
    </xdr:from>
    <xdr:to>
      <xdr:col>1</xdr:col>
      <xdr:colOff>485775</xdr:colOff>
      <xdr:row>58</xdr:row>
      <xdr:rowOff>75805</xdr:rowOff>
    </xdr:to>
    <xdr:sp macro="" textlink="">
      <xdr:nvSpPr>
        <xdr:cNvPr id="145" name="円/楕円 144"/>
        <xdr:cNvSpPr/>
      </xdr:nvSpPr>
      <xdr:spPr>
        <a:xfrm>
          <a:off x="1079500" y="99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66932</xdr:rowOff>
    </xdr:from>
    <xdr:ext cx="534377" cy="259045"/>
    <xdr:sp macro="" textlink="">
      <xdr:nvSpPr>
        <xdr:cNvPr id="146" name="テキスト ボックス 145"/>
        <xdr:cNvSpPr txBox="1"/>
      </xdr:nvSpPr>
      <xdr:spPr>
        <a:xfrm>
          <a:off x="863111" y="100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85911</xdr:rowOff>
    </xdr:from>
    <xdr:to>
      <xdr:col>6</xdr:col>
      <xdr:colOff>511175</xdr:colOff>
      <xdr:row>78</xdr:row>
      <xdr:rowOff>97363</xdr:rowOff>
    </xdr:to>
    <xdr:cxnSp macro="">
      <xdr:nvCxnSpPr>
        <xdr:cNvPr id="173" name="直線コネクタ 172"/>
        <xdr:cNvCxnSpPr/>
      </xdr:nvCxnSpPr>
      <xdr:spPr>
        <a:xfrm flipV="1">
          <a:off x="3797300" y="13459011"/>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97363</xdr:rowOff>
    </xdr:from>
    <xdr:to>
      <xdr:col>5</xdr:col>
      <xdr:colOff>358775</xdr:colOff>
      <xdr:row>78</xdr:row>
      <xdr:rowOff>103307</xdr:rowOff>
    </xdr:to>
    <xdr:cxnSp macro="">
      <xdr:nvCxnSpPr>
        <xdr:cNvPr id="176" name="直線コネクタ 175"/>
        <xdr:cNvCxnSpPr/>
      </xdr:nvCxnSpPr>
      <xdr:spPr>
        <a:xfrm flipV="1">
          <a:off x="2908300" y="1347046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29473</xdr:rowOff>
    </xdr:from>
    <xdr:ext cx="469744" cy="259045"/>
    <xdr:sp macro="" textlink="">
      <xdr:nvSpPr>
        <xdr:cNvPr id="178" name="テキスト ボックス 177"/>
        <xdr:cNvSpPr txBox="1"/>
      </xdr:nvSpPr>
      <xdr:spPr>
        <a:xfrm>
          <a:off x="3562427"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103307</xdr:rowOff>
    </xdr:from>
    <xdr:to>
      <xdr:col>4</xdr:col>
      <xdr:colOff>155575</xdr:colOff>
      <xdr:row>78</xdr:row>
      <xdr:rowOff>107193</xdr:rowOff>
    </xdr:to>
    <xdr:cxnSp macro="">
      <xdr:nvCxnSpPr>
        <xdr:cNvPr id="179" name="直線コネクタ 178"/>
        <xdr:cNvCxnSpPr/>
      </xdr:nvCxnSpPr>
      <xdr:spPr>
        <a:xfrm flipV="1">
          <a:off x="2019300" y="1347640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673427" y="130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96678</xdr:rowOff>
    </xdr:from>
    <xdr:to>
      <xdr:col>2</xdr:col>
      <xdr:colOff>638175</xdr:colOff>
      <xdr:row>78</xdr:row>
      <xdr:rowOff>107193</xdr:rowOff>
    </xdr:to>
    <xdr:cxnSp macro="">
      <xdr:nvCxnSpPr>
        <xdr:cNvPr id="182" name="直線コネクタ 181"/>
        <xdr:cNvCxnSpPr/>
      </xdr:nvCxnSpPr>
      <xdr:spPr>
        <a:xfrm>
          <a:off x="1130300" y="13469778"/>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49545</xdr:rowOff>
    </xdr:from>
    <xdr:ext cx="469744" cy="259045"/>
    <xdr:sp macro="" textlink="">
      <xdr:nvSpPr>
        <xdr:cNvPr id="186" name="テキスト ボックス 185"/>
        <xdr:cNvSpPr txBox="1"/>
      </xdr:nvSpPr>
      <xdr:spPr>
        <a:xfrm>
          <a:off x="895427" y="13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35111</xdr:rowOff>
    </xdr:from>
    <xdr:to>
      <xdr:col>6</xdr:col>
      <xdr:colOff>561975</xdr:colOff>
      <xdr:row>78</xdr:row>
      <xdr:rowOff>136711</xdr:rowOff>
    </xdr:to>
    <xdr:sp macro="" textlink="">
      <xdr:nvSpPr>
        <xdr:cNvPr id="192" name="円/楕円 191"/>
        <xdr:cNvSpPr/>
      </xdr:nvSpPr>
      <xdr:spPr>
        <a:xfrm>
          <a:off x="4584700" y="134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121488</xdr:rowOff>
    </xdr:from>
    <xdr:ext cx="469744" cy="259045"/>
    <xdr:sp macro="" textlink="">
      <xdr:nvSpPr>
        <xdr:cNvPr id="193" name="維持補修費該当値テキスト"/>
        <xdr:cNvSpPr txBox="1"/>
      </xdr:nvSpPr>
      <xdr:spPr>
        <a:xfrm>
          <a:off x="4686300" y="1332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46563</xdr:rowOff>
    </xdr:from>
    <xdr:to>
      <xdr:col>5</xdr:col>
      <xdr:colOff>409575</xdr:colOff>
      <xdr:row>78</xdr:row>
      <xdr:rowOff>148163</xdr:rowOff>
    </xdr:to>
    <xdr:sp macro="" textlink="">
      <xdr:nvSpPr>
        <xdr:cNvPr id="194" name="円/楕円 193"/>
        <xdr:cNvSpPr/>
      </xdr:nvSpPr>
      <xdr:spPr>
        <a:xfrm>
          <a:off x="3746500" y="134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139290</xdr:rowOff>
    </xdr:from>
    <xdr:ext cx="469744" cy="259045"/>
    <xdr:sp macro="" textlink="">
      <xdr:nvSpPr>
        <xdr:cNvPr id="195" name="テキスト ボックス 194"/>
        <xdr:cNvSpPr txBox="1"/>
      </xdr:nvSpPr>
      <xdr:spPr>
        <a:xfrm>
          <a:off x="3562427" y="135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52507</xdr:rowOff>
    </xdr:from>
    <xdr:to>
      <xdr:col>4</xdr:col>
      <xdr:colOff>206375</xdr:colOff>
      <xdr:row>78</xdr:row>
      <xdr:rowOff>154107</xdr:rowOff>
    </xdr:to>
    <xdr:sp macro="" textlink="">
      <xdr:nvSpPr>
        <xdr:cNvPr id="196" name="円/楕円 195"/>
        <xdr:cNvSpPr/>
      </xdr:nvSpPr>
      <xdr:spPr>
        <a:xfrm>
          <a:off x="2857500" y="134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145234</xdr:rowOff>
    </xdr:from>
    <xdr:ext cx="469744" cy="259045"/>
    <xdr:sp macro="" textlink="">
      <xdr:nvSpPr>
        <xdr:cNvPr id="197" name="テキスト ボックス 196"/>
        <xdr:cNvSpPr txBox="1"/>
      </xdr:nvSpPr>
      <xdr:spPr>
        <a:xfrm>
          <a:off x="2673427" y="1351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56393</xdr:rowOff>
    </xdr:from>
    <xdr:to>
      <xdr:col>3</xdr:col>
      <xdr:colOff>3175</xdr:colOff>
      <xdr:row>78</xdr:row>
      <xdr:rowOff>157993</xdr:rowOff>
    </xdr:to>
    <xdr:sp macro="" textlink="">
      <xdr:nvSpPr>
        <xdr:cNvPr id="198" name="円/楕円 197"/>
        <xdr:cNvSpPr/>
      </xdr:nvSpPr>
      <xdr:spPr>
        <a:xfrm>
          <a:off x="1968500" y="134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149120</xdr:rowOff>
    </xdr:from>
    <xdr:ext cx="469744" cy="259045"/>
    <xdr:sp macro="" textlink="">
      <xdr:nvSpPr>
        <xdr:cNvPr id="199" name="テキスト ボックス 198"/>
        <xdr:cNvSpPr txBox="1"/>
      </xdr:nvSpPr>
      <xdr:spPr>
        <a:xfrm>
          <a:off x="1784427" y="1352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45878</xdr:rowOff>
    </xdr:from>
    <xdr:to>
      <xdr:col>1</xdr:col>
      <xdr:colOff>485775</xdr:colOff>
      <xdr:row>78</xdr:row>
      <xdr:rowOff>147478</xdr:rowOff>
    </xdr:to>
    <xdr:sp macro="" textlink="">
      <xdr:nvSpPr>
        <xdr:cNvPr id="200" name="円/楕円 199"/>
        <xdr:cNvSpPr/>
      </xdr:nvSpPr>
      <xdr:spPr>
        <a:xfrm>
          <a:off x="1079500" y="134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138605</xdr:rowOff>
    </xdr:from>
    <xdr:ext cx="469744" cy="259045"/>
    <xdr:sp macro="" textlink="">
      <xdr:nvSpPr>
        <xdr:cNvPr id="201" name="テキスト ボックス 200"/>
        <xdr:cNvSpPr txBox="1"/>
      </xdr:nvSpPr>
      <xdr:spPr>
        <a:xfrm>
          <a:off x="895427" y="1351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3150</xdr:rowOff>
    </xdr:from>
    <xdr:to>
      <xdr:col>6</xdr:col>
      <xdr:colOff>511175</xdr:colOff>
      <xdr:row>95</xdr:row>
      <xdr:rowOff>37554</xdr:rowOff>
    </xdr:to>
    <xdr:cxnSp macro="">
      <xdr:nvCxnSpPr>
        <xdr:cNvPr id="231" name="直線コネクタ 230"/>
        <xdr:cNvCxnSpPr/>
      </xdr:nvCxnSpPr>
      <xdr:spPr>
        <a:xfrm>
          <a:off x="3797300" y="16290900"/>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3150</xdr:rowOff>
    </xdr:from>
    <xdr:to>
      <xdr:col>5</xdr:col>
      <xdr:colOff>358775</xdr:colOff>
      <xdr:row>95</xdr:row>
      <xdr:rowOff>92723</xdr:rowOff>
    </xdr:to>
    <xdr:cxnSp macro="">
      <xdr:nvCxnSpPr>
        <xdr:cNvPr id="234" name="直線コネクタ 233"/>
        <xdr:cNvCxnSpPr/>
      </xdr:nvCxnSpPr>
      <xdr:spPr>
        <a:xfrm flipV="1">
          <a:off x="2908300" y="16290900"/>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51973</xdr:rowOff>
    </xdr:from>
    <xdr:ext cx="534377" cy="259045"/>
    <xdr:sp macro="" textlink="">
      <xdr:nvSpPr>
        <xdr:cNvPr id="236" name="テキスト ボックス 235"/>
        <xdr:cNvSpPr txBox="1"/>
      </xdr:nvSpPr>
      <xdr:spPr>
        <a:xfrm>
          <a:off x="3530111" y="1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92723</xdr:rowOff>
    </xdr:from>
    <xdr:to>
      <xdr:col>4</xdr:col>
      <xdr:colOff>155575</xdr:colOff>
      <xdr:row>95</xdr:row>
      <xdr:rowOff>99924</xdr:rowOff>
    </xdr:to>
    <xdr:cxnSp macro="">
      <xdr:nvCxnSpPr>
        <xdr:cNvPr id="237" name="直線コネクタ 236"/>
        <xdr:cNvCxnSpPr/>
      </xdr:nvCxnSpPr>
      <xdr:spPr>
        <a:xfrm flipV="1">
          <a:off x="2019300" y="1638047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136517</xdr:rowOff>
    </xdr:from>
    <xdr:ext cx="534377" cy="259045"/>
    <xdr:sp macro="" textlink="">
      <xdr:nvSpPr>
        <xdr:cNvPr id="239" name="テキスト ボックス 238"/>
        <xdr:cNvSpPr txBox="1"/>
      </xdr:nvSpPr>
      <xdr:spPr>
        <a:xfrm>
          <a:off x="2641111" y="164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99924</xdr:rowOff>
    </xdr:from>
    <xdr:to>
      <xdr:col>2</xdr:col>
      <xdr:colOff>638175</xdr:colOff>
      <xdr:row>95</xdr:row>
      <xdr:rowOff>150825</xdr:rowOff>
    </xdr:to>
    <xdr:cxnSp macro="">
      <xdr:nvCxnSpPr>
        <xdr:cNvPr id="240" name="直線コネクタ 239"/>
        <xdr:cNvCxnSpPr/>
      </xdr:nvCxnSpPr>
      <xdr:spPr>
        <a:xfrm flipV="1">
          <a:off x="1130300" y="16387674"/>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171169</xdr:rowOff>
    </xdr:from>
    <xdr:ext cx="534377" cy="259045"/>
    <xdr:sp macro="" textlink="">
      <xdr:nvSpPr>
        <xdr:cNvPr id="242" name="テキスト ボックス 241"/>
        <xdr:cNvSpPr txBox="1"/>
      </xdr:nvSpPr>
      <xdr:spPr>
        <a:xfrm>
          <a:off x="1752111" y="16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18166</xdr:rowOff>
    </xdr:from>
    <xdr:ext cx="534377" cy="259045"/>
    <xdr:sp macro="" textlink="">
      <xdr:nvSpPr>
        <xdr:cNvPr id="244" name="テキスト ボックス 243"/>
        <xdr:cNvSpPr txBox="1"/>
      </xdr:nvSpPr>
      <xdr:spPr>
        <a:xfrm>
          <a:off x="863111" y="161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158204</xdr:rowOff>
    </xdr:from>
    <xdr:to>
      <xdr:col>6</xdr:col>
      <xdr:colOff>561975</xdr:colOff>
      <xdr:row>95</xdr:row>
      <xdr:rowOff>88354</xdr:rowOff>
    </xdr:to>
    <xdr:sp macro="" textlink="">
      <xdr:nvSpPr>
        <xdr:cNvPr id="250" name="円/楕円 249"/>
        <xdr:cNvSpPr/>
      </xdr:nvSpPr>
      <xdr:spPr>
        <a:xfrm>
          <a:off x="4584700" y="162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9631</xdr:rowOff>
    </xdr:from>
    <xdr:ext cx="534377" cy="259045"/>
    <xdr:sp macro="" textlink="">
      <xdr:nvSpPr>
        <xdr:cNvPr id="251" name="扶助費該当値テキスト"/>
        <xdr:cNvSpPr txBox="1"/>
      </xdr:nvSpPr>
      <xdr:spPr>
        <a:xfrm>
          <a:off x="4686300" y="161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56,362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123800</xdr:rowOff>
    </xdr:from>
    <xdr:to>
      <xdr:col>5</xdr:col>
      <xdr:colOff>409575</xdr:colOff>
      <xdr:row>95</xdr:row>
      <xdr:rowOff>53950</xdr:rowOff>
    </xdr:to>
    <xdr:sp macro="" textlink="">
      <xdr:nvSpPr>
        <xdr:cNvPr id="252" name="円/楕円 251"/>
        <xdr:cNvSpPr/>
      </xdr:nvSpPr>
      <xdr:spPr>
        <a:xfrm>
          <a:off x="3746500" y="162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70477</xdr:rowOff>
    </xdr:from>
    <xdr:ext cx="534377" cy="259045"/>
    <xdr:sp macro="" textlink="">
      <xdr:nvSpPr>
        <xdr:cNvPr id="253" name="テキスト ボックス 252"/>
        <xdr:cNvSpPr txBox="1"/>
      </xdr:nvSpPr>
      <xdr:spPr>
        <a:xfrm>
          <a:off x="3530111" y="160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58,168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41923</xdr:rowOff>
    </xdr:from>
    <xdr:to>
      <xdr:col>4</xdr:col>
      <xdr:colOff>206375</xdr:colOff>
      <xdr:row>95</xdr:row>
      <xdr:rowOff>143523</xdr:rowOff>
    </xdr:to>
    <xdr:sp macro="" textlink="">
      <xdr:nvSpPr>
        <xdr:cNvPr id="254" name="円/楕円 253"/>
        <xdr:cNvSpPr/>
      </xdr:nvSpPr>
      <xdr:spPr>
        <a:xfrm>
          <a:off x="2857500" y="163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160050</xdr:rowOff>
    </xdr:from>
    <xdr:ext cx="534377" cy="259045"/>
    <xdr:sp macro="" textlink="">
      <xdr:nvSpPr>
        <xdr:cNvPr id="255" name="テキスト ボックス 254"/>
        <xdr:cNvSpPr txBox="1"/>
      </xdr:nvSpPr>
      <xdr:spPr>
        <a:xfrm>
          <a:off x="2641111" y="161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53,466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49124</xdr:rowOff>
    </xdr:from>
    <xdr:to>
      <xdr:col>3</xdr:col>
      <xdr:colOff>3175</xdr:colOff>
      <xdr:row>95</xdr:row>
      <xdr:rowOff>150724</xdr:rowOff>
    </xdr:to>
    <xdr:sp macro="" textlink="">
      <xdr:nvSpPr>
        <xdr:cNvPr id="256" name="円/楕円 255"/>
        <xdr:cNvSpPr/>
      </xdr:nvSpPr>
      <xdr:spPr>
        <a:xfrm>
          <a:off x="1968500" y="163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167251</xdr:rowOff>
    </xdr:from>
    <xdr:ext cx="534377" cy="259045"/>
    <xdr:sp macro="" textlink="">
      <xdr:nvSpPr>
        <xdr:cNvPr id="257" name="テキスト ボックス 256"/>
        <xdr:cNvSpPr txBox="1"/>
      </xdr:nvSpPr>
      <xdr:spPr>
        <a:xfrm>
          <a:off x="1752111" y="161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53,088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100025</xdr:rowOff>
    </xdr:from>
    <xdr:to>
      <xdr:col>1</xdr:col>
      <xdr:colOff>485775</xdr:colOff>
      <xdr:row>96</xdr:row>
      <xdr:rowOff>30175</xdr:rowOff>
    </xdr:to>
    <xdr:sp macro="" textlink="">
      <xdr:nvSpPr>
        <xdr:cNvPr id="258" name="円/楕円 257"/>
        <xdr:cNvSpPr/>
      </xdr:nvSpPr>
      <xdr:spPr>
        <a:xfrm>
          <a:off x="1079500" y="163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21302</xdr:rowOff>
    </xdr:from>
    <xdr:ext cx="534377" cy="259045"/>
    <xdr:sp macro="" textlink="">
      <xdr:nvSpPr>
        <xdr:cNvPr id="259" name="テキスト ボックス 258"/>
        <xdr:cNvSpPr txBox="1"/>
      </xdr:nvSpPr>
      <xdr:spPr>
        <a:xfrm>
          <a:off x="863111" y="1648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47803</xdr:rowOff>
    </xdr:from>
    <xdr:to>
      <xdr:col>15</xdr:col>
      <xdr:colOff>180975</xdr:colOff>
      <xdr:row>38</xdr:row>
      <xdr:rowOff>129257</xdr:rowOff>
    </xdr:to>
    <xdr:cxnSp macro="">
      <xdr:nvCxnSpPr>
        <xdr:cNvPr id="287" name="直線コネクタ 286"/>
        <xdr:cNvCxnSpPr/>
      </xdr:nvCxnSpPr>
      <xdr:spPr>
        <a:xfrm flipV="1">
          <a:off x="9639300" y="6562903"/>
          <a:ext cx="838200" cy="8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129257</xdr:rowOff>
    </xdr:from>
    <xdr:to>
      <xdr:col>14</xdr:col>
      <xdr:colOff>28575</xdr:colOff>
      <xdr:row>38</xdr:row>
      <xdr:rowOff>134598</xdr:rowOff>
    </xdr:to>
    <xdr:cxnSp macro="">
      <xdr:nvCxnSpPr>
        <xdr:cNvPr id="290" name="直線コネクタ 289"/>
        <xdr:cNvCxnSpPr/>
      </xdr:nvCxnSpPr>
      <xdr:spPr>
        <a:xfrm flipV="1">
          <a:off x="8750300" y="6644357"/>
          <a:ext cx="8890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2174</xdr:rowOff>
    </xdr:from>
    <xdr:ext cx="534377" cy="259045"/>
    <xdr:sp macro="" textlink="">
      <xdr:nvSpPr>
        <xdr:cNvPr id="292" name="テキスト ボックス 291"/>
        <xdr:cNvSpPr txBox="1"/>
      </xdr:nvSpPr>
      <xdr:spPr>
        <a:xfrm>
          <a:off x="9372111" y="60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134598</xdr:rowOff>
    </xdr:from>
    <xdr:to>
      <xdr:col>12</xdr:col>
      <xdr:colOff>511175</xdr:colOff>
      <xdr:row>38</xdr:row>
      <xdr:rowOff>145360</xdr:rowOff>
    </xdr:to>
    <xdr:cxnSp macro="">
      <xdr:nvCxnSpPr>
        <xdr:cNvPr id="293" name="直線コネクタ 292"/>
        <xdr:cNvCxnSpPr/>
      </xdr:nvCxnSpPr>
      <xdr:spPr>
        <a:xfrm flipV="1">
          <a:off x="7861300" y="6649698"/>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8483111" y="60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125472</xdr:rowOff>
    </xdr:from>
    <xdr:to>
      <xdr:col>11</xdr:col>
      <xdr:colOff>307975</xdr:colOff>
      <xdr:row>38</xdr:row>
      <xdr:rowOff>145360</xdr:rowOff>
    </xdr:to>
    <xdr:cxnSp macro="">
      <xdr:nvCxnSpPr>
        <xdr:cNvPr id="296" name="直線コネクタ 295"/>
        <xdr:cNvCxnSpPr/>
      </xdr:nvCxnSpPr>
      <xdr:spPr>
        <a:xfrm>
          <a:off x="6972300" y="6640572"/>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69693</xdr:rowOff>
    </xdr:from>
    <xdr:ext cx="534377" cy="259045"/>
    <xdr:sp macro="" textlink="">
      <xdr:nvSpPr>
        <xdr:cNvPr id="298" name="テキスト ボックス 297"/>
        <xdr:cNvSpPr txBox="1"/>
      </xdr:nvSpPr>
      <xdr:spPr>
        <a:xfrm>
          <a:off x="7594111" y="607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111847</xdr:rowOff>
    </xdr:from>
    <xdr:ext cx="534377" cy="259045"/>
    <xdr:sp macro="" textlink="">
      <xdr:nvSpPr>
        <xdr:cNvPr id="300" name="テキスト ボックス 299"/>
        <xdr:cNvSpPr txBox="1"/>
      </xdr:nvSpPr>
      <xdr:spPr>
        <a:xfrm>
          <a:off x="6705111" y="61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168453</xdr:rowOff>
    </xdr:from>
    <xdr:to>
      <xdr:col>15</xdr:col>
      <xdr:colOff>231775</xdr:colOff>
      <xdr:row>38</xdr:row>
      <xdr:rowOff>98603</xdr:rowOff>
    </xdr:to>
    <xdr:sp macro="" textlink="">
      <xdr:nvSpPr>
        <xdr:cNvPr id="306" name="円/楕円 305"/>
        <xdr:cNvSpPr/>
      </xdr:nvSpPr>
      <xdr:spPr>
        <a:xfrm>
          <a:off x="10426700" y="65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146880</xdr:rowOff>
    </xdr:from>
    <xdr:ext cx="534377" cy="259045"/>
    <xdr:sp macro="" textlink="">
      <xdr:nvSpPr>
        <xdr:cNvPr id="307" name="補助費等該当値テキスト"/>
        <xdr:cNvSpPr txBox="1"/>
      </xdr:nvSpPr>
      <xdr:spPr>
        <a:xfrm>
          <a:off x="10528300" y="64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60,050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78457</xdr:rowOff>
    </xdr:from>
    <xdr:to>
      <xdr:col>14</xdr:col>
      <xdr:colOff>79375</xdr:colOff>
      <xdr:row>39</xdr:row>
      <xdr:rowOff>8607</xdr:rowOff>
    </xdr:to>
    <xdr:sp macro="" textlink="">
      <xdr:nvSpPr>
        <xdr:cNvPr id="308" name="円/楕円 307"/>
        <xdr:cNvSpPr/>
      </xdr:nvSpPr>
      <xdr:spPr>
        <a:xfrm>
          <a:off x="9588500" y="65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171184</xdr:rowOff>
    </xdr:from>
    <xdr:ext cx="534377" cy="259045"/>
    <xdr:sp macro="" textlink="">
      <xdr:nvSpPr>
        <xdr:cNvPr id="309" name="テキスト ボックス 308"/>
        <xdr:cNvSpPr txBox="1"/>
      </xdr:nvSpPr>
      <xdr:spPr>
        <a:xfrm>
          <a:off x="9372111" y="668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83798</xdr:rowOff>
    </xdr:from>
    <xdr:to>
      <xdr:col>12</xdr:col>
      <xdr:colOff>561975</xdr:colOff>
      <xdr:row>39</xdr:row>
      <xdr:rowOff>13948</xdr:rowOff>
    </xdr:to>
    <xdr:sp macro="" textlink="">
      <xdr:nvSpPr>
        <xdr:cNvPr id="310" name="円/楕円 309"/>
        <xdr:cNvSpPr/>
      </xdr:nvSpPr>
      <xdr:spPr>
        <a:xfrm>
          <a:off x="8699500" y="65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5075</xdr:rowOff>
    </xdr:from>
    <xdr:ext cx="534377" cy="259045"/>
    <xdr:sp macro="" textlink="">
      <xdr:nvSpPr>
        <xdr:cNvPr id="311" name="テキスト ボックス 310"/>
        <xdr:cNvSpPr txBox="1"/>
      </xdr:nvSpPr>
      <xdr:spPr>
        <a:xfrm>
          <a:off x="8483111" y="66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94560</xdr:rowOff>
    </xdr:from>
    <xdr:to>
      <xdr:col>11</xdr:col>
      <xdr:colOff>358775</xdr:colOff>
      <xdr:row>39</xdr:row>
      <xdr:rowOff>24710</xdr:rowOff>
    </xdr:to>
    <xdr:sp macro="" textlink="">
      <xdr:nvSpPr>
        <xdr:cNvPr id="312" name="円/楕円 311"/>
        <xdr:cNvSpPr/>
      </xdr:nvSpPr>
      <xdr:spPr>
        <a:xfrm>
          <a:off x="7810500" y="660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15837</xdr:rowOff>
    </xdr:from>
    <xdr:ext cx="534377" cy="259045"/>
    <xdr:sp macro="" textlink="">
      <xdr:nvSpPr>
        <xdr:cNvPr id="313" name="テキスト ボックス 312"/>
        <xdr:cNvSpPr txBox="1"/>
      </xdr:nvSpPr>
      <xdr:spPr>
        <a:xfrm>
          <a:off x="7594111" y="67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74672</xdr:rowOff>
    </xdr:from>
    <xdr:to>
      <xdr:col>10</xdr:col>
      <xdr:colOff>155575</xdr:colOff>
      <xdr:row>39</xdr:row>
      <xdr:rowOff>4822</xdr:rowOff>
    </xdr:to>
    <xdr:sp macro="" textlink="">
      <xdr:nvSpPr>
        <xdr:cNvPr id="314" name="円/楕円 313"/>
        <xdr:cNvSpPr/>
      </xdr:nvSpPr>
      <xdr:spPr>
        <a:xfrm>
          <a:off x="6921500" y="65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167399</xdr:rowOff>
    </xdr:from>
    <xdr:ext cx="534377" cy="259045"/>
    <xdr:sp macro="" textlink="">
      <xdr:nvSpPr>
        <xdr:cNvPr id="315" name="テキスト ボックス 314"/>
        <xdr:cNvSpPr txBox="1"/>
      </xdr:nvSpPr>
      <xdr:spPr>
        <a:xfrm>
          <a:off x="6705111" y="66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79276</xdr:rowOff>
    </xdr:from>
    <xdr:to>
      <xdr:col>15</xdr:col>
      <xdr:colOff>180975</xdr:colOff>
      <xdr:row>59</xdr:row>
      <xdr:rowOff>87102</xdr:rowOff>
    </xdr:to>
    <xdr:cxnSp macro="">
      <xdr:nvCxnSpPr>
        <xdr:cNvPr id="346" name="直線コネクタ 345"/>
        <xdr:cNvCxnSpPr/>
      </xdr:nvCxnSpPr>
      <xdr:spPr>
        <a:xfrm flipV="1">
          <a:off x="9639300" y="10194826"/>
          <a:ext cx="8382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76359</xdr:rowOff>
    </xdr:from>
    <xdr:to>
      <xdr:col>14</xdr:col>
      <xdr:colOff>28575</xdr:colOff>
      <xdr:row>59</xdr:row>
      <xdr:rowOff>87102</xdr:rowOff>
    </xdr:to>
    <xdr:cxnSp macro="">
      <xdr:nvCxnSpPr>
        <xdr:cNvPr id="349" name="直線コネクタ 348"/>
        <xdr:cNvCxnSpPr/>
      </xdr:nvCxnSpPr>
      <xdr:spPr>
        <a:xfrm>
          <a:off x="8750300" y="10191909"/>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9339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76359</xdr:rowOff>
    </xdr:from>
    <xdr:to>
      <xdr:col>12</xdr:col>
      <xdr:colOff>511175</xdr:colOff>
      <xdr:row>59</xdr:row>
      <xdr:rowOff>91436</xdr:rowOff>
    </xdr:to>
    <xdr:cxnSp macro="">
      <xdr:nvCxnSpPr>
        <xdr:cNvPr id="352" name="直線コネクタ 351"/>
        <xdr:cNvCxnSpPr/>
      </xdr:nvCxnSpPr>
      <xdr:spPr>
        <a:xfrm flipV="1">
          <a:off x="7861300" y="10191909"/>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127123</xdr:rowOff>
    </xdr:from>
    <xdr:ext cx="599010" cy="259045"/>
    <xdr:sp macro="" textlink="">
      <xdr:nvSpPr>
        <xdr:cNvPr id="354" name="テキスト ボックス 353"/>
        <xdr:cNvSpPr txBox="1"/>
      </xdr:nvSpPr>
      <xdr:spPr>
        <a:xfrm>
          <a:off x="8450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91436</xdr:rowOff>
    </xdr:from>
    <xdr:to>
      <xdr:col>11</xdr:col>
      <xdr:colOff>307975</xdr:colOff>
      <xdr:row>59</xdr:row>
      <xdr:rowOff>91528</xdr:rowOff>
    </xdr:to>
    <xdr:cxnSp macro="">
      <xdr:nvCxnSpPr>
        <xdr:cNvPr id="355" name="直線コネクタ 354"/>
        <xdr:cNvCxnSpPr/>
      </xdr:nvCxnSpPr>
      <xdr:spPr>
        <a:xfrm flipV="1">
          <a:off x="6972300" y="1020698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7594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136154</xdr:rowOff>
    </xdr:from>
    <xdr:ext cx="534377" cy="259045"/>
    <xdr:sp macro="" textlink="">
      <xdr:nvSpPr>
        <xdr:cNvPr id="359" name="テキスト ボックス 358"/>
        <xdr:cNvSpPr txBox="1"/>
      </xdr:nvSpPr>
      <xdr:spPr>
        <a:xfrm>
          <a:off x="6705111" y="99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28476</xdr:rowOff>
    </xdr:from>
    <xdr:to>
      <xdr:col>15</xdr:col>
      <xdr:colOff>231775</xdr:colOff>
      <xdr:row>59</xdr:row>
      <xdr:rowOff>130076</xdr:rowOff>
    </xdr:to>
    <xdr:sp macro="" textlink="">
      <xdr:nvSpPr>
        <xdr:cNvPr id="365" name="円/楕円 364"/>
        <xdr:cNvSpPr/>
      </xdr:nvSpPr>
      <xdr:spPr>
        <a:xfrm>
          <a:off x="10426700" y="101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60,027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36302</xdr:rowOff>
    </xdr:from>
    <xdr:to>
      <xdr:col>14</xdr:col>
      <xdr:colOff>79375</xdr:colOff>
      <xdr:row>59</xdr:row>
      <xdr:rowOff>137902</xdr:rowOff>
    </xdr:to>
    <xdr:sp macro="" textlink="">
      <xdr:nvSpPr>
        <xdr:cNvPr id="367" name="円/楕円 366"/>
        <xdr:cNvSpPr/>
      </xdr:nvSpPr>
      <xdr:spPr>
        <a:xfrm>
          <a:off x="9588500" y="101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129029</xdr:rowOff>
    </xdr:from>
    <xdr:ext cx="534377" cy="259045"/>
    <xdr:sp macro="" textlink="">
      <xdr:nvSpPr>
        <xdr:cNvPr id="368" name="テキスト ボックス 367"/>
        <xdr:cNvSpPr txBox="1"/>
      </xdr:nvSpPr>
      <xdr:spPr>
        <a:xfrm>
          <a:off x="9372111" y="1024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25559</xdr:rowOff>
    </xdr:from>
    <xdr:to>
      <xdr:col>12</xdr:col>
      <xdr:colOff>561975</xdr:colOff>
      <xdr:row>59</xdr:row>
      <xdr:rowOff>127159</xdr:rowOff>
    </xdr:to>
    <xdr:sp macro="" textlink="">
      <xdr:nvSpPr>
        <xdr:cNvPr id="369" name="円/楕円 368"/>
        <xdr:cNvSpPr/>
      </xdr:nvSpPr>
      <xdr:spPr>
        <a:xfrm>
          <a:off x="8699500" y="101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118286</xdr:rowOff>
    </xdr:from>
    <xdr:ext cx="534377" cy="259045"/>
    <xdr:sp macro="" textlink="">
      <xdr:nvSpPr>
        <xdr:cNvPr id="370" name="テキスト ボックス 369"/>
        <xdr:cNvSpPr txBox="1"/>
      </xdr:nvSpPr>
      <xdr:spPr>
        <a:xfrm>
          <a:off x="8483111" y="1023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68,958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40636</xdr:rowOff>
    </xdr:from>
    <xdr:to>
      <xdr:col>11</xdr:col>
      <xdr:colOff>358775</xdr:colOff>
      <xdr:row>59</xdr:row>
      <xdr:rowOff>142236</xdr:rowOff>
    </xdr:to>
    <xdr:sp macro="" textlink="">
      <xdr:nvSpPr>
        <xdr:cNvPr id="371" name="円/楕円 370"/>
        <xdr:cNvSpPr/>
      </xdr:nvSpPr>
      <xdr:spPr>
        <a:xfrm>
          <a:off x="7810500" y="101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133363</xdr:rowOff>
    </xdr:from>
    <xdr:ext cx="534377" cy="259045"/>
    <xdr:sp macro="" textlink="">
      <xdr:nvSpPr>
        <xdr:cNvPr id="372" name="テキスト ボックス 371"/>
        <xdr:cNvSpPr txBox="1"/>
      </xdr:nvSpPr>
      <xdr:spPr>
        <a:xfrm>
          <a:off x="7594111" y="102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40728</xdr:rowOff>
    </xdr:from>
    <xdr:to>
      <xdr:col>10</xdr:col>
      <xdr:colOff>155575</xdr:colOff>
      <xdr:row>59</xdr:row>
      <xdr:rowOff>142328</xdr:rowOff>
    </xdr:to>
    <xdr:sp macro="" textlink="">
      <xdr:nvSpPr>
        <xdr:cNvPr id="373" name="円/楕円 372"/>
        <xdr:cNvSpPr/>
      </xdr:nvSpPr>
      <xdr:spPr>
        <a:xfrm>
          <a:off x="6921500" y="101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133455</xdr:rowOff>
    </xdr:from>
    <xdr:ext cx="534377" cy="259045"/>
    <xdr:sp macro="" textlink="">
      <xdr:nvSpPr>
        <xdr:cNvPr id="374" name="テキスト ボックス 373"/>
        <xdr:cNvSpPr txBox="1"/>
      </xdr:nvSpPr>
      <xdr:spPr>
        <a:xfrm>
          <a:off x="6705111" y="102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130832</xdr:rowOff>
    </xdr:from>
    <xdr:to>
      <xdr:col>15</xdr:col>
      <xdr:colOff>180975</xdr:colOff>
      <xdr:row>78</xdr:row>
      <xdr:rowOff>136447</xdr:rowOff>
    </xdr:to>
    <xdr:cxnSp macro="">
      <xdr:nvCxnSpPr>
        <xdr:cNvPr id="401" name="直線コネクタ 400"/>
        <xdr:cNvCxnSpPr/>
      </xdr:nvCxnSpPr>
      <xdr:spPr>
        <a:xfrm>
          <a:off x="9639300" y="13503932"/>
          <a:ext cx="8382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10915</xdr:rowOff>
    </xdr:from>
    <xdr:ext cx="534377" cy="259045"/>
    <xdr:sp macro="" textlink="">
      <xdr:nvSpPr>
        <xdr:cNvPr id="405" name="テキスト ボックス 404"/>
        <xdr:cNvSpPr txBox="1"/>
      </xdr:nvSpPr>
      <xdr:spPr>
        <a:xfrm>
          <a:off x="9372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85647</xdr:rowOff>
    </xdr:from>
    <xdr:to>
      <xdr:col>15</xdr:col>
      <xdr:colOff>231775</xdr:colOff>
      <xdr:row>79</xdr:row>
      <xdr:rowOff>15797</xdr:rowOff>
    </xdr:to>
    <xdr:sp macro="" textlink="">
      <xdr:nvSpPr>
        <xdr:cNvPr id="411" name="円/楕円 410"/>
        <xdr:cNvSpPr/>
      </xdr:nvSpPr>
      <xdr:spPr>
        <a:xfrm>
          <a:off x="10426700" y="1345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37612</xdr:rowOff>
    </xdr:from>
    <xdr:ext cx="469744" cy="259045"/>
    <xdr:sp macro="" textlink="">
      <xdr:nvSpPr>
        <xdr:cNvPr id="412" name="普通建設事業費 （ うち新規整備　）該当値テキスト"/>
        <xdr:cNvSpPr txBox="1"/>
      </xdr:nvSpPr>
      <xdr:spPr>
        <a:xfrm>
          <a:off x="10528300" y="1341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80032</xdr:rowOff>
    </xdr:from>
    <xdr:to>
      <xdr:col>14</xdr:col>
      <xdr:colOff>79375</xdr:colOff>
      <xdr:row>79</xdr:row>
      <xdr:rowOff>10182</xdr:rowOff>
    </xdr:to>
    <xdr:sp macro="" textlink="">
      <xdr:nvSpPr>
        <xdr:cNvPr id="413" name="円/楕円 412"/>
        <xdr:cNvSpPr/>
      </xdr:nvSpPr>
      <xdr:spPr>
        <a:xfrm>
          <a:off x="9588500" y="1345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1309</xdr:rowOff>
    </xdr:from>
    <xdr:ext cx="534377" cy="259045"/>
    <xdr:sp macro="" textlink="">
      <xdr:nvSpPr>
        <xdr:cNvPr id="414" name="テキスト ボックス 413"/>
        <xdr:cNvSpPr txBox="1"/>
      </xdr:nvSpPr>
      <xdr:spPr>
        <a:xfrm>
          <a:off x="9372111" y="1354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30031</xdr:rowOff>
    </xdr:from>
    <xdr:to>
      <xdr:col>15</xdr:col>
      <xdr:colOff>180975</xdr:colOff>
      <xdr:row>98</xdr:row>
      <xdr:rowOff>79880</xdr:rowOff>
    </xdr:to>
    <xdr:cxnSp macro="">
      <xdr:nvCxnSpPr>
        <xdr:cNvPr id="441" name="直線コネクタ 440"/>
        <xdr:cNvCxnSpPr/>
      </xdr:nvCxnSpPr>
      <xdr:spPr>
        <a:xfrm flipV="1">
          <a:off x="9639300" y="16832131"/>
          <a:ext cx="838200" cy="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150681</xdr:rowOff>
    </xdr:from>
    <xdr:to>
      <xdr:col>15</xdr:col>
      <xdr:colOff>231775</xdr:colOff>
      <xdr:row>98</xdr:row>
      <xdr:rowOff>80831</xdr:rowOff>
    </xdr:to>
    <xdr:sp macro="" textlink="">
      <xdr:nvSpPr>
        <xdr:cNvPr id="451" name="円/楕円 450"/>
        <xdr:cNvSpPr/>
      </xdr:nvSpPr>
      <xdr:spPr>
        <a:xfrm>
          <a:off x="10426700" y="167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65608</xdr:rowOff>
    </xdr:from>
    <xdr:ext cx="534377" cy="259045"/>
    <xdr:sp macro="" textlink="">
      <xdr:nvSpPr>
        <xdr:cNvPr id="452" name="普通建設事業費 （ うち更新整備　）該当値テキスト"/>
        <xdr:cNvSpPr txBox="1"/>
      </xdr:nvSpPr>
      <xdr:spPr>
        <a:xfrm>
          <a:off x="10528300" y="1669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29080</xdr:rowOff>
    </xdr:from>
    <xdr:to>
      <xdr:col>14</xdr:col>
      <xdr:colOff>79375</xdr:colOff>
      <xdr:row>98</xdr:row>
      <xdr:rowOff>130680</xdr:rowOff>
    </xdr:to>
    <xdr:sp macro="" textlink="">
      <xdr:nvSpPr>
        <xdr:cNvPr id="453" name="円/楕円 452"/>
        <xdr:cNvSpPr/>
      </xdr:nvSpPr>
      <xdr:spPr>
        <a:xfrm>
          <a:off x="9588500" y="168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121807</xdr:rowOff>
    </xdr:from>
    <xdr:ext cx="534377" cy="259045"/>
    <xdr:sp macro="" textlink="">
      <xdr:nvSpPr>
        <xdr:cNvPr id="454" name="テキスト ボックス 453"/>
        <xdr:cNvSpPr txBox="1"/>
      </xdr:nvSpPr>
      <xdr:spPr>
        <a:xfrm>
          <a:off x="9372111" y="169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101084</xdr:rowOff>
    </xdr:from>
    <xdr:to>
      <xdr:col>23</xdr:col>
      <xdr:colOff>517525</xdr:colOff>
      <xdr:row>37</xdr:row>
      <xdr:rowOff>155439</xdr:rowOff>
    </xdr:to>
    <xdr:cxnSp macro="">
      <xdr:nvCxnSpPr>
        <xdr:cNvPr id="479" name="直線コネクタ 478"/>
        <xdr:cNvCxnSpPr/>
      </xdr:nvCxnSpPr>
      <xdr:spPr>
        <a:xfrm>
          <a:off x="15481300" y="6444734"/>
          <a:ext cx="838200" cy="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101084</xdr:rowOff>
    </xdr:from>
    <xdr:to>
      <xdr:col>22</xdr:col>
      <xdr:colOff>365125</xdr:colOff>
      <xdr:row>37</xdr:row>
      <xdr:rowOff>114383</xdr:rowOff>
    </xdr:to>
    <xdr:cxnSp macro="">
      <xdr:nvCxnSpPr>
        <xdr:cNvPr id="482" name="直線コネクタ 481"/>
        <xdr:cNvCxnSpPr/>
      </xdr:nvCxnSpPr>
      <xdr:spPr>
        <a:xfrm flipV="1">
          <a:off x="14592300" y="6444734"/>
          <a:ext cx="889000" cy="1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168671</xdr:rowOff>
    </xdr:from>
    <xdr:ext cx="534377" cy="259045"/>
    <xdr:sp macro="" textlink="">
      <xdr:nvSpPr>
        <xdr:cNvPr id="484" name="テキスト ボックス 483"/>
        <xdr:cNvSpPr txBox="1"/>
      </xdr:nvSpPr>
      <xdr:spPr>
        <a:xfrm>
          <a:off x="15214111" y="651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114383</xdr:rowOff>
    </xdr:from>
    <xdr:to>
      <xdr:col>21</xdr:col>
      <xdr:colOff>161925</xdr:colOff>
      <xdr:row>38</xdr:row>
      <xdr:rowOff>3025</xdr:rowOff>
    </xdr:to>
    <xdr:cxnSp macro="">
      <xdr:nvCxnSpPr>
        <xdr:cNvPr id="485" name="直線コネクタ 484"/>
        <xdr:cNvCxnSpPr/>
      </xdr:nvCxnSpPr>
      <xdr:spPr>
        <a:xfrm flipV="1">
          <a:off x="13703300" y="6458033"/>
          <a:ext cx="889000" cy="6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14812</xdr:rowOff>
    </xdr:from>
    <xdr:ext cx="469744" cy="259045"/>
    <xdr:sp macro="" textlink="">
      <xdr:nvSpPr>
        <xdr:cNvPr id="487" name="テキスト ボックス 486"/>
        <xdr:cNvSpPr txBox="1"/>
      </xdr:nvSpPr>
      <xdr:spPr>
        <a:xfrm>
          <a:off x="14357427" y="65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3025</xdr:rowOff>
    </xdr:from>
    <xdr:to>
      <xdr:col>19</xdr:col>
      <xdr:colOff>644525</xdr:colOff>
      <xdr:row>38</xdr:row>
      <xdr:rowOff>12238</xdr:rowOff>
    </xdr:to>
    <xdr:cxnSp macro="">
      <xdr:nvCxnSpPr>
        <xdr:cNvPr id="488" name="直線コネクタ 487"/>
        <xdr:cNvCxnSpPr/>
      </xdr:nvCxnSpPr>
      <xdr:spPr>
        <a:xfrm flipV="1">
          <a:off x="12814300" y="6518125"/>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39320</xdr:rowOff>
    </xdr:from>
    <xdr:ext cx="469744" cy="259045"/>
    <xdr:sp macro="" textlink="">
      <xdr:nvSpPr>
        <xdr:cNvPr id="490" name="テキスト ボックス 489"/>
        <xdr:cNvSpPr txBox="1"/>
      </xdr:nvSpPr>
      <xdr:spPr>
        <a:xfrm>
          <a:off x="13468427" y="62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2579427" y="62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104639</xdr:rowOff>
    </xdr:from>
    <xdr:to>
      <xdr:col>23</xdr:col>
      <xdr:colOff>568325</xdr:colOff>
      <xdr:row>38</xdr:row>
      <xdr:rowOff>34789</xdr:rowOff>
    </xdr:to>
    <xdr:sp macro="" textlink="">
      <xdr:nvSpPr>
        <xdr:cNvPr id="498" name="円/楕円 497"/>
        <xdr:cNvSpPr/>
      </xdr:nvSpPr>
      <xdr:spPr>
        <a:xfrm>
          <a:off x="16268700" y="64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64016</xdr:rowOff>
    </xdr:from>
    <xdr:ext cx="469744" cy="259045"/>
    <xdr:sp macro="" textlink="">
      <xdr:nvSpPr>
        <xdr:cNvPr id="499" name="災害復旧事業費該当値テキスト"/>
        <xdr:cNvSpPr txBox="1"/>
      </xdr:nvSpPr>
      <xdr:spPr>
        <a:xfrm>
          <a:off x="16370300" y="623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50284</xdr:rowOff>
    </xdr:from>
    <xdr:to>
      <xdr:col>22</xdr:col>
      <xdr:colOff>415925</xdr:colOff>
      <xdr:row>37</xdr:row>
      <xdr:rowOff>151884</xdr:rowOff>
    </xdr:to>
    <xdr:sp macro="" textlink="">
      <xdr:nvSpPr>
        <xdr:cNvPr id="500" name="円/楕円 499"/>
        <xdr:cNvSpPr/>
      </xdr:nvSpPr>
      <xdr:spPr>
        <a:xfrm>
          <a:off x="15430500" y="6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168411</xdr:rowOff>
    </xdr:from>
    <xdr:ext cx="534377" cy="259045"/>
    <xdr:sp macro="" textlink="">
      <xdr:nvSpPr>
        <xdr:cNvPr id="501" name="テキスト ボックス 500"/>
        <xdr:cNvSpPr txBox="1"/>
      </xdr:nvSpPr>
      <xdr:spPr>
        <a:xfrm>
          <a:off x="15214111" y="61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63583</xdr:rowOff>
    </xdr:from>
    <xdr:to>
      <xdr:col>21</xdr:col>
      <xdr:colOff>212725</xdr:colOff>
      <xdr:row>37</xdr:row>
      <xdr:rowOff>165182</xdr:rowOff>
    </xdr:to>
    <xdr:sp macro="" textlink="">
      <xdr:nvSpPr>
        <xdr:cNvPr id="502" name="円/楕円 501"/>
        <xdr:cNvSpPr/>
      </xdr:nvSpPr>
      <xdr:spPr>
        <a:xfrm>
          <a:off x="14541500" y="64072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10260</xdr:rowOff>
    </xdr:from>
    <xdr:ext cx="534377" cy="259045"/>
    <xdr:sp macro="" textlink="">
      <xdr:nvSpPr>
        <xdr:cNvPr id="503" name="テキスト ボックス 502"/>
        <xdr:cNvSpPr txBox="1"/>
      </xdr:nvSpPr>
      <xdr:spPr>
        <a:xfrm>
          <a:off x="14325111" y="61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123676</xdr:rowOff>
    </xdr:from>
    <xdr:to>
      <xdr:col>20</xdr:col>
      <xdr:colOff>9525</xdr:colOff>
      <xdr:row>38</xdr:row>
      <xdr:rowOff>53826</xdr:rowOff>
    </xdr:to>
    <xdr:sp macro="" textlink="">
      <xdr:nvSpPr>
        <xdr:cNvPr id="504" name="円/楕円 503"/>
        <xdr:cNvSpPr/>
      </xdr:nvSpPr>
      <xdr:spPr>
        <a:xfrm>
          <a:off x="13652500" y="64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44952</xdr:rowOff>
    </xdr:from>
    <xdr:ext cx="469744" cy="259045"/>
    <xdr:sp macro="" textlink="">
      <xdr:nvSpPr>
        <xdr:cNvPr id="505" name="テキスト ボックス 504"/>
        <xdr:cNvSpPr txBox="1"/>
      </xdr:nvSpPr>
      <xdr:spPr>
        <a:xfrm>
          <a:off x="13468427" y="65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132888</xdr:rowOff>
    </xdr:from>
    <xdr:to>
      <xdr:col>18</xdr:col>
      <xdr:colOff>492125</xdr:colOff>
      <xdr:row>38</xdr:row>
      <xdr:rowOff>63038</xdr:rowOff>
    </xdr:to>
    <xdr:sp macro="" textlink="">
      <xdr:nvSpPr>
        <xdr:cNvPr id="506" name="円/楕円 505"/>
        <xdr:cNvSpPr/>
      </xdr:nvSpPr>
      <xdr:spPr>
        <a:xfrm>
          <a:off x="12763500" y="64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54165</xdr:rowOff>
    </xdr:from>
    <xdr:ext cx="469744" cy="259045"/>
    <xdr:sp macro="" textlink="">
      <xdr:nvSpPr>
        <xdr:cNvPr id="507" name="テキスト ボックス 506"/>
        <xdr:cNvSpPr txBox="1"/>
      </xdr:nvSpPr>
      <xdr:spPr>
        <a:xfrm>
          <a:off x="12579427" y="656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141655</xdr:rowOff>
    </xdr:from>
    <xdr:to>
      <xdr:col>23</xdr:col>
      <xdr:colOff>517525</xdr:colOff>
      <xdr:row>76</xdr:row>
      <xdr:rowOff>144038</xdr:rowOff>
    </xdr:to>
    <xdr:cxnSp macro="">
      <xdr:nvCxnSpPr>
        <xdr:cNvPr id="581" name="直線コネクタ 580"/>
        <xdr:cNvCxnSpPr/>
      </xdr:nvCxnSpPr>
      <xdr:spPr>
        <a:xfrm flipV="1">
          <a:off x="15481300" y="13171855"/>
          <a:ext cx="8382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133911</xdr:rowOff>
    </xdr:from>
    <xdr:to>
      <xdr:col>22</xdr:col>
      <xdr:colOff>365125</xdr:colOff>
      <xdr:row>76</xdr:row>
      <xdr:rowOff>144038</xdr:rowOff>
    </xdr:to>
    <xdr:cxnSp macro="">
      <xdr:nvCxnSpPr>
        <xdr:cNvPr id="584" name="直線コネクタ 583"/>
        <xdr:cNvCxnSpPr/>
      </xdr:nvCxnSpPr>
      <xdr:spPr>
        <a:xfrm>
          <a:off x="14592300" y="1316411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6" name="テキスト ボックス 585"/>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110376</xdr:rowOff>
    </xdr:from>
    <xdr:to>
      <xdr:col>21</xdr:col>
      <xdr:colOff>161925</xdr:colOff>
      <xdr:row>76</xdr:row>
      <xdr:rowOff>133911</xdr:rowOff>
    </xdr:to>
    <xdr:cxnSp macro="">
      <xdr:nvCxnSpPr>
        <xdr:cNvPr id="587" name="直線コネクタ 586"/>
        <xdr:cNvCxnSpPr/>
      </xdr:nvCxnSpPr>
      <xdr:spPr>
        <a:xfrm>
          <a:off x="13703300" y="13140576"/>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89" name="テキスト ボックス 588"/>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104558</xdr:rowOff>
    </xdr:from>
    <xdr:to>
      <xdr:col>19</xdr:col>
      <xdr:colOff>644525</xdr:colOff>
      <xdr:row>76</xdr:row>
      <xdr:rowOff>110376</xdr:rowOff>
    </xdr:to>
    <xdr:cxnSp macro="">
      <xdr:nvCxnSpPr>
        <xdr:cNvPr id="590" name="直線コネクタ 589"/>
        <xdr:cNvCxnSpPr/>
      </xdr:nvCxnSpPr>
      <xdr:spPr>
        <a:xfrm>
          <a:off x="12814300" y="13134758"/>
          <a:ext cx="8890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2" name="テキスト ボックス 591"/>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4" name="テキスト ボックス 593"/>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90855</xdr:rowOff>
    </xdr:from>
    <xdr:to>
      <xdr:col>23</xdr:col>
      <xdr:colOff>568325</xdr:colOff>
      <xdr:row>77</xdr:row>
      <xdr:rowOff>21005</xdr:rowOff>
    </xdr:to>
    <xdr:sp macro="" textlink="">
      <xdr:nvSpPr>
        <xdr:cNvPr id="600" name="円/楕円 599"/>
        <xdr:cNvSpPr/>
      </xdr:nvSpPr>
      <xdr:spPr>
        <a:xfrm>
          <a:off x="16268700" y="131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5782</xdr:rowOff>
    </xdr:from>
    <xdr:ext cx="534377" cy="259045"/>
    <xdr:sp macro="" textlink="">
      <xdr:nvSpPr>
        <xdr:cNvPr id="601" name="公債費該当値テキスト"/>
        <xdr:cNvSpPr txBox="1"/>
      </xdr:nvSpPr>
      <xdr:spPr>
        <a:xfrm>
          <a:off x="16370300" y="13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39,658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93238</xdr:rowOff>
    </xdr:from>
    <xdr:to>
      <xdr:col>22</xdr:col>
      <xdr:colOff>415925</xdr:colOff>
      <xdr:row>77</xdr:row>
      <xdr:rowOff>23388</xdr:rowOff>
    </xdr:to>
    <xdr:sp macro="" textlink="">
      <xdr:nvSpPr>
        <xdr:cNvPr id="602" name="円/楕円 601"/>
        <xdr:cNvSpPr/>
      </xdr:nvSpPr>
      <xdr:spPr>
        <a:xfrm>
          <a:off x="15430500" y="131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14515</xdr:rowOff>
    </xdr:from>
    <xdr:ext cx="534377" cy="259045"/>
    <xdr:sp macro="" textlink="">
      <xdr:nvSpPr>
        <xdr:cNvPr id="603" name="テキスト ボックス 602"/>
        <xdr:cNvSpPr txBox="1"/>
      </xdr:nvSpPr>
      <xdr:spPr>
        <a:xfrm>
          <a:off x="15214111" y="132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83111</xdr:rowOff>
    </xdr:from>
    <xdr:to>
      <xdr:col>21</xdr:col>
      <xdr:colOff>212725</xdr:colOff>
      <xdr:row>77</xdr:row>
      <xdr:rowOff>13261</xdr:rowOff>
    </xdr:to>
    <xdr:sp macro="" textlink="">
      <xdr:nvSpPr>
        <xdr:cNvPr id="604" name="円/楕円 603"/>
        <xdr:cNvSpPr/>
      </xdr:nvSpPr>
      <xdr:spPr>
        <a:xfrm>
          <a:off x="14541500" y="131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4388</xdr:rowOff>
    </xdr:from>
    <xdr:ext cx="534377" cy="259045"/>
    <xdr:sp macro="" textlink="">
      <xdr:nvSpPr>
        <xdr:cNvPr id="605" name="テキスト ボックス 604"/>
        <xdr:cNvSpPr txBox="1"/>
      </xdr:nvSpPr>
      <xdr:spPr>
        <a:xfrm>
          <a:off x="14325111" y="132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59576</xdr:rowOff>
    </xdr:from>
    <xdr:to>
      <xdr:col>20</xdr:col>
      <xdr:colOff>9525</xdr:colOff>
      <xdr:row>76</xdr:row>
      <xdr:rowOff>161176</xdr:rowOff>
    </xdr:to>
    <xdr:sp macro="" textlink="">
      <xdr:nvSpPr>
        <xdr:cNvPr id="606" name="円/楕円 605"/>
        <xdr:cNvSpPr/>
      </xdr:nvSpPr>
      <xdr:spPr>
        <a:xfrm>
          <a:off x="13652500" y="130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152303</xdr:rowOff>
    </xdr:from>
    <xdr:ext cx="534377" cy="259045"/>
    <xdr:sp macro="" textlink="">
      <xdr:nvSpPr>
        <xdr:cNvPr id="607" name="テキスト ボックス 606"/>
        <xdr:cNvSpPr txBox="1"/>
      </xdr:nvSpPr>
      <xdr:spPr>
        <a:xfrm>
          <a:off x="13436111" y="131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53758</xdr:rowOff>
    </xdr:from>
    <xdr:to>
      <xdr:col>18</xdr:col>
      <xdr:colOff>492125</xdr:colOff>
      <xdr:row>76</xdr:row>
      <xdr:rowOff>155358</xdr:rowOff>
    </xdr:to>
    <xdr:sp macro="" textlink="">
      <xdr:nvSpPr>
        <xdr:cNvPr id="608" name="円/楕円 607"/>
        <xdr:cNvSpPr/>
      </xdr:nvSpPr>
      <xdr:spPr>
        <a:xfrm>
          <a:off x="12763500" y="130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146485</xdr:rowOff>
    </xdr:from>
    <xdr:ext cx="534377" cy="259045"/>
    <xdr:sp macro="" textlink="">
      <xdr:nvSpPr>
        <xdr:cNvPr id="609" name="テキスト ボックス 608"/>
        <xdr:cNvSpPr txBox="1"/>
      </xdr:nvSpPr>
      <xdr:spPr>
        <a:xfrm>
          <a:off x="12547111" y="131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129786</xdr:rowOff>
    </xdr:from>
    <xdr:to>
      <xdr:col>23</xdr:col>
      <xdr:colOff>517525</xdr:colOff>
      <xdr:row>98</xdr:row>
      <xdr:rowOff>136375</xdr:rowOff>
    </xdr:to>
    <xdr:cxnSp macro="">
      <xdr:nvCxnSpPr>
        <xdr:cNvPr id="636" name="直線コネクタ 635"/>
        <xdr:cNvCxnSpPr/>
      </xdr:nvCxnSpPr>
      <xdr:spPr>
        <a:xfrm flipV="1">
          <a:off x="15481300" y="16931886"/>
          <a:ext cx="8382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136319</xdr:rowOff>
    </xdr:from>
    <xdr:to>
      <xdr:col>22</xdr:col>
      <xdr:colOff>365125</xdr:colOff>
      <xdr:row>98</xdr:row>
      <xdr:rowOff>136375</xdr:rowOff>
    </xdr:to>
    <xdr:cxnSp macro="">
      <xdr:nvCxnSpPr>
        <xdr:cNvPr id="639" name="直線コネクタ 638"/>
        <xdr:cNvCxnSpPr/>
      </xdr:nvCxnSpPr>
      <xdr:spPr>
        <a:xfrm>
          <a:off x="14592300" y="16938419"/>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136319</xdr:rowOff>
    </xdr:from>
    <xdr:to>
      <xdr:col>21</xdr:col>
      <xdr:colOff>161925</xdr:colOff>
      <xdr:row>98</xdr:row>
      <xdr:rowOff>138987</xdr:rowOff>
    </xdr:to>
    <xdr:cxnSp macro="">
      <xdr:nvCxnSpPr>
        <xdr:cNvPr id="642" name="直線コネクタ 641"/>
        <xdr:cNvCxnSpPr/>
      </xdr:nvCxnSpPr>
      <xdr:spPr>
        <a:xfrm flipV="1">
          <a:off x="13703300" y="1693841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16865</xdr:rowOff>
    </xdr:from>
    <xdr:ext cx="534377" cy="259045"/>
    <xdr:sp macro="" textlink="">
      <xdr:nvSpPr>
        <xdr:cNvPr id="644" name="テキスト ボックス 643"/>
        <xdr:cNvSpPr txBox="1"/>
      </xdr:nvSpPr>
      <xdr:spPr>
        <a:xfrm>
          <a:off x="14325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137350</xdr:rowOff>
    </xdr:from>
    <xdr:to>
      <xdr:col>19</xdr:col>
      <xdr:colOff>644525</xdr:colOff>
      <xdr:row>98</xdr:row>
      <xdr:rowOff>138987</xdr:rowOff>
    </xdr:to>
    <xdr:cxnSp macro="">
      <xdr:nvCxnSpPr>
        <xdr:cNvPr id="645" name="直線コネクタ 644"/>
        <xdr:cNvCxnSpPr/>
      </xdr:nvCxnSpPr>
      <xdr:spPr>
        <a:xfrm>
          <a:off x="12814300" y="16939450"/>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15739</xdr:rowOff>
    </xdr:from>
    <xdr:ext cx="534377" cy="259045"/>
    <xdr:sp macro="" textlink="">
      <xdr:nvSpPr>
        <xdr:cNvPr id="649" name="テキスト ボックス 648"/>
        <xdr:cNvSpPr txBox="1"/>
      </xdr:nvSpPr>
      <xdr:spPr>
        <a:xfrm>
          <a:off x="12547111" y="1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78986</xdr:rowOff>
    </xdr:from>
    <xdr:to>
      <xdr:col>23</xdr:col>
      <xdr:colOff>568325</xdr:colOff>
      <xdr:row>99</xdr:row>
      <xdr:rowOff>9136</xdr:rowOff>
    </xdr:to>
    <xdr:sp macro="" textlink="">
      <xdr:nvSpPr>
        <xdr:cNvPr id="655" name="円/楕円 654"/>
        <xdr:cNvSpPr/>
      </xdr:nvSpPr>
      <xdr:spPr>
        <a:xfrm>
          <a:off x="16268700" y="168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49253</xdr:rowOff>
    </xdr:from>
    <xdr:ext cx="534377" cy="259045"/>
    <xdr:sp macro="" textlink="">
      <xdr:nvSpPr>
        <xdr:cNvPr id="656" name="積立金該当値テキスト"/>
        <xdr:cNvSpPr txBox="1"/>
      </xdr:nvSpPr>
      <xdr:spPr>
        <a:xfrm>
          <a:off x="16370300" y="168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21,686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85575</xdr:rowOff>
    </xdr:from>
    <xdr:to>
      <xdr:col>22</xdr:col>
      <xdr:colOff>415925</xdr:colOff>
      <xdr:row>99</xdr:row>
      <xdr:rowOff>15725</xdr:rowOff>
    </xdr:to>
    <xdr:sp macro="" textlink="">
      <xdr:nvSpPr>
        <xdr:cNvPr id="657" name="円/楕円 656"/>
        <xdr:cNvSpPr/>
      </xdr:nvSpPr>
      <xdr:spPr>
        <a:xfrm>
          <a:off x="15430500" y="168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6852</xdr:rowOff>
    </xdr:from>
    <xdr:ext cx="469744" cy="259045"/>
    <xdr:sp macro="" textlink="">
      <xdr:nvSpPr>
        <xdr:cNvPr id="658" name="テキスト ボックス 657"/>
        <xdr:cNvSpPr txBox="1"/>
      </xdr:nvSpPr>
      <xdr:spPr>
        <a:xfrm>
          <a:off x="15246427" y="1698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85519</xdr:rowOff>
    </xdr:from>
    <xdr:to>
      <xdr:col>21</xdr:col>
      <xdr:colOff>212725</xdr:colOff>
      <xdr:row>99</xdr:row>
      <xdr:rowOff>15669</xdr:rowOff>
    </xdr:to>
    <xdr:sp macro="" textlink="">
      <xdr:nvSpPr>
        <xdr:cNvPr id="659" name="円/楕円 658"/>
        <xdr:cNvSpPr/>
      </xdr:nvSpPr>
      <xdr:spPr>
        <a:xfrm>
          <a:off x="14541500" y="1688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6796</xdr:rowOff>
    </xdr:from>
    <xdr:ext cx="469744" cy="259045"/>
    <xdr:sp macro="" textlink="">
      <xdr:nvSpPr>
        <xdr:cNvPr id="660" name="テキスト ボックス 659"/>
        <xdr:cNvSpPr txBox="1"/>
      </xdr:nvSpPr>
      <xdr:spPr>
        <a:xfrm>
          <a:off x="14357427" y="1698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88187</xdr:rowOff>
    </xdr:from>
    <xdr:to>
      <xdr:col>20</xdr:col>
      <xdr:colOff>9525</xdr:colOff>
      <xdr:row>99</xdr:row>
      <xdr:rowOff>18337</xdr:rowOff>
    </xdr:to>
    <xdr:sp macro="" textlink="">
      <xdr:nvSpPr>
        <xdr:cNvPr id="661" name="円/楕円 660"/>
        <xdr:cNvSpPr/>
      </xdr:nvSpPr>
      <xdr:spPr>
        <a:xfrm>
          <a:off x="13652500" y="168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9464</xdr:rowOff>
    </xdr:from>
    <xdr:ext cx="469744" cy="259045"/>
    <xdr:sp macro="" textlink="">
      <xdr:nvSpPr>
        <xdr:cNvPr id="662" name="テキスト ボックス 661"/>
        <xdr:cNvSpPr txBox="1"/>
      </xdr:nvSpPr>
      <xdr:spPr>
        <a:xfrm>
          <a:off x="13468427" y="1698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86550</xdr:rowOff>
    </xdr:from>
    <xdr:to>
      <xdr:col>18</xdr:col>
      <xdr:colOff>492125</xdr:colOff>
      <xdr:row>99</xdr:row>
      <xdr:rowOff>16700</xdr:rowOff>
    </xdr:to>
    <xdr:sp macro="" textlink="">
      <xdr:nvSpPr>
        <xdr:cNvPr id="663" name="円/楕円 662"/>
        <xdr:cNvSpPr/>
      </xdr:nvSpPr>
      <xdr:spPr>
        <a:xfrm>
          <a:off x="12763500" y="168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7827</xdr:rowOff>
    </xdr:from>
    <xdr:ext cx="469744" cy="259045"/>
    <xdr:sp macro="" textlink="">
      <xdr:nvSpPr>
        <xdr:cNvPr id="664" name="テキスト ボックス 663"/>
        <xdr:cNvSpPr txBox="1"/>
      </xdr:nvSpPr>
      <xdr:spPr>
        <a:xfrm>
          <a:off x="12579427" y="169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21088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134469</xdr:rowOff>
    </xdr:from>
    <xdr:ext cx="469744" cy="259045"/>
    <xdr:sp macro="" textlink="">
      <xdr:nvSpPr>
        <xdr:cNvPr id="699" name="テキスト ボックス 698"/>
        <xdr:cNvSpPr txBox="1"/>
      </xdr:nvSpPr>
      <xdr:spPr>
        <a:xfrm>
          <a:off x="20199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9310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8467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43815</xdr:rowOff>
    </xdr:from>
    <xdr:to>
      <xdr:col>32</xdr:col>
      <xdr:colOff>187325</xdr:colOff>
      <xdr:row>59</xdr:row>
      <xdr:rowOff>44094</xdr:rowOff>
    </xdr:to>
    <xdr:cxnSp macro="">
      <xdr:nvCxnSpPr>
        <xdr:cNvPr id="748" name="直線コネクタ 747"/>
        <xdr:cNvCxnSpPr/>
      </xdr:nvCxnSpPr>
      <xdr:spPr>
        <a:xfrm flipV="1">
          <a:off x="21323300" y="10159365"/>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44094</xdr:rowOff>
    </xdr:from>
    <xdr:to>
      <xdr:col>31</xdr:col>
      <xdr:colOff>34925</xdr:colOff>
      <xdr:row>59</xdr:row>
      <xdr:rowOff>44348</xdr:rowOff>
    </xdr:to>
    <xdr:cxnSp macro="">
      <xdr:nvCxnSpPr>
        <xdr:cNvPr id="751" name="直線コネクタ 750"/>
        <xdr:cNvCxnSpPr/>
      </xdr:nvCxnSpPr>
      <xdr:spPr>
        <a:xfrm flipV="1">
          <a:off x="20434300" y="1015964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43853</xdr:rowOff>
    </xdr:from>
    <xdr:to>
      <xdr:col>29</xdr:col>
      <xdr:colOff>517525</xdr:colOff>
      <xdr:row>59</xdr:row>
      <xdr:rowOff>44348</xdr:rowOff>
    </xdr:to>
    <xdr:cxnSp macro="">
      <xdr:nvCxnSpPr>
        <xdr:cNvPr id="754" name="直線コネクタ 753"/>
        <xdr:cNvCxnSpPr/>
      </xdr:nvCxnSpPr>
      <xdr:spPr>
        <a:xfrm>
          <a:off x="19545300" y="10159403"/>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43853</xdr:rowOff>
    </xdr:from>
    <xdr:to>
      <xdr:col>28</xdr:col>
      <xdr:colOff>314325</xdr:colOff>
      <xdr:row>59</xdr:row>
      <xdr:rowOff>44132</xdr:rowOff>
    </xdr:to>
    <xdr:cxnSp macro="">
      <xdr:nvCxnSpPr>
        <xdr:cNvPr id="757" name="直線コネクタ 756"/>
        <xdr:cNvCxnSpPr/>
      </xdr:nvCxnSpPr>
      <xdr:spPr>
        <a:xfrm flipV="1">
          <a:off x="18656300" y="10159403"/>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164465</xdr:rowOff>
    </xdr:from>
    <xdr:to>
      <xdr:col>32</xdr:col>
      <xdr:colOff>238125</xdr:colOff>
      <xdr:row>59</xdr:row>
      <xdr:rowOff>94615</xdr:rowOff>
    </xdr:to>
    <xdr:sp macro="" textlink="">
      <xdr:nvSpPr>
        <xdr:cNvPr id="767" name="円/楕円 766"/>
        <xdr:cNvSpPr/>
      </xdr:nvSpPr>
      <xdr:spPr>
        <a:xfrm>
          <a:off x="22110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313932" cy="259045"/>
    <xdr:sp macro="" textlink="">
      <xdr:nvSpPr>
        <xdr:cNvPr id="768" name="貸付金該当値テキスト"/>
        <xdr:cNvSpPr txBox="1"/>
      </xdr:nvSpPr>
      <xdr:spPr>
        <a:xfrm>
          <a:off x="22212300" y="10035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164744</xdr:rowOff>
    </xdr:from>
    <xdr:to>
      <xdr:col>31</xdr:col>
      <xdr:colOff>85725</xdr:colOff>
      <xdr:row>59</xdr:row>
      <xdr:rowOff>94894</xdr:rowOff>
    </xdr:to>
    <xdr:sp macro="" textlink="">
      <xdr:nvSpPr>
        <xdr:cNvPr id="769" name="円/楕円 768"/>
        <xdr:cNvSpPr/>
      </xdr:nvSpPr>
      <xdr:spPr>
        <a:xfrm>
          <a:off x="21272500" y="101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86021</xdr:rowOff>
    </xdr:from>
    <xdr:ext cx="313932" cy="259045"/>
    <xdr:sp macro="" textlink="">
      <xdr:nvSpPr>
        <xdr:cNvPr id="770" name="テキスト ボックス 769"/>
        <xdr:cNvSpPr txBox="1"/>
      </xdr:nvSpPr>
      <xdr:spPr>
        <a:xfrm>
          <a:off x="21166333" y="10201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164998</xdr:rowOff>
    </xdr:from>
    <xdr:to>
      <xdr:col>29</xdr:col>
      <xdr:colOff>568325</xdr:colOff>
      <xdr:row>59</xdr:row>
      <xdr:rowOff>95148</xdr:rowOff>
    </xdr:to>
    <xdr:sp macro="" textlink="">
      <xdr:nvSpPr>
        <xdr:cNvPr id="771" name="円/楕円 770"/>
        <xdr:cNvSpPr/>
      </xdr:nvSpPr>
      <xdr:spPr>
        <a:xfrm>
          <a:off x="20383500" y="1010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86275</xdr:rowOff>
    </xdr:from>
    <xdr:ext cx="249299" cy="259045"/>
    <xdr:sp macro="" textlink="">
      <xdr:nvSpPr>
        <xdr:cNvPr id="772" name="テキスト ボックス 771"/>
        <xdr:cNvSpPr txBox="1"/>
      </xdr:nvSpPr>
      <xdr:spPr>
        <a:xfrm>
          <a:off x="20309649" y="1020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164503</xdr:rowOff>
    </xdr:from>
    <xdr:to>
      <xdr:col>28</xdr:col>
      <xdr:colOff>365125</xdr:colOff>
      <xdr:row>59</xdr:row>
      <xdr:rowOff>94653</xdr:rowOff>
    </xdr:to>
    <xdr:sp macro="" textlink="">
      <xdr:nvSpPr>
        <xdr:cNvPr id="773" name="円/楕円 772"/>
        <xdr:cNvSpPr/>
      </xdr:nvSpPr>
      <xdr:spPr>
        <a:xfrm>
          <a:off x="19494500" y="101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85780</xdr:rowOff>
    </xdr:from>
    <xdr:ext cx="313932" cy="259045"/>
    <xdr:sp macro="" textlink="">
      <xdr:nvSpPr>
        <xdr:cNvPr id="774" name="テキスト ボックス 773"/>
        <xdr:cNvSpPr txBox="1"/>
      </xdr:nvSpPr>
      <xdr:spPr>
        <a:xfrm>
          <a:off x="19388333" y="10201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164782</xdr:rowOff>
    </xdr:from>
    <xdr:to>
      <xdr:col>27</xdr:col>
      <xdr:colOff>161925</xdr:colOff>
      <xdr:row>59</xdr:row>
      <xdr:rowOff>94932</xdr:rowOff>
    </xdr:to>
    <xdr:sp macro="" textlink="">
      <xdr:nvSpPr>
        <xdr:cNvPr id="775" name="円/楕円 774"/>
        <xdr:cNvSpPr/>
      </xdr:nvSpPr>
      <xdr:spPr>
        <a:xfrm>
          <a:off x="18605500" y="101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86059</xdr:rowOff>
    </xdr:from>
    <xdr:ext cx="313932" cy="259045"/>
    <xdr:sp macro="" textlink="">
      <xdr:nvSpPr>
        <xdr:cNvPr id="776" name="テキスト ボックス 775"/>
        <xdr:cNvSpPr txBox="1"/>
      </xdr:nvSpPr>
      <xdr:spPr>
        <a:xfrm>
          <a:off x="18499333" y="10201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34937</xdr:rowOff>
    </xdr:from>
    <xdr:to>
      <xdr:col>32</xdr:col>
      <xdr:colOff>187325</xdr:colOff>
      <xdr:row>77</xdr:row>
      <xdr:rowOff>41605</xdr:rowOff>
    </xdr:to>
    <xdr:cxnSp macro="">
      <xdr:nvCxnSpPr>
        <xdr:cNvPr id="806" name="直線コネクタ 805"/>
        <xdr:cNvCxnSpPr/>
      </xdr:nvCxnSpPr>
      <xdr:spPr>
        <a:xfrm flipV="1">
          <a:off x="21323300" y="13236587"/>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34468</xdr:rowOff>
    </xdr:from>
    <xdr:to>
      <xdr:col>31</xdr:col>
      <xdr:colOff>34925</xdr:colOff>
      <xdr:row>77</xdr:row>
      <xdr:rowOff>41605</xdr:rowOff>
    </xdr:to>
    <xdr:cxnSp macro="">
      <xdr:nvCxnSpPr>
        <xdr:cNvPr id="809" name="直線コネクタ 808"/>
        <xdr:cNvCxnSpPr/>
      </xdr:nvCxnSpPr>
      <xdr:spPr>
        <a:xfrm>
          <a:off x="20434300" y="13236118"/>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115968</xdr:rowOff>
    </xdr:from>
    <xdr:ext cx="534377" cy="259045"/>
    <xdr:sp macro="" textlink="">
      <xdr:nvSpPr>
        <xdr:cNvPr id="811" name="テキスト ボックス 810"/>
        <xdr:cNvSpPr txBox="1"/>
      </xdr:nvSpPr>
      <xdr:spPr>
        <a:xfrm>
          <a:off x="21056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34468</xdr:rowOff>
    </xdr:from>
    <xdr:to>
      <xdr:col>29</xdr:col>
      <xdr:colOff>517525</xdr:colOff>
      <xdr:row>77</xdr:row>
      <xdr:rowOff>82259</xdr:rowOff>
    </xdr:to>
    <xdr:cxnSp macro="">
      <xdr:nvCxnSpPr>
        <xdr:cNvPr id="812" name="直線コネクタ 811"/>
        <xdr:cNvCxnSpPr/>
      </xdr:nvCxnSpPr>
      <xdr:spPr>
        <a:xfrm flipV="1">
          <a:off x="19545300" y="13236118"/>
          <a:ext cx="889000" cy="4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144835</xdr:rowOff>
    </xdr:from>
    <xdr:ext cx="534377" cy="259045"/>
    <xdr:sp macro="" textlink="">
      <xdr:nvSpPr>
        <xdr:cNvPr id="814" name="テキスト ボックス 813"/>
        <xdr:cNvSpPr txBox="1"/>
      </xdr:nvSpPr>
      <xdr:spPr>
        <a:xfrm>
          <a:off x="20167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82259</xdr:rowOff>
    </xdr:from>
    <xdr:to>
      <xdr:col>28</xdr:col>
      <xdr:colOff>314325</xdr:colOff>
      <xdr:row>77</xdr:row>
      <xdr:rowOff>91326</xdr:rowOff>
    </xdr:to>
    <xdr:cxnSp macro="">
      <xdr:nvCxnSpPr>
        <xdr:cNvPr id="815" name="直線コネクタ 814"/>
        <xdr:cNvCxnSpPr/>
      </xdr:nvCxnSpPr>
      <xdr:spPr>
        <a:xfrm flipV="1">
          <a:off x="18656300" y="13283909"/>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155592</xdr:rowOff>
    </xdr:from>
    <xdr:ext cx="534377" cy="259045"/>
    <xdr:sp macro="" textlink="">
      <xdr:nvSpPr>
        <xdr:cNvPr id="817" name="テキスト ボックス 816"/>
        <xdr:cNvSpPr txBox="1"/>
      </xdr:nvSpPr>
      <xdr:spPr>
        <a:xfrm>
          <a:off x="19278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158652</xdr:rowOff>
    </xdr:from>
    <xdr:ext cx="534377" cy="259045"/>
    <xdr:sp macro="" textlink="">
      <xdr:nvSpPr>
        <xdr:cNvPr id="819" name="テキスト ボックス 818"/>
        <xdr:cNvSpPr txBox="1"/>
      </xdr:nvSpPr>
      <xdr:spPr>
        <a:xfrm>
          <a:off x="18389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155587</xdr:rowOff>
    </xdr:from>
    <xdr:to>
      <xdr:col>32</xdr:col>
      <xdr:colOff>238125</xdr:colOff>
      <xdr:row>77</xdr:row>
      <xdr:rowOff>85737</xdr:rowOff>
    </xdr:to>
    <xdr:sp macro="" textlink="">
      <xdr:nvSpPr>
        <xdr:cNvPr id="825" name="円/楕円 824"/>
        <xdr:cNvSpPr/>
      </xdr:nvSpPr>
      <xdr:spPr>
        <a:xfrm>
          <a:off x="22110700" y="131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134014</xdr:rowOff>
    </xdr:from>
    <xdr:ext cx="534377" cy="259045"/>
    <xdr:sp macro="" textlink="">
      <xdr:nvSpPr>
        <xdr:cNvPr id="826" name="繰出金該当値テキスト"/>
        <xdr:cNvSpPr txBox="1"/>
      </xdr:nvSpPr>
      <xdr:spPr>
        <a:xfrm>
          <a:off x="22212300" y="1316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57,749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162255</xdr:rowOff>
    </xdr:from>
    <xdr:to>
      <xdr:col>31</xdr:col>
      <xdr:colOff>85725</xdr:colOff>
      <xdr:row>77</xdr:row>
      <xdr:rowOff>92405</xdr:rowOff>
    </xdr:to>
    <xdr:sp macro="" textlink="">
      <xdr:nvSpPr>
        <xdr:cNvPr id="827" name="円/楕円 826"/>
        <xdr:cNvSpPr/>
      </xdr:nvSpPr>
      <xdr:spPr>
        <a:xfrm>
          <a:off x="21272500" y="131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83532</xdr:rowOff>
    </xdr:from>
    <xdr:ext cx="534377" cy="259045"/>
    <xdr:sp macro="" textlink="">
      <xdr:nvSpPr>
        <xdr:cNvPr id="828" name="テキスト ボックス 827"/>
        <xdr:cNvSpPr txBox="1"/>
      </xdr:nvSpPr>
      <xdr:spPr>
        <a:xfrm>
          <a:off x="21056111" y="132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155118</xdr:rowOff>
    </xdr:from>
    <xdr:to>
      <xdr:col>29</xdr:col>
      <xdr:colOff>568325</xdr:colOff>
      <xdr:row>77</xdr:row>
      <xdr:rowOff>85268</xdr:rowOff>
    </xdr:to>
    <xdr:sp macro="" textlink="">
      <xdr:nvSpPr>
        <xdr:cNvPr id="829" name="円/楕円 828"/>
        <xdr:cNvSpPr/>
      </xdr:nvSpPr>
      <xdr:spPr>
        <a:xfrm>
          <a:off x="20383500" y="131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76395</xdr:rowOff>
    </xdr:from>
    <xdr:ext cx="534377" cy="259045"/>
    <xdr:sp macro="" textlink="">
      <xdr:nvSpPr>
        <xdr:cNvPr id="830" name="テキスト ボックス 829"/>
        <xdr:cNvSpPr txBox="1"/>
      </xdr:nvSpPr>
      <xdr:spPr>
        <a:xfrm>
          <a:off x="20167111" y="132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31459</xdr:rowOff>
    </xdr:from>
    <xdr:to>
      <xdr:col>28</xdr:col>
      <xdr:colOff>365125</xdr:colOff>
      <xdr:row>77</xdr:row>
      <xdr:rowOff>133059</xdr:rowOff>
    </xdr:to>
    <xdr:sp macro="" textlink="">
      <xdr:nvSpPr>
        <xdr:cNvPr id="831" name="円/楕円 830"/>
        <xdr:cNvSpPr/>
      </xdr:nvSpPr>
      <xdr:spPr>
        <a:xfrm>
          <a:off x="19494500" y="132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124186</xdr:rowOff>
    </xdr:from>
    <xdr:ext cx="534377" cy="259045"/>
    <xdr:sp macro="" textlink="">
      <xdr:nvSpPr>
        <xdr:cNvPr id="832" name="テキスト ボックス 831"/>
        <xdr:cNvSpPr txBox="1"/>
      </xdr:nvSpPr>
      <xdr:spPr>
        <a:xfrm>
          <a:off x="19278111" y="133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40526</xdr:rowOff>
    </xdr:from>
    <xdr:to>
      <xdr:col>27</xdr:col>
      <xdr:colOff>161925</xdr:colOff>
      <xdr:row>77</xdr:row>
      <xdr:rowOff>142126</xdr:rowOff>
    </xdr:to>
    <xdr:sp macro="" textlink="">
      <xdr:nvSpPr>
        <xdr:cNvPr id="833" name="円/楕円 832"/>
        <xdr:cNvSpPr/>
      </xdr:nvSpPr>
      <xdr:spPr>
        <a:xfrm>
          <a:off x="18605500" y="132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133253</xdr:rowOff>
    </xdr:from>
    <xdr:ext cx="534377" cy="259045"/>
    <xdr:sp macro="" textlink="">
      <xdr:nvSpPr>
        <xdr:cNvPr id="834" name="テキスト ボックス 833"/>
        <xdr:cNvSpPr txBox="1"/>
      </xdr:nvSpPr>
      <xdr:spPr>
        <a:xfrm>
          <a:off x="18389111" y="133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歳出決算総額は、住民一人当たり４６９，４２５円となっている。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主な構成項目である人件費は、住民一人当たり１０２，８６９円となっており、類似団体平均は下回っているものの、人口減少の影響もあり増加傾向にある。</a:t>
          </a:r>
          <a:endParaRPr lang="ja-JP" altLang="ja-JP" sz="1400">
            <a:effectLst/>
          </a:endParaRPr>
        </a:p>
        <a:p>
          <a:r>
            <a:rPr kumimoji="1" lang="ja-JP" altLang="ja-JP" sz="1100">
              <a:solidFill>
                <a:schemeClr val="dk1"/>
              </a:solidFill>
              <a:effectLst/>
              <a:latin typeface="+mn-lt"/>
              <a:ea typeface="+mn-ea"/>
              <a:cs typeface="+mn-cs"/>
            </a:rPr>
            <a:t>扶助費については、住民一人当たり５６，３６２円となっており、類似団体と比べて１人当たりコストが高い状況となっている。これは、障がい者自立支援給付の増加や福祉医療費補助制度の充</a:t>
          </a:r>
          <a:r>
            <a:rPr kumimoji="1" lang="ja-JP" altLang="en-US" sz="1100">
              <a:solidFill>
                <a:schemeClr val="dk1"/>
              </a:solidFill>
              <a:effectLst/>
              <a:latin typeface="+mn-lt"/>
              <a:ea typeface="+mn-ea"/>
              <a:cs typeface="+mn-cs"/>
            </a:rPr>
            <a:t>実</a:t>
          </a:r>
          <a:r>
            <a:rPr kumimoji="1" lang="ja-JP" altLang="ja-JP" sz="1100">
              <a:solidFill>
                <a:schemeClr val="dk1"/>
              </a:solidFill>
              <a:effectLst/>
              <a:latin typeface="+mn-lt"/>
              <a:ea typeface="+mn-ea"/>
              <a:cs typeface="+mn-cs"/>
            </a:rPr>
            <a:t>が要因と考えられる。今後、町単独制度の内容を精査し、必要以上の扶助費支出を抑制するなど適正な支出に努める。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６０，０２７円、公債費は住民一人当たり３９，６５８円となっており、いずれも類似団体平均を下回っているが、新庁舎建設や主要幹線道路整備の進捗に伴い今後増加が見込まれ、これまで以上に厳しい財政運営となる見通しであることから、普通建設事業費の精査などコストの縮減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京都府宇治田原町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9,615
9,463
58.16
4,703,957
4,513,526
177,553
2,843,404
4,294,804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72771</xdr:rowOff>
    </xdr:from>
    <xdr:to>
      <xdr:col>6</xdr:col>
      <xdr:colOff>511175</xdr:colOff>
      <xdr:row>35</xdr:row>
      <xdr:rowOff>113157</xdr:rowOff>
    </xdr:to>
    <xdr:cxnSp macro="">
      <xdr:nvCxnSpPr>
        <xdr:cNvPr id="61" name="直線コネクタ 60"/>
        <xdr:cNvCxnSpPr/>
      </xdr:nvCxnSpPr>
      <xdr:spPr>
        <a:xfrm flipV="1">
          <a:off x="3797300" y="5902071"/>
          <a:ext cx="838200" cy="2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113157</xdr:rowOff>
    </xdr:from>
    <xdr:to>
      <xdr:col>5</xdr:col>
      <xdr:colOff>358775</xdr:colOff>
      <xdr:row>35</xdr:row>
      <xdr:rowOff>151892</xdr:rowOff>
    </xdr:to>
    <xdr:cxnSp macro="">
      <xdr:nvCxnSpPr>
        <xdr:cNvPr id="64" name="直線コネクタ 63"/>
        <xdr:cNvCxnSpPr/>
      </xdr:nvCxnSpPr>
      <xdr:spPr>
        <a:xfrm flipV="1">
          <a:off x="2908300" y="6113907"/>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562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125730</xdr:rowOff>
    </xdr:from>
    <xdr:to>
      <xdr:col>4</xdr:col>
      <xdr:colOff>155575</xdr:colOff>
      <xdr:row>35</xdr:row>
      <xdr:rowOff>151892</xdr:rowOff>
    </xdr:to>
    <xdr:cxnSp macro="">
      <xdr:nvCxnSpPr>
        <xdr:cNvPr id="67" name="直線コネクタ 66"/>
        <xdr:cNvCxnSpPr/>
      </xdr:nvCxnSpPr>
      <xdr:spPr>
        <a:xfrm>
          <a:off x="2019300" y="6126480"/>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131081</xdr:rowOff>
    </xdr:from>
    <xdr:ext cx="469744" cy="259045"/>
    <xdr:sp macro="" textlink="">
      <xdr:nvSpPr>
        <xdr:cNvPr id="69" name="テキスト ボックス 68"/>
        <xdr:cNvSpPr txBox="1"/>
      </xdr:nvSpPr>
      <xdr:spPr>
        <a:xfrm>
          <a:off x="2673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14351</xdr:rowOff>
    </xdr:from>
    <xdr:to>
      <xdr:col>2</xdr:col>
      <xdr:colOff>638175</xdr:colOff>
      <xdr:row>35</xdr:row>
      <xdr:rowOff>125730</xdr:rowOff>
    </xdr:to>
    <xdr:cxnSp macro="">
      <xdr:nvCxnSpPr>
        <xdr:cNvPr id="70" name="直線コネクタ 69"/>
        <xdr:cNvCxnSpPr/>
      </xdr:nvCxnSpPr>
      <xdr:spPr>
        <a:xfrm>
          <a:off x="1130300" y="6015101"/>
          <a:ext cx="889000" cy="1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101617</xdr:rowOff>
    </xdr:from>
    <xdr:ext cx="469744" cy="259045"/>
    <xdr:sp macro="" textlink="">
      <xdr:nvSpPr>
        <xdr:cNvPr id="72" name="テキスト ボックス 71"/>
        <xdr:cNvSpPr txBox="1"/>
      </xdr:nvSpPr>
      <xdr:spPr>
        <a:xfrm>
          <a:off x="1784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134891</xdr:rowOff>
    </xdr:from>
    <xdr:ext cx="534377" cy="259045"/>
    <xdr:sp macro="" textlink="">
      <xdr:nvSpPr>
        <xdr:cNvPr id="74" name="テキスト ボックス 73"/>
        <xdr:cNvSpPr txBox="1"/>
      </xdr:nvSpPr>
      <xdr:spPr>
        <a:xfrm>
          <a:off x="863111" y="54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21971</xdr:rowOff>
    </xdr:from>
    <xdr:to>
      <xdr:col>6</xdr:col>
      <xdr:colOff>561975</xdr:colOff>
      <xdr:row>34</xdr:row>
      <xdr:rowOff>123571</xdr:rowOff>
    </xdr:to>
    <xdr:sp macro="" textlink="">
      <xdr:nvSpPr>
        <xdr:cNvPr id="80" name="円/楕円 79"/>
        <xdr:cNvSpPr/>
      </xdr:nvSpPr>
      <xdr:spPr>
        <a:xfrm>
          <a:off x="4584700" y="58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398</xdr:rowOff>
    </xdr:from>
    <xdr:ext cx="469744" cy="259045"/>
    <xdr:sp macro="" textlink="">
      <xdr:nvSpPr>
        <xdr:cNvPr id="81" name="議会費該当値テキスト"/>
        <xdr:cNvSpPr txBox="1"/>
      </xdr:nvSpPr>
      <xdr:spPr>
        <a:xfrm>
          <a:off x="4686300" y="582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62357</xdr:rowOff>
    </xdr:from>
    <xdr:to>
      <xdr:col>5</xdr:col>
      <xdr:colOff>409575</xdr:colOff>
      <xdr:row>35</xdr:row>
      <xdr:rowOff>163957</xdr:rowOff>
    </xdr:to>
    <xdr:sp macro="" textlink="">
      <xdr:nvSpPr>
        <xdr:cNvPr id="82" name="円/楕円 81"/>
        <xdr:cNvSpPr/>
      </xdr:nvSpPr>
      <xdr:spPr>
        <a:xfrm>
          <a:off x="3746500" y="60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155084</xdr:rowOff>
    </xdr:from>
    <xdr:ext cx="469744" cy="259045"/>
    <xdr:sp macro="" textlink="">
      <xdr:nvSpPr>
        <xdr:cNvPr id="83" name="テキスト ボックス 82"/>
        <xdr:cNvSpPr txBox="1"/>
      </xdr:nvSpPr>
      <xdr:spPr>
        <a:xfrm>
          <a:off x="3562427" y="615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101092</xdr:rowOff>
    </xdr:from>
    <xdr:to>
      <xdr:col>4</xdr:col>
      <xdr:colOff>206375</xdr:colOff>
      <xdr:row>36</xdr:row>
      <xdr:rowOff>31242</xdr:rowOff>
    </xdr:to>
    <xdr:sp macro="" textlink="">
      <xdr:nvSpPr>
        <xdr:cNvPr id="84" name="円/楕円 83"/>
        <xdr:cNvSpPr/>
      </xdr:nvSpPr>
      <xdr:spPr>
        <a:xfrm>
          <a:off x="2857500" y="61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22369</xdr:rowOff>
    </xdr:from>
    <xdr:ext cx="469744" cy="259045"/>
    <xdr:sp macro="" textlink="">
      <xdr:nvSpPr>
        <xdr:cNvPr id="85" name="テキスト ボックス 84"/>
        <xdr:cNvSpPr txBox="1"/>
      </xdr:nvSpPr>
      <xdr:spPr>
        <a:xfrm>
          <a:off x="2673427" y="61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74930</xdr:rowOff>
    </xdr:from>
    <xdr:to>
      <xdr:col>3</xdr:col>
      <xdr:colOff>3175</xdr:colOff>
      <xdr:row>36</xdr:row>
      <xdr:rowOff>5080</xdr:rowOff>
    </xdr:to>
    <xdr:sp macro="" textlink="">
      <xdr:nvSpPr>
        <xdr:cNvPr id="86" name="円/楕円 85"/>
        <xdr:cNvSpPr/>
      </xdr:nvSpPr>
      <xdr:spPr>
        <a:xfrm>
          <a:off x="1968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167657</xdr:rowOff>
    </xdr:from>
    <xdr:ext cx="469744" cy="259045"/>
    <xdr:sp macro="" textlink="">
      <xdr:nvSpPr>
        <xdr:cNvPr id="87" name="テキスト ボックス 86"/>
        <xdr:cNvSpPr txBox="1"/>
      </xdr:nvSpPr>
      <xdr:spPr>
        <a:xfrm>
          <a:off x="1784427" y="616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88" name="円/楕円 87"/>
        <xdr:cNvSpPr/>
      </xdr:nvSpPr>
      <xdr:spPr>
        <a:xfrm>
          <a:off x="1079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89" name="テキスト ボックス 88"/>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107113</xdr:rowOff>
    </xdr:from>
    <xdr:to>
      <xdr:col>6</xdr:col>
      <xdr:colOff>511175</xdr:colOff>
      <xdr:row>58</xdr:row>
      <xdr:rowOff>112868</xdr:rowOff>
    </xdr:to>
    <xdr:cxnSp macro="">
      <xdr:nvCxnSpPr>
        <xdr:cNvPr id="116" name="直線コネクタ 115"/>
        <xdr:cNvCxnSpPr/>
      </xdr:nvCxnSpPr>
      <xdr:spPr>
        <a:xfrm flipV="1">
          <a:off x="3797300" y="10051213"/>
          <a:ext cx="838200" cy="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112868</xdr:rowOff>
    </xdr:from>
    <xdr:to>
      <xdr:col>5</xdr:col>
      <xdr:colOff>358775</xdr:colOff>
      <xdr:row>58</xdr:row>
      <xdr:rowOff>118311</xdr:rowOff>
    </xdr:to>
    <xdr:cxnSp macro="">
      <xdr:nvCxnSpPr>
        <xdr:cNvPr id="119" name="直線コネクタ 118"/>
        <xdr:cNvCxnSpPr/>
      </xdr:nvCxnSpPr>
      <xdr:spPr>
        <a:xfrm flipV="1">
          <a:off x="2908300" y="1005696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117531</xdr:rowOff>
    </xdr:from>
    <xdr:to>
      <xdr:col>4</xdr:col>
      <xdr:colOff>155575</xdr:colOff>
      <xdr:row>58</xdr:row>
      <xdr:rowOff>118311</xdr:rowOff>
    </xdr:to>
    <xdr:cxnSp macro="">
      <xdr:nvCxnSpPr>
        <xdr:cNvPr id="122" name="直線コネクタ 121"/>
        <xdr:cNvCxnSpPr/>
      </xdr:nvCxnSpPr>
      <xdr:spPr>
        <a:xfrm>
          <a:off x="2019300" y="10061631"/>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149301</xdr:rowOff>
    </xdr:from>
    <xdr:ext cx="599010" cy="259045"/>
    <xdr:sp macro="" textlink="">
      <xdr:nvSpPr>
        <xdr:cNvPr id="124" name="テキスト ボックス 123"/>
        <xdr:cNvSpPr txBox="1"/>
      </xdr:nvSpPr>
      <xdr:spPr>
        <a:xfrm>
          <a:off x="2608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117037</xdr:rowOff>
    </xdr:from>
    <xdr:to>
      <xdr:col>2</xdr:col>
      <xdr:colOff>638175</xdr:colOff>
      <xdr:row>58</xdr:row>
      <xdr:rowOff>117531</xdr:rowOff>
    </xdr:to>
    <xdr:cxnSp macro="">
      <xdr:nvCxnSpPr>
        <xdr:cNvPr id="125" name="直線コネクタ 124"/>
        <xdr:cNvCxnSpPr/>
      </xdr:nvCxnSpPr>
      <xdr:spPr>
        <a:xfrm>
          <a:off x="1130300" y="10061137"/>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151087</xdr:rowOff>
    </xdr:from>
    <xdr:ext cx="599010" cy="259045"/>
    <xdr:sp macro="" textlink="">
      <xdr:nvSpPr>
        <xdr:cNvPr id="127" name="テキスト ボックス 126"/>
        <xdr:cNvSpPr txBox="1"/>
      </xdr:nvSpPr>
      <xdr:spPr>
        <a:xfrm>
          <a:off x="1719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151358</xdr:rowOff>
    </xdr:from>
    <xdr:ext cx="599010" cy="259045"/>
    <xdr:sp macro="" textlink="">
      <xdr:nvSpPr>
        <xdr:cNvPr id="129" name="テキスト ボックス 128"/>
        <xdr:cNvSpPr txBox="1"/>
      </xdr:nvSpPr>
      <xdr:spPr>
        <a:xfrm>
          <a:off x="830794" y="97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56313</xdr:rowOff>
    </xdr:from>
    <xdr:to>
      <xdr:col>6</xdr:col>
      <xdr:colOff>561975</xdr:colOff>
      <xdr:row>58</xdr:row>
      <xdr:rowOff>157913</xdr:rowOff>
    </xdr:to>
    <xdr:sp macro="" textlink="">
      <xdr:nvSpPr>
        <xdr:cNvPr id="135" name="円/楕円 134"/>
        <xdr:cNvSpPr/>
      </xdr:nvSpPr>
      <xdr:spPr>
        <a:xfrm>
          <a:off x="4584700" y="100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686300" y="9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62068</xdr:rowOff>
    </xdr:from>
    <xdr:to>
      <xdr:col>5</xdr:col>
      <xdr:colOff>409575</xdr:colOff>
      <xdr:row>58</xdr:row>
      <xdr:rowOff>163668</xdr:rowOff>
    </xdr:to>
    <xdr:sp macro="" textlink="">
      <xdr:nvSpPr>
        <xdr:cNvPr id="137" name="円/楕円 136"/>
        <xdr:cNvSpPr/>
      </xdr:nvSpPr>
      <xdr:spPr>
        <a:xfrm>
          <a:off x="3746500" y="100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154795</xdr:rowOff>
    </xdr:from>
    <xdr:ext cx="534377" cy="259045"/>
    <xdr:sp macro="" textlink="">
      <xdr:nvSpPr>
        <xdr:cNvPr id="138" name="テキスト ボックス 137"/>
        <xdr:cNvSpPr txBox="1"/>
      </xdr:nvSpPr>
      <xdr:spPr>
        <a:xfrm>
          <a:off x="3530111" y="100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67511</xdr:rowOff>
    </xdr:from>
    <xdr:to>
      <xdr:col>4</xdr:col>
      <xdr:colOff>206375</xdr:colOff>
      <xdr:row>58</xdr:row>
      <xdr:rowOff>169111</xdr:rowOff>
    </xdr:to>
    <xdr:sp macro="" textlink="">
      <xdr:nvSpPr>
        <xdr:cNvPr id="139" name="円/楕円 138"/>
        <xdr:cNvSpPr/>
      </xdr:nvSpPr>
      <xdr:spPr>
        <a:xfrm>
          <a:off x="2857500" y="100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160238</xdr:rowOff>
    </xdr:from>
    <xdr:ext cx="534377" cy="259045"/>
    <xdr:sp macro="" textlink="">
      <xdr:nvSpPr>
        <xdr:cNvPr id="140" name="テキスト ボックス 139"/>
        <xdr:cNvSpPr txBox="1"/>
      </xdr:nvSpPr>
      <xdr:spPr>
        <a:xfrm>
          <a:off x="2641111" y="1010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66731</xdr:rowOff>
    </xdr:from>
    <xdr:to>
      <xdr:col>3</xdr:col>
      <xdr:colOff>3175</xdr:colOff>
      <xdr:row>58</xdr:row>
      <xdr:rowOff>168331</xdr:rowOff>
    </xdr:to>
    <xdr:sp macro="" textlink="">
      <xdr:nvSpPr>
        <xdr:cNvPr id="141" name="円/楕円 140"/>
        <xdr:cNvSpPr/>
      </xdr:nvSpPr>
      <xdr:spPr>
        <a:xfrm>
          <a:off x="1968500" y="1001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159458</xdr:rowOff>
    </xdr:from>
    <xdr:ext cx="534377" cy="259045"/>
    <xdr:sp macro="" textlink="">
      <xdr:nvSpPr>
        <xdr:cNvPr id="142" name="テキスト ボックス 141"/>
        <xdr:cNvSpPr txBox="1"/>
      </xdr:nvSpPr>
      <xdr:spPr>
        <a:xfrm>
          <a:off x="1752111" y="101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66237</xdr:rowOff>
    </xdr:from>
    <xdr:to>
      <xdr:col>1</xdr:col>
      <xdr:colOff>485775</xdr:colOff>
      <xdr:row>58</xdr:row>
      <xdr:rowOff>167837</xdr:rowOff>
    </xdr:to>
    <xdr:sp macro="" textlink="">
      <xdr:nvSpPr>
        <xdr:cNvPr id="143" name="円/楕円 142"/>
        <xdr:cNvSpPr/>
      </xdr:nvSpPr>
      <xdr:spPr>
        <a:xfrm>
          <a:off x="1079500" y="100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158964</xdr:rowOff>
    </xdr:from>
    <xdr:ext cx="534377" cy="259045"/>
    <xdr:sp macro="" textlink="">
      <xdr:nvSpPr>
        <xdr:cNvPr id="144" name="テキスト ボックス 143"/>
        <xdr:cNvSpPr txBox="1"/>
      </xdr:nvSpPr>
      <xdr:spPr>
        <a:xfrm>
          <a:off x="863111" y="1010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27577</xdr:rowOff>
    </xdr:from>
    <xdr:to>
      <xdr:col>6</xdr:col>
      <xdr:colOff>511175</xdr:colOff>
      <xdr:row>77</xdr:row>
      <xdr:rowOff>28845</xdr:rowOff>
    </xdr:to>
    <xdr:cxnSp macro="">
      <xdr:nvCxnSpPr>
        <xdr:cNvPr id="171" name="直線コネクタ 170"/>
        <xdr:cNvCxnSpPr/>
      </xdr:nvCxnSpPr>
      <xdr:spPr>
        <a:xfrm flipV="1">
          <a:off x="3797300" y="13229227"/>
          <a:ext cx="8382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28845</xdr:rowOff>
    </xdr:from>
    <xdr:to>
      <xdr:col>5</xdr:col>
      <xdr:colOff>358775</xdr:colOff>
      <xdr:row>77</xdr:row>
      <xdr:rowOff>52572</xdr:rowOff>
    </xdr:to>
    <xdr:cxnSp macro="">
      <xdr:nvCxnSpPr>
        <xdr:cNvPr id="174" name="直線コネクタ 173"/>
        <xdr:cNvCxnSpPr/>
      </xdr:nvCxnSpPr>
      <xdr:spPr>
        <a:xfrm flipV="1">
          <a:off x="2908300" y="13230495"/>
          <a:ext cx="889000" cy="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30305</xdr:rowOff>
    </xdr:from>
    <xdr:ext cx="599010" cy="259045"/>
    <xdr:sp macro="" textlink="">
      <xdr:nvSpPr>
        <xdr:cNvPr id="176" name="テキスト ボックス 175"/>
        <xdr:cNvSpPr txBox="1"/>
      </xdr:nvSpPr>
      <xdr:spPr>
        <a:xfrm>
          <a:off x="3497794" y="1288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52572</xdr:rowOff>
    </xdr:from>
    <xdr:to>
      <xdr:col>4</xdr:col>
      <xdr:colOff>155575</xdr:colOff>
      <xdr:row>77</xdr:row>
      <xdr:rowOff>54491</xdr:rowOff>
    </xdr:to>
    <xdr:cxnSp macro="">
      <xdr:nvCxnSpPr>
        <xdr:cNvPr id="177" name="直線コネクタ 176"/>
        <xdr:cNvCxnSpPr/>
      </xdr:nvCxnSpPr>
      <xdr:spPr>
        <a:xfrm flipV="1">
          <a:off x="2019300" y="13254222"/>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63098</xdr:rowOff>
    </xdr:from>
    <xdr:ext cx="599010" cy="259045"/>
    <xdr:sp macro="" textlink="">
      <xdr:nvSpPr>
        <xdr:cNvPr id="179" name="テキスト ボックス 178"/>
        <xdr:cNvSpPr txBox="1"/>
      </xdr:nvSpPr>
      <xdr:spPr>
        <a:xfrm>
          <a:off x="2608794" y="1292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54491</xdr:rowOff>
    </xdr:from>
    <xdr:to>
      <xdr:col>2</xdr:col>
      <xdr:colOff>638175</xdr:colOff>
      <xdr:row>77</xdr:row>
      <xdr:rowOff>57072</xdr:rowOff>
    </xdr:to>
    <xdr:cxnSp macro="">
      <xdr:nvCxnSpPr>
        <xdr:cNvPr id="180" name="直線コネクタ 179"/>
        <xdr:cNvCxnSpPr/>
      </xdr:nvCxnSpPr>
      <xdr:spPr>
        <a:xfrm flipV="1">
          <a:off x="1130300" y="13256141"/>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65110</xdr:rowOff>
    </xdr:from>
    <xdr:ext cx="599010" cy="259045"/>
    <xdr:sp macro="" textlink="">
      <xdr:nvSpPr>
        <xdr:cNvPr id="184" name="テキスト ボックス 183"/>
        <xdr:cNvSpPr txBox="1"/>
      </xdr:nvSpPr>
      <xdr:spPr>
        <a:xfrm>
          <a:off x="830794" y="129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148227</xdr:rowOff>
    </xdr:from>
    <xdr:to>
      <xdr:col>6</xdr:col>
      <xdr:colOff>561975</xdr:colOff>
      <xdr:row>77</xdr:row>
      <xdr:rowOff>78377</xdr:rowOff>
    </xdr:to>
    <xdr:sp macro="" textlink="">
      <xdr:nvSpPr>
        <xdr:cNvPr id="190" name="円/楕円 189"/>
        <xdr:cNvSpPr/>
      </xdr:nvSpPr>
      <xdr:spPr>
        <a:xfrm>
          <a:off x="4584700" y="131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63154</xdr:rowOff>
    </xdr:from>
    <xdr:ext cx="599010" cy="259045"/>
    <xdr:sp macro="" textlink="">
      <xdr:nvSpPr>
        <xdr:cNvPr id="191" name="民生費該当値テキスト"/>
        <xdr:cNvSpPr txBox="1"/>
      </xdr:nvSpPr>
      <xdr:spPr>
        <a:xfrm>
          <a:off x="4686300" y="130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124,048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149495</xdr:rowOff>
    </xdr:from>
    <xdr:to>
      <xdr:col>5</xdr:col>
      <xdr:colOff>409575</xdr:colOff>
      <xdr:row>77</xdr:row>
      <xdr:rowOff>79645</xdr:rowOff>
    </xdr:to>
    <xdr:sp macro="" textlink="">
      <xdr:nvSpPr>
        <xdr:cNvPr id="192" name="円/楕円 191"/>
        <xdr:cNvSpPr/>
      </xdr:nvSpPr>
      <xdr:spPr>
        <a:xfrm>
          <a:off x="3746500" y="131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70772</xdr:rowOff>
    </xdr:from>
    <xdr:ext cx="599010" cy="259045"/>
    <xdr:sp macro="" textlink="">
      <xdr:nvSpPr>
        <xdr:cNvPr id="193" name="テキスト ボックス 192"/>
        <xdr:cNvSpPr txBox="1"/>
      </xdr:nvSpPr>
      <xdr:spPr>
        <a:xfrm>
          <a:off x="3497794" y="1327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123,493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1772</xdr:rowOff>
    </xdr:from>
    <xdr:to>
      <xdr:col>4</xdr:col>
      <xdr:colOff>206375</xdr:colOff>
      <xdr:row>77</xdr:row>
      <xdr:rowOff>103372</xdr:rowOff>
    </xdr:to>
    <xdr:sp macro="" textlink="">
      <xdr:nvSpPr>
        <xdr:cNvPr id="194" name="円/楕円 193"/>
        <xdr:cNvSpPr/>
      </xdr:nvSpPr>
      <xdr:spPr>
        <a:xfrm>
          <a:off x="2857500" y="132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94499</xdr:rowOff>
    </xdr:from>
    <xdr:ext cx="599010" cy="259045"/>
    <xdr:sp macro="" textlink="">
      <xdr:nvSpPr>
        <xdr:cNvPr id="195" name="テキスト ボックス 194"/>
        <xdr:cNvSpPr txBox="1"/>
      </xdr:nvSpPr>
      <xdr:spPr>
        <a:xfrm>
          <a:off x="2608794" y="1329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113,114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3691</xdr:rowOff>
    </xdr:from>
    <xdr:to>
      <xdr:col>3</xdr:col>
      <xdr:colOff>3175</xdr:colOff>
      <xdr:row>77</xdr:row>
      <xdr:rowOff>105291</xdr:rowOff>
    </xdr:to>
    <xdr:sp macro="" textlink="">
      <xdr:nvSpPr>
        <xdr:cNvPr id="196" name="円/楕円 195"/>
        <xdr:cNvSpPr/>
      </xdr:nvSpPr>
      <xdr:spPr>
        <a:xfrm>
          <a:off x="1968500" y="1320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96418</xdr:rowOff>
    </xdr:from>
    <xdr:ext cx="599010" cy="259045"/>
    <xdr:sp macro="" textlink="">
      <xdr:nvSpPr>
        <xdr:cNvPr id="197" name="テキスト ボックス 196"/>
        <xdr:cNvSpPr txBox="1"/>
      </xdr:nvSpPr>
      <xdr:spPr>
        <a:xfrm>
          <a:off x="1719794" y="1329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112,274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6272</xdr:rowOff>
    </xdr:from>
    <xdr:to>
      <xdr:col>1</xdr:col>
      <xdr:colOff>485775</xdr:colOff>
      <xdr:row>77</xdr:row>
      <xdr:rowOff>107872</xdr:rowOff>
    </xdr:to>
    <xdr:sp macro="" textlink="">
      <xdr:nvSpPr>
        <xdr:cNvPr id="198" name="円/楕円 197"/>
        <xdr:cNvSpPr/>
      </xdr:nvSpPr>
      <xdr:spPr>
        <a:xfrm>
          <a:off x="1079500" y="132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98999</xdr:rowOff>
    </xdr:from>
    <xdr:ext cx="599010" cy="259045"/>
    <xdr:sp macro="" textlink="">
      <xdr:nvSpPr>
        <xdr:cNvPr id="199" name="テキスト ボックス 198"/>
        <xdr:cNvSpPr txBox="1"/>
      </xdr:nvSpPr>
      <xdr:spPr>
        <a:xfrm>
          <a:off x="830794" y="1330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66047</xdr:rowOff>
    </xdr:from>
    <xdr:to>
      <xdr:col>6</xdr:col>
      <xdr:colOff>511175</xdr:colOff>
      <xdr:row>97</xdr:row>
      <xdr:rowOff>71250</xdr:rowOff>
    </xdr:to>
    <xdr:cxnSp macro="">
      <xdr:nvCxnSpPr>
        <xdr:cNvPr id="230" name="直線コネクタ 229"/>
        <xdr:cNvCxnSpPr/>
      </xdr:nvCxnSpPr>
      <xdr:spPr>
        <a:xfrm>
          <a:off x="3797300" y="16696697"/>
          <a:ext cx="8382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66047</xdr:rowOff>
    </xdr:from>
    <xdr:to>
      <xdr:col>5</xdr:col>
      <xdr:colOff>358775</xdr:colOff>
      <xdr:row>97</xdr:row>
      <xdr:rowOff>87590</xdr:rowOff>
    </xdr:to>
    <xdr:cxnSp macro="">
      <xdr:nvCxnSpPr>
        <xdr:cNvPr id="233" name="直線コネクタ 232"/>
        <xdr:cNvCxnSpPr/>
      </xdr:nvCxnSpPr>
      <xdr:spPr>
        <a:xfrm flipV="1">
          <a:off x="2908300" y="16696697"/>
          <a:ext cx="889000" cy="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530111" y="16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78338</xdr:rowOff>
    </xdr:from>
    <xdr:to>
      <xdr:col>4</xdr:col>
      <xdr:colOff>155575</xdr:colOff>
      <xdr:row>97</xdr:row>
      <xdr:rowOff>87590</xdr:rowOff>
    </xdr:to>
    <xdr:cxnSp macro="">
      <xdr:nvCxnSpPr>
        <xdr:cNvPr id="236" name="直線コネクタ 235"/>
        <xdr:cNvCxnSpPr/>
      </xdr:nvCxnSpPr>
      <xdr:spPr>
        <a:xfrm>
          <a:off x="2019300" y="16708988"/>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641111" y="160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67528</xdr:rowOff>
    </xdr:from>
    <xdr:to>
      <xdr:col>2</xdr:col>
      <xdr:colOff>638175</xdr:colOff>
      <xdr:row>97</xdr:row>
      <xdr:rowOff>78338</xdr:rowOff>
    </xdr:to>
    <xdr:cxnSp macro="">
      <xdr:nvCxnSpPr>
        <xdr:cNvPr id="239" name="直線コネクタ 238"/>
        <xdr:cNvCxnSpPr/>
      </xdr:nvCxnSpPr>
      <xdr:spPr>
        <a:xfrm>
          <a:off x="1130300" y="16698178"/>
          <a:ext cx="8890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24168</xdr:rowOff>
    </xdr:from>
    <xdr:ext cx="534377" cy="259045"/>
    <xdr:sp macro="" textlink="">
      <xdr:nvSpPr>
        <xdr:cNvPr id="241" name="テキスト ボックス 240"/>
        <xdr:cNvSpPr txBox="1"/>
      </xdr:nvSpPr>
      <xdr:spPr>
        <a:xfrm>
          <a:off x="1752111" y="161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863111" y="161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20450</xdr:rowOff>
    </xdr:from>
    <xdr:to>
      <xdr:col>6</xdr:col>
      <xdr:colOff>561975</xdr:colOff>
      <xdr:row>97</xdr:row>
      <xdr:rowOff>122050</xdr:rowOff>
    </xdr:to>
    <xdr:sp macro="" textlink="">
      <xdr:nvSpPr>
        <xdr:cNvPr id="249" name="円/楕円 248"/>
        <xdr:cNvSpPr/>
      </xdr:nvSpPr>
      <xdr:spPr>
        <a:xfrm>
          <a:off x="4584700" y="166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170327</xdr:rowOff>
    </xdr:from>
    <xdr:ext cx="534377" cy="259045"/>
    <xdr:sp macro="" textlink="">
      <xdr:nvSpPr>
        <xdr:cNvPr id="250" name="衛生費該当値テキスト"/>
        <xdr:cNvSpPr txBox="1"/>
      </xdr:nvSpPr>
      <xdr:spPr>
        <a:xfrm>
          <a:off x="4686300" y="166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34,038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15247</xdr:rowOff>
    </xdr:from>
    <xdr:to>
      <xdr:col>5</xdr:col>
      <xdr:colOff>409575</xdr:colOff>
      <xdr:row>97</xdr:row>
      <xdr:rowOff>116847</xdr:rowOff>
    </xdr:to>
    <xdr:sp macro="" textlink="">
      <xdr:nvSpPr>
        <xdr:cNvPr id="251" name="円/楕円 250"/>
        <xdr:cNvSpPr/>
      </xdr:nvSpPr>
      <xdr:spPr>
        <a:xfrm>
          <a:off x="3746500" y="166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107974</xdr:rowOff>
    </xdr:from>
    <xdr:ext cx="534377" cy="259045"/>
    <xdr:sp macro="" textlink="">
      <xdr:nvSpPr>
        <xdr:cNvPr id="252" name="テキスト ボックス 251"/>
        <xdr:cNvSpPr txBox="1"/>
      </xdr:nvSpPr>
      <xdr:spPr>
        <a:xfrm>
          <a:off x="3530111" y="1673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36790</xdr:rowOff>
    </xdr:from>
    <xdr:to>
      <xdr:col>4</xdr:col>
      <xdr:colOff>206375</xdr:colOff>
      <xdr:row>97</xdr:row>
      <xdr:rowOff>138390</xdr:rowOff>
    </xdr:to>
    <xdr:sp macro="" textlink="">
      <xdr:nvSpPr>
        <xdr:cNvPr id="253" name="円/楕円 252"/>
        <xdr:cNvSpPr/>
      </xdr:nvSpPr>
      <xdr:spPr>
        <a:xfrm>
          <a:off x="2857500" y="1666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129517</xdr:rowOff>
    </xdr:from>
    <xdr:ext cx="534377" cy="259045"/>
    <xdr:sp macro="" textlink="">
      <xdr:nvSpPr>
        <xdr:cNvPr id="254" name="テキスト ボックス 253"/>
        <xdr:cNvSpPr txBox="1"/>
      </xdr:nvSpPr>
      <xdr:spPr>
        <a:xfrm>
          <a:off x="2641111" y="1676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27538</xdr:rowOff>
    </xdr:from>
    <xdr:to>
      <xdr:col>3</xdr:col>
      <xdr:colOff>3175</xdr:colOff>
      <xdr:row>97</xdr:row>
      <xdr:rowOff>129138</xdr:rowOff>
    </xdr:to>
    <xdr:sp macro="" textlink="">
      <xdr:nvSpPr>
        <xdr:cNvPr id="255" name="円/楕円 254"/>
        <xdr:cNvSpPr/>
      </xdr:nvSpPr>
      <xdr:spPr>
        <a:xfrm>
          <a:off x="1968500" y="166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120265</xdr:rowOff>
    </xdr:from>
    <xdr:ext cx="534377" cy="259045"/>
    <xdr:sp macro="" textlink="">
      <xdr:nvSpPr>
        <xdr:cNvPr id="256" name="テキスト ボックス 255"/>
        <xdr:cNvSpPr txBox="1"/>
      </xdr:nvSpPr>
      <xdr:spPr>
        <a:xfrm>
          <a:off x="1752111" y="1675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16728</xdr:rowOff>
    </xdr:from>
    <xdr:to>
      <xdr:col>1</xdr:col>
      <xdr:colOff>485775</xdr:colOff>
      <xdr:row>97</xdr:row>
      <xdr:rowOff>118328</xdr:rowOff>
    </xdr:to>
    <xdr:sp macro="" textlink="">
      <xdr:nvSpPr>
        <xdr:cNvPr id="257" name="円/楕円 256"/>
        <xdr:cNvSpPr/>
      </xdr:nvSpPr>
      <xdr:spPr>
        <a:xfrm>
          <a:off x="1079500" y="166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109455</xdr:rowOff>
    </xdr:from>
    <xdr:ext cx="534377" cy="259045"/>
    <xdr:sp macro="" textlink="">
      <xdr:nvSpPr>
        <xdr:cNvPr id="258" name="テキスト ボックス 257"/>
        <xdr:cNvSpPr txBox="1"/>
      </xdr:nvSpPr>
      <xdr:spPr>
        <a:xfrm>
          <a:off x="863111" y="167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134031</xdr:rowOff>
    </xdr:from>
    <xdr:to>
      <xdr:col>15</xdr:col>
      <xdr:colOff>180975</xdr:colOff>
      <xdr:row>38</xdr:row>
      <xdr:rowOff>136774</xdr:rowOff>
    </xdr:to>
    <xdr:cxnSp macro="">
      <xdr:nvCxnSpPr>
        <xdr:cNvPr id="285" name="直線コネクタ 284"/>
        <xdr:cNvCxnSpPr/>
      </xdr:nvCxnSpPr>
      <xdr:spPr>
        <a:xfrm>
          <a:off x="9639300" y="664913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132202</xdr:rowOff>
    </xdr:from>
    <xdr:to>
      <xdr:col>14</xdr:col>
      <xdr:colOff>28575</xdr:colOff>
      <xdr:row>38</xdr:row>
      <xdr:rowOff>134031</xdr:rowOff>
    </xdr:to>
    <xdr:cxnSp macro="">
      <xdr:nvCxnSpPr>
        <xdr:cNvPr id="288" name="直線コネクタ 287"/>
        <xdr:cNvCxnSpPr/>
      </xdr:nvCxnSpPr>
      <xdr:spPr>
        <a:xfrm>
          <a:off x="8750300" y="66473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9404427" y="626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132156</xdr:rowOff>
    </xdr:from>
    <xdr:to>
      <xdr:col>12</xdr:col>
      <xdr:colOff>511175</xdr:colOff>
      <xdr:row>38</xdr:row>
      <xdr:rowOff>132202</xdr:rowOff>
    </xdr:to>
    <xdr:cxnSp macro="">
      <xdr:nvCxnSpPr>
        <xdr:cNvPr id="291" name="直線コネクタ 290"/>
        <xdr:cNvCxnSpPr/>
      </xdr:nvCxnSpPr>
      <xdr:spPr>
        <a:xfrm>
          <a:off x="7861300" y="664725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8515427" y="62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125299</xdr:rowOff>
    </xdr:from>
    <xdr:to>
      <xdr:col>11</xdr:col>
      <xdr:colOff>307975</xdr:colOff>
      <xdr:row>38</xdr:row>
      <xdr:rowOff>132156</xdr:rowOff>
    </xdr:to>
    <xdr:cxnSp macro="">
      <xdr:nvCxnSpPr>
        <xdr:cNvPr id="294" name="直線コネクタ 293"/>
        <xdr:cNvCxnSpPr/>
      </xdr:nvCxnSpPr>
      <xdr:spPr>
        <a:xfrm>
          <a:off x="6972300" y="664039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60037</xdr:rowOff>
    </xdr:from>
    <xdr:ext cx="469744" cy="259045"/>
    <xdr:sp macro="" textlink="">
      <xdr:nvSpPr>
        <xdr:cNvPr id="296" name="テキスト ボックス 295"/>
        <xdr:cNvSpPr txBox="1"/>
      </xdr:nvSpPr>
      <xdr:spPr>
        <a:xfrm>
          <a:off x="7626427" y="62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737427"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85974</xdr:rowOff>
    </xdr:from>
    <xdr:to>
      <xdr:col>15</xdr:col>
      <xdr:colOff>231775</xdr:colOff>
      <xdr:row>39</xdr:row>
      <xdr:rowOff>16124</xdr:rowOff>
    </xdr:to>
    <xdr:sp macro="" textlink="">
      <xdr:nvSpPr>
        <xdr:cNvPr id="304" name="円/楕円 303"/>
        <xdr:cNvSpPr/>
      </xdr:nvSpPr>
      <xdr:spPr>
        <a:xfrm>
          <a:off x="104267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313932" cy="259045"/>
    <xdr:sp macro="" textlink="">
      <xdr:nvSpPr>
        <xdr:cNvPr id="305" name="労働費該当値テキスト"/>
        <xdr:cNvSpPr txBox="1"/>
      </xdr:nvSpPr>
      <xdr:spPr>
        <a:xfrm>
          <a:off x="10528300" y="6524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83231</xdr:rowOff>
    </xdr:from>
    <xdr:to>
      <xdr:col>14</xdr:col>
      <xdr:colOff>79375</xdr:colOff>
      <xdr:row>39</xdr:row>
      <xdr:rowOff>13381</xdr:rowOff>
    </xdr:to>
    <xdr:sp macro="" textlink="">
      <xdr:nvSpPr>
        <xdr:cNvPr id="306" name="円/楕円 305"/>
        <xdr:cNvSpPr/>
      </xdr:nvSpPr>
      <xdr:spPr>
        <a:xfrm>
          <a:off x="9588500" y="65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4508</xdr:rowOff>
    </xdr:from>
    <xdr:ext cx="378565" cy="259045"/>
    <xdr:sp macro="" textlink="">
      <xdr:nvSpPr>
        <xdr:cNvPr id="307" name="テキスト ボックス 306"/>
        <xdr:cNvSpPr txBox="1"/>
      </xdr:nvSpPr>
      <xdr:spPr>
        <a:xfrm>
          <a:off x="9450017" y="6691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81402</xdr:rowOff>
    </xdr:from>
    <xdr:to>
      <xdr:col>12</xdr:col>
      <xdr:colOff>561975</xdr:colOff>
      <xdr:row>39</xdr:row>
      <xdr:rowOff>11552</xdr:rowOff>
    </xdr:to>
    <xdr:sp macro="" textlink="">
      <xdr:nvSpPr>
        <xdr:cNvPr id="308" name="円/楕円 307"/>
        <xdr:cNvSpPr/>
      </xdr:nvSpPr>
      <xdr:spPr>
        <a:xfrm>
          <a:off x="8699500" y="65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2679</xdr:rowOff>
    </xdr:from>
    <xdr:ext cx="378565" cy="259045"/>
    <xdr:sp macro="" textlink="">
      <xdr:nvSpPr>
        <xdr:cNvPr id="309" name="テキスト ボックス 308"/>
        <xdr:cNvSpPr txBox="1"/>
      </xdr:nvSpPr>
      <xdr:spPr>
        <a:xfrm>
          <a:off x="8561017" y="6689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81356</xdr:rowOff>
    </xdr:from>
    <xdr:to>
      <xdr:col>11</xdr:col>
      <xdr:colOff>358775</xdr:colOff>
      <xdr:row>39</xdr:row>
      <xdr:rowOff>11506</xdr:rowOff>
    </xdr:to>
    <xdr:sp macro="" textlink="">
      <xdr:nvSpPr>
        <xdr:cNvPr id="310" name="円/楕円 309"/>
        <xdr:cNvSpPr/>
      </xdr:nvSpPr>
      <xdr:spPr>
        <a:xfrm>
          <a:off x="78105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2633</xdr:rowOff>
    </xdr:from>
    <xdr:ext cx="378565" cy="259045"/>
    <xdr:sp macro="" textlink="">
      <xdr:nvSpPr>
        <xdr:cNvPr id="311" name="テキスト ボックス 310"/>
        <xdr:cNvSpPr txBox="1"/>
      </xdr:nvSpPr>
      <xdr:spPr>
        <a:xfrm>
          <a:off x="7672017" y="668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74499</xdr:rowOff>
    </xdr:from>
    <xdr:to>
      <xdr:col>10</xdr:col>
      <xdr:colOff>155575</xdr:colOff>
      <xdr:row>39</xdr:row>
      <xdr:rowOff>4649</xdr:rowOff>
    </xdr:to>
    <xdr:sp macro="" textlink="">
      <xdr:nvSpPr>
        <xdr:cNvPr id="312" name="円/楕円 311"/>
        <xdr:cNvSpPr/>
      </xdr:nvSpPr>
      <xdr:spPr>
        <a:xfrm>
          <a:off x="6921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167226</xdr:rowOff>
    </xdr:from>
    <xdr:ext cx="378565" cy="259045"/>
    <xdr:sp macro="" textlink="">
      <xdr:nvSpPr>
        <xdr:cNvPr id="313" name="テキスト ボックス 312"/>
        <xdr:cNvSpPr txBox="1"/>
      </xdr:nvSpPr>
      <xdr:spPr>
        <a:xfrm>
          <a:off x="6783017" y="668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83336</xdr:rowOff>
    </xdr:from>
    <xdr:to>
      <xdr:col>15</xdr:col>
      <xdr:colOff>180975</xdr:colOff>
      <xdr:row>59</xdr:row>
      <xdr:rowOff>84357</xdr:rowOff>
    </xdr:to>
    <xdr:cxnSp macro="">
      <xdr:nvCxnSpPr>
        <xdr:cNvPr id="344" name="直線コネクタ 343"/>
        <xdr:cNvCxnSpPr/>
      </xdr:nvCxnSpPr>
      <xdr:spPr>
        <a:xfrm>
          <a:off x="9639300" y="10198886"/>
          <a:ext cx="8382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77007</xdr:rowOff>
    </xdr:from>
    <xdr:to>
      <xdr:col>14</xdr:col>
      <xdr:colOff>28575</xdr:colOff>
      <xdr:row>59</xdr:row>
      <xdr:rowOff>83336</xdr:rowOff>
    </xdr:to>
    <xdr:cxnSp macro="">
      <xdr:nvCxnSpPr>
        <xdr:cNvPr id="347" name="直線コネクタ 346"/>
        <xdr:cNvCxnSpPr/>
      </xdr:nvCxnSpPr>
      <xdr:spPr>
        <a:xfrm>
          <a:off x="8750300" y="10192557"/>
          <a:ext cx="8890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124403</xdr:rowOff>
    </xdr:from>
    <xdr:ext cx="534377" cy="259045"/>
    <xdr:sp macro="" textlink="">
      <xdr:nvSpPr>
        <xdr:cNvPr id="349" name="テキスト ボックス 348"/>
        <xdr:cNvSpPr txBox="1"/>
      </xdr:nvSpPr>
      <xdr:spPr>
        <a:xfrm>
          <a:off x="9372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77007</xdr:rowOff>
    </xdr:from>
    <xdr:to>
      <xdr:col>12</xdr:col>
      <xdr:colOff>511175</xdr:colOff>
      <xdr:row>59</xdr:row>
      <xdr:rowOff>88216</xdr:rowOff>
    </xdr:to>
    <xdr:cxnSp macro="">
      <xdr:nvCxnSpPr>
        <xdr:cNvPr id="350" name="直線コネクタ 349"/>
        <xdr:cNvCxnSpPr/>
      </xdr:nvCxnSpPr>
      <xdr:spPr>
        <a:xfrm flipV="1">
          <a:off x="7861300" y="10192557"/>
          <a:ext cx="889000" cy="1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123831</xdr:rowOff>
    </xdr:from>
    <xdr:ext cx="534377" cy="259045"/>
    <xdr:sp macro="" textlink="">
      <xdr:nvSpPr>
        <xdr:cNvPr id="352" name="テキスト ボックス 351"/>
        <xdr:cNvSpPr txBox="1"/>
      </xdr:nvSpPr>
      <xdr:spPr>
        <a:xfrm>
          <a:off x="8483111" y="98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87721</xdr:rowOff>
    </xdr:from>
    <xdr:to>
      <xdr:col>11</xdr:col>
      <xdr:colOff>307975</xdr:colOff>
      <xdr:row>59</xdr:row>
      <xdr:rowOff>88216</xdr:rowOff>
    </xdr:to>
    <xdr:cxnSp macro="">
      <xdr:nvCxnSpPr>
        <xdr:cNvPr id="353" name="直線コネクタ 352"/>
        <xdr:cNvCxnSpPr/>
      </xdr:nvCxnSpPr>
      <xdr:spPr>
        <a:xfrm>
          <a:off x="6972300" y="1020327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55" name="テキスト ボックス 354"/>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127317</xdr:rowOff>
    </xdr:from>
    <xdr:ext cx="534377" cy="259045"/>
    <xdr:sp macro="" textlink="">
      <xdr:nvSpPr>
        <xdr:cNvPr id="357" name="テキスト ボックス 356"/>
        <xdr:cNvSpPr txBox="1"/>
      </xdr:nvSpPr>
      <xdr:spPr>
        <a:xfrm>
          <a:off x="6705111" y="98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33557</xdr:rowOff>
    </xdr:from>
    <xdr:to>
      <xdr:col>15</xdr:col>
      <xdr:colOff>231775</xdr:colOff>
      <xdr:row>59</xdr:row>
      <xdr:rowOff>135157</xdr:rowOff>
    </xdr:to>
    <xdr:sp macro="" textlink="">
      <xdr:nvSpPr>
        <xdr:cNvPr id="363" name="円/楕円 362"/>
        <xdr:cNvSpPr/>
      </xdr:nvSpPr>
      <xdr:spPr>
        <a:xfrm>
          <a:off x="10426700" y="101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145439</xdr:rowOff>
    </xdr:from>
    <xdr:ext cx="534377" cy="259045"/>
    <xdr:sp macro="" textlink="">
      <xdr:nvSpPr>
        <xdr:cNvPr id="364" name="農林水産業費該当値テキスト"/>
        <xdr:cNvSpPr txBox="1"/>
      </xdr:nvSpPr>
      <xdr:spPr>
        <a:xfrm>
          <a:off x="10528300" y="100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32536</xdr:rowOff>
    </xdr:from>
    <xdr:to>
      <xdr:col>14</xdr:col>
      <xdr:colOff>79375</xdr:colOff>
      <xdr:row>59</xdr:row>
      <xdr:rowOff>134136</xdr:rowOff>
    </xdr:to>
    <xdr:sp macro="" textlink="">
      <xdr:nvSpPr>
        <xdr:cNvPr id="365" name="円/楕円 364"/>
        <xdr:cNvSpPr/>
      </xdr:nvSpPr>
      <xdr:spPr>
        <a:xfrm>
          <a:off x="9588500" y="101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125263</xdr:rowOff>
    </xdr:from>
    <xdr:ext cx="534377" cy="259045"/>
    <xdr:sp macro="" textlink="">
      <xdr:nvSpPr>
        <xdr:cNvPr id="366" name="テキスト ボックス 365"/>
        <xdr:cNvSpPr txBox="1"/>
      </xdr:nvSpPr>
      <xdr:spPr>
        <a:xfrm>
          <a:off x="9372111" y="102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14,278</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26207</xdr:rowOff>
    </xdr:from>
    <xdr:to>
      <xdr:col>12</xdr:col>
      <xdr:colOff>561975</xdr:colOff>
      <xdr:row>59</xdr:row>
      <xdr:rowOff>127807</xdr:rowOff>
    </xdr:to>
    <xdr:sp macro="" textlink="">
      <xdr:nvSpPr>
        <xdr:cNvPr id="367" name="円/楕円 366"/>
        <xdr:cNvSpPr/>
      </xdr:nvSpPr>
      <xdr:spPr>
        <a:xfrm>
          <a:off x="8699500" y="1014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118934</xdr:rowOff>
    </xdr:from>
    <xdr:ext cx="534377" cy="259045"/>
    <xdr:sp macro="" textlink="">
      <xdr:nvSpPr>
        <xdr:cNvPr id="368" name="テキスト ボックス 367"/>
        <xdr:cNvSpPr txBox="1"/>
      </xdr:nvSpPr>
      <xdr:spPr>
        <a:xfrm>
          <a:off x="8483111" y="102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37416</xdr:rowOff>
    </xdr:from>
    <xdr:to>
      <xdr:col>11</xdr:col>
      <xdr:colOff>358775</xdr:colOff>
      <xdr:row>59</xdr:row>
      <xdr:rowOff>139016</xdr:rowOff>
    </xdr:to>
    <xdr:sp macro="" textlink="">
      <xdr:nvSpPr>
        <xdr:cNvPr id="369" name="円/楕円 368"/>
        <xdr:cNvSpPr/>
      </xdr:nvSpPr>
      <xdr:spPr>
        <a:xfrm>
          <a:off x="7810500" y="101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130143</xdr:rowOff>
    </xdr:from>
    <xdr:ext cx="469744" cy="259045"/>
    <xdr:sp macro="" textlink="">
      <xdr:nvSpPr>
        <xdr:cNvPr id="370" name="テキスト ボックス 369"/>
        <xdr:cNvSpPr txBox="1"/>
      </xdr:nvSpPr>
      <xdr:spPr>
        <a:xfrm>
          <a:off x="7626427" y="1024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36921</xdr:rowOff>
    </xdr:from>
    <xdr:to>
      <xdr:col>10</xdr:col>
      <xdr:colOff>155575</xdr:colOff>
      <xdr:row>59</xdr:row>
      <xdr:rowOff>138521</xdr:rowOff>
    </xdr:to>
    <xdr:sp macro="" textlink="">
      <xdr:nvSpPr>
        <xdr:cNvPr id="371" name="円/楕円 370"/>
        <xdr:cNvSpPr/>
      </xdr:nvSpPr>
      <xdr:spPr>
        <a:xfrm>
          <a:off x="6921500" y="101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129648</xdr:rowOff>
    </xdr:from>
    <xdr:ext cx="534377" cy="259045"/>
    <xdr:sp macro="" textlink="">
      <xdr:nvSpPr>
        <xdr:cNvPr id="372" name="テキスト ボックス 371"/>
        <xdr:cNvSpPr txBox="1"/>
      </xdr:nvSpPr>
      <xdr:spPr>
        <a:xfrm>
          <a:off x="6705111" y="1024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77146</xdr:rowOff>
    </xdr:from>
    <xdr:to>
      <xdr:col>15</xdr:col>
      <xdr:colOff>180975</xdr:colOff>
      <xdr:row>78</xdr:row>
      <xdr:rowOff>100847</xdr:rowOff>
    </xdr:to>
    <xdr:cxnSp macro="">
      <xdr:nvCxnSpPr>
        <xdr:cNvPr id="399" name="直線コネクタ 398"/>
        <xdr:cNvCxnSpPr/>
      </xdr:nvCxnSpPr>
      <xdr:spPr>
        <a:xfrm flipV="1">
          <a:off x="9639300" y="13450246"/>
          <a:ext cx="838200" cy="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100546</xdr:rowOff>
    </xdr:from>
    <xdr:to>
      <xdr:col>14</xdr:col>
      <xdr:colOff>28575</xdr:colOff>
      <xdr:row>78</xdr:row>
      <xdr:rowOff>100847</xdr:rowOff>
    </xdr:to>
    <xdr:cxnSp macro="">
      <xdr:nvCxnSpPr>
        <xdr:cNvPr id="402" name="直線コネクタ 401"/>
        <xdr:cNvCxnSpPr/>
      </xdr:nvCxnSpPr>
      <xdr:spPr>
        <a:xfrm>
          <a:off x="8750300" y="13473646"/>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100546</xdr:rowOff>
    </xdr:from>
    <xdr:to>
      <xdr:col>12</xdr:col>
      <xdr:colOff>511175</xdr:colOff>
      <xdr:row>78</xdr:row>
      <xdr:rowOff>105849</xdr:rowOff>
    </xdr:to>
    <xdr:cxnSp macro="">
      <xdr:nvCxnSpPr>
        <xdr:cNvPr id="405" name="直線コネクタ 404"/>
        <xdr:cNvCxnSpPr/>
      </xdr:nvCxnSpPr>
      <xdr:spPr>
        <a:xfrm flipV="1">
          <a:off x="7861300" y="13473646"/>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98845</xdr:rowOff>
    </xdr:from>
    <xdr:to>
      <xdr:col>11</xdr:col>
      <xdr:colOff>307975</xdr:colOff>
      <xdr:row>78</xdr:row>
      <xdr:rowOff>105849</xdr:rowOff>
    </xdr:to>
    <xdr:cxnSp macro="">
      <xdr:nvCxnSpPr>
        <xdr:cNvPr id="408" name="直線コネクタ 407"/>
        <xdr:cNvCxnSpPr/>
      </xdr:nvCxnSpPr>
      <xdr:spPr>
        <a:xfrm>
          <a:off x="6972300" y="13471945"/>
          <a:ext cx="889000" cy="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26346</xdr:rowOff>
    </xdr:from>
    <xdr:to>
      <xdr:col>15</xdr:col>
      <xdr:colOff>231775</xdr:colOff>
      <xdr:row>78</xdr:row>
      <xdr:rowOff>127946</xdr:rowOff>
    </xdr:to>
    <xdr:sp macro="" textlink="">
      <xdr:nvSpPr>
        <xdr:cNvPr id="418" name="円/楕円 417"/>
        <xdr:cNvSpPr/>
      </xdr:nvSpPr>
      <xdr:spPr>
        <a:xfrm>
          <a:off x="10426700" y="133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112723</xdr:rowOff>
    </xdr:from>
    <xdr:ext cx="469744" cy="259045"/>
    <xdr:sp macro="" textlink="">
      <xdr:nvSpPr>
        <xdr:cNvPr id="419" name="商工費該当値テキスト"/>
        <xdr:cNvSpPr txBox="1"/>
      </xdr:nvSpPr>
      <xdr:spPr>
        <a:xfrm>
          <a:off x="10528300" y="1331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50047</xdr:rowOff>
    </xdr:from>
    <xdr:to>
      <xdr:col>14</xdr:col>
      <xdr:colOff>79375</xdr:colOff>
      <xdr:row>78</xdr:row>
      <xdr:rowOff>151647</xdr:rowOff>
    </xdr:to>
    <xdr:sp macro="" textlink="">
      <xdr:nvSpPr>
        <xdr:cNvPr id="420" name="円/楕円 419"/>
        <xdr:cNvSpPr/>
      </xdr:nvSpPr>
      <xdr:spPr>
        <a:xfrm>
          <a:off x="9588500" y="134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142774</xdr:rowOff>
    </xdr:from>
    <xdr:ext cx="469744" cy="259045"/>
    <xdr:sp macro="" textlink="">
      <xdr:nvSpPr>
        <xdr:cNvPr id="421" name="テキスト ボックス 420"/>
        <xdr:cNvSpPr txBox="1"/>
      </xdr:nvSpPr>
      <xdr:spPr>
        <a:xfrm>
          <a:off x="9404427" y="1351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49746</xdr:rowOff>
    </xdr:from>
    <xdr:to>
      <xdr:col>12</xdr:col>
      <xdr:colOff>561975</xdr:colOff>
      <xdr:row>78</xdr:row>
      <xdr:rowOff>151346</xdr:rowOff>
    </xdr:to>
    <xdr:sp macro="" textlink="">
      <xdr:nvSpPr>
        <xdr:cNvPr id="422" name="円/楕円 421"/>
        <xdr:cNvSpPr/>
      </xdr:nvSpPr>
      <xdr:spPr>
        <a:xfrm>
          <a:off x="8699500" y="134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142473</xdr:rowOff>
    </xdr:from>
    <xdr:ext cx="469744" cy="259045"/>
    <xdr:sp macro="" textlink="">
      <xdr:nvSpPr>
        <xdr:cNvPr id="423" name="テキスト ボックス 422"/>
        <xdr:cNvSpPr txBox="1"/>
      </xdr:nvSpPr>
      <xdr:spPr>
        <a:xfrm>
          <a:off x="8515427" y="1351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55049</xdr:rowOff>
    </xdr:from>
    <xdr:to>
      <xdr:col>11</xdr:col>
      <xdr:colOff>358775</xdr:colOff>
      <xdr:row>78</xdr:row>
      <xdr:rowOff>156649</xdr:rowOff>
    </xdr:to>
    <xdr:sp macro="" textlink="">
      <xdr:nvSpPr>
        <xdr:cNvPr id="424" name="円/楕円 423"/>
        <xdr:cNvSpPr/>
      </xdr:nvSpPr>
      <xdr:spPr>
        <a:xfrm>
          <a:off x="7810500" y="134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147776</xdr:rowOff>
    </xdr:from>
    <xdr:ext cx="469744" cy="259045"/>
    <xdr:sp macro="" textlink="">
      <xdr:nvSpPr>
        <xdr:cNvPr id="425" name="テキスト ボックス 424"/>
        <xdr:cNvSpPr txBox="1"/>
      </xdr:nvSpPr>
      <xdr:spPr>
        <a:xfrm>
          <a:off x="7626427" y="1352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48045</xdr:rowOff>
    </xdr:from>
    <xdr:to>
      <xdr:col>10</xdr:col>
      <xdr:colOff>155575</xdr:colOff>
      <xdr:row>78</xdr:row>
      <xdr:rowOff>149645</xdr:rowOff>
    </xdr:to>
    <xdr:sp macro="" textlink="">
      <xdr:nvSpPr>
        <xdr:cNvPr id="426" name="円/楕円 425"/>
        <xdr:cNvSpPr/>
      </xdr:nvSpPr>
      <xdr:spPr>
        <a:xfrm>
          <a:off x="6921500" y="134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140772</xdr:rowOff>
    </xdr:from>
    <xdr:ext cx="469744" cy="259045"/>
    <xdr:sp macro="" textlink="">
      <xdr:nvSpPr>
        <xdr:cNvPr id="427" name="テキスト ボックス 426"/>
        <xdr:cNvSpPr txBox="1"/>
      </xdr:nvSpPr>
      <xdr:spPr>
        <a:xfrm>
          <a:off x="6737427" y="135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99833</xdr:rowOff>
    </xdr:from>
    <xdr:to>
      <xdr:col>15</xdr:col>
      <xdr:colOff>180975</xdr:colOff>
      <xdr:row>98</xdr:row>
      <xdr:rowOff>114455</xdr:rowOff>
    </xdr:to>
    <xdr:cxnSp macro="">
      <xdr:nvCxnSpPr>
        <xdr:cNvPr id="454" name="直線コネクタ 453"/>
        <xdr:cNvCxnSpPr/>
      </xdr:nvCxnSpPr>
      <xdr:spPr>
        <a:xfrm flipV="1">
          <a:off x="9639300" y="16901933"/>
          <a:ext cx="8382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108322</xdr:rowOff>
    </xdr:from>
    <xdr:to>
      <xdr:col>14</xdr:col>
      <xdr:colOff>28575</xdr:colOff>
      <xdr:row>98</xdr:row>
      <xdr:rowOff>114455</xdr:rowOff>
    </xdr:to>
    <xdr:cxnSp macro="">
      <xdr:nvCxnSpPr>
        <xdr:cNvPr id="457" name="直線コネクタ 456"/>
        <xdr:cNvCxnSpPr/>
      </xdr:nvCxnSpPr>
      <xdr:spPr>
        <a:xfrm>
          <a:off x="8750300" y="16910422"/>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937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108322</xdr:rowOff>
    </xdr:from>
    <xdr:to>
      <xdr:col>12</xdr:col>
      <xdr:colOff>511175</xdr:colOff>
      <xdr:row>98</xdr:row>
      <xdr:rowOff>120366</xdr:rowOff>
    </xdr:to>
    <xdr:cxnSp macro="">
      <xdr:nvCxnSpPr>
        <xdr:cNvPr id="460" name="直線コネクタ 459"/>
        <xdr:cNvCxnSpPr/>
      </xdr:nvCxnSpPr>
      <xdr:spPr>
        <a:xfrm flipV="1">
          <a:off x="7861300" y="16910422"/>
          <a:ext cx="8890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120366</xdr:rowOff>
    </xdr:from>
    <xdr:to>
      <xdr:col>11</xdr:col>
      <xdr:colOff>307975</xdr:colOff>
      <xdr:row>98</xdr:row>
      <xdr:rowOff>121041</xdr:rowOff>
    </xdr:to>
    <xdr:cxnSp macro="">
      <xdr:nvCxnSpPr>
        <xdr:cNvPr id="463" name="直線コネクタ 462"/>
        <xdr:cNvCxnSpPr/>
      </xdr:nvCxnSpPr>
      <xdr:spPr>
        <a:xfrm flipV="1">
          <a:off x="6972300" y="16922466"/>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6906</xdr:rowOff>
    </xdr:from>
    <xdr:ext cx="534377" cy="259045"/>
    <xdr:sp macro="" textlink="">
      <xdr:nvSpPr>
        <xdr:cNvPr id="467" name="テキスト ボックス 466"/>
        <xdr:cNvSpPr txBox="1"/>
      </xdr:nvSpPr>
      <xdr:spPr>
        <a:xfrm>
          <a:off x="6705111" y="166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49033</xdr:rowOff>
    </xdr:from>
    <xdr:to>
      <xdr:col>15</xdr:col>
      <xdr:colOff>231775</xdr:colOff>
      <xdr:row>98</xdr:row>
      <xdr:rowOff>150633</xdr:rowOff>
    </xdr:to>
    <xdr:sp macro="" textlink="">
      <xdr:nvSpPr>
        <xdr:cNvPr id="473" name="円/楕円 472"/>
        <xdr:cNvSpPr/>
      </xdr:nvSpPr>
      <xdr:spPr>
        <a:xfrm>
          <a:off x="10426700" y="168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63655</xdr:rowOff>
    </xdr:from>
    <xdr:to>
      <xdr:col>14</xdr:col>
      <xdr:colOff>79375</xdr:colOff>
      <xdr:row>98</xdr:row>
      <xdr:rowOff>165255</xdr:rowOff>
    </xdr:to>
    <xdr:sp macro="" textlink="">
      <xdr:nvSpPr>
        <xdr:cNvPr id="475" name="円/楕円 474"/>
        <xdr:cNvSpPr/>
      </xdr:nvSpPr>
      <xdr:spPr>
        <a:xfrm>
          <a:off x="9588500" y="1686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156382</xdr:rowOff>
    </xdr:from>
    <xdr:ext cx="534377" cy="259045"/>
    <xdr:sp macro="" textlink="">
      <xdr:nvSpPr>
        <xdr:cNvPr id="476" name="テキスト ボックス 475"/>
        <xdr:cNvSpPr txBox="1"/>
      </xdr:nvSpPr>
      <xdr:spPr>
        <a:xfrm>
          <a:off x="9372111" y="169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57522</xdr:rowOff>
    </xdr:from>
    <xdr:to>
      <xdr:col>12</xdr:col>
      <xdr:colOff>561975</xdr:colOff>
      <xdr:row>98</xdr:row>
      <xdr:rowOff>159122</xdr:rowOff>
    </xdr:to>
    <xdr:sp macro="" textlink="">
      <xdr:nvSpPr>
        <xdr:cNvPr id="477" name="円/楕円 476"/>
        <xdr:cNvSpPr/>
      </xdr:nvSpPr>
      <xdr:spPr>
        <a:xfrm>
          <a:off x="8699500" y="168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150249</xdr:rowOff>
    </xdr:from>
    <xdr:ext cx="534377" cy="259045"/>
    <xdr:sp macro="" textlink="">
      <xdr:nvSpPr>
        <xdr:cNvPr id="478" name="テキスト ボックス 477"/>
        <xdr:cNvSpPr txBox="1"/>
      </xdr:nvSpPr>
      <xdr:spPr>
        <a:xfrm>
          <a:off x="8483111" y="169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68,631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69566</xdr:rowOff>
    </xdr:from>
    <xdr:to>
      <xdr:col>11</xdr:col>
      <xdr:colOff>358775</xdr:colOff>
      <xdr:row>98</xdr:row>
      <xdr:rowOff>171166</xdr:rowOff>
    </xdr:to>
    <xdr:sp macro="" textlink="">
      <xdr:nvSpPr>
        <xdr:cNvPr id="479" name="円/楕円 478"/>
        <xdr:cNvSpPr/>
      </xdr:nvSpPr>
      <xdr:spPr>
        <a:xfrm>
          <a:off x="7810500" y="168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162293</xdr:rowOff>
    </xdr:from>
    <xdr:ext cx="534377" cy="259045"/>
    <xdr:sp macro="" textlink="">
      <xdr:nvSpPr>
        <xdr:cNvPr id="480" name="テキスト ボックス 479"/>
        <xdr:cNvSpPr txBox="1"/>
      </xdr:nvSpPr>
      <xdr:spPr>
        <a:xfrm>
          <a:off x="7594111" y="16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70241</xdr:rowOff>
    </xdr:from>
    <xdr:to>
      <xdr:col>10</xdr:col>
      <xdr:colOff>155575</xdr:colOff>
      <xdr:row>99</xdr:row>
      <xdr:rowOff>391</xdr:rowOff>
    </xdr:to>
    <xdr:sp macro="" textlink="">
      <xdr:nvSpPr>
        <xdr:cNvPr id="481" name="円/楕円 480"/>
        <xdr:cNvSpPr/>
      </xdr:nvSpPr>
      <xdr:spPr>
        <a:xfrm>
          <a:off x="6921500" y="1687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162968</xdr:rowOff>
    </xdr:from>
    <xdr:ext cx="534377" cy="259045"/>
    <xdr:sp macro="" textlink="">
      <xdr:nvSpPr>
        <xdr:cNvPr id="482" name="テキスト ボックス 481"/>
        <xdr:cNvSpPr txBox="1"/>
      </xdr:nvSpPr>
      <xdr:spPr>
        <a:xfrm>
          <a:off x="6705111" y="1696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16272</xdr:rowOff>
    </xdr:from>
    <xdr:to>
      <xdr:col>23</xdr:col>
      <xdr:colOff>517525</xdr:colOff>
      <xdr:row>37</xdr:row>
      <xdr:rowOff>80101</xdr:rowOff>
    </xdr:to>
    <xdr:cxnSp macro="">
      <xdr:nvCxnSpPr>
        <xdr:cNvPr id="513" name="直線コネクタ 512"/>
        <xdr:cNvCxnSpPr/>
      </xdr:nvCxnSpPr>
      <xdr:spPr>
        <a:xfrm flipV="1">
          <a:off x="15481300" y="6359922"/>
          <a:ext cx="838200" cy="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85506</xdr:rowOff>
    </xdr:from>
    <xdr:to>
      <xdr:col>22</xdr:col>
      <xdr:colOff>365125</xdr:colOff>
      <xdr:row>37</xdr:row>
      <xdr:rowOff>80101</xdr:rowOff>
    </xdr:to>
    <xdr:cxnSp macro="">
      <xdr:nvCxnSpPr>
        <xdr:cNvPr id="516" name="直線コネクタ 515"/>
        <xdr:cNvCxnSpPr/>
      </xdr:nvCxnSpPr>
      <xdr:spPr>
        <a:xfrm>
          <a:off x="14592300" y="6257706"/>
          <a:ext cx="889000" cy="1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129777</xdr:rowOff>
    </xdr:from>
    <xdr:ext cx="534377" cy="259045"/>
    <xdr:sp macro="" textlink="">
      <xdr:nvSpPr>
        <xdr:cNvPr id="518" name="テキスト ボックス 517"/>
        <xdr:cNvSpPr txBox="1"/>
      </xdr:nvSpPr>
      <xdr:spPr>
        <a:xfrm>
          <a:off x="15214111" y="5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85506</xdr:rowOff>
    </xdr:from>
    <xdr:to>
      <xdr:col>21</xdr:col>
      <xdr:colOff>161925</xdr:colOff>
      <xdr:row>37</xdr:row>
      <xdr:rowOff>79758</xdr:rowOff>
    </xdr:to>
    <xdr:cxnSp macro="">
      <xdr:nvCxnSpPr>
        <xdr:cNvPr id="519" name="直線コネクタ 518"/>
        <xdr:cNvCxnSpPr/>
      </xdr:nvCxnSpPr>
      <xdr:spPr>
        <a:xfrm flipV="1">
          <a:off x="13703300" y="6257706"/>
          <a:ext cx="889000" cy="16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66189</xdr:rowOff>
    </xdr:from>
    <xdr:to>
      <xdr:col>19</xdr:col>
      <xdr:colOff>644525</xdr:colOff>
      <xdr:row>37</xdr:row>
      <xdr:rowOff>79758</xdr:rowOff>
    </xdr:to>
    <xdr:cxnSp macro="">
      <xdr:nvCxnSpPr>
        <xdr:cNvPr id="522" name="直線コネクタ 521"/>
        <xdr:cNvCxnSpPr/>
      </xdr:nvCxnSpPr>
      <xdr:spPr>
        <a:xfrm>
          <a:off x="12814300" y="6409839"/>
          <a:ext cx="8890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8178</xdr:rowOff>
    </xdr:from>
    <xdr:ext cx="534377" cy="259045"/>
    <xdr:sp macro="" textlink="">
      <xdr:nvSpPr>
        <xdr:cNvPr id="524" name="テキスト ボックス 523"/>
        <xdr:cNvSpPr txBox="1"/>
      </xdr:nvSpPr>
      <xdr:spPr>
        <a:xfrm>
          <a:off x="13436111" y="60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60494</xdr:rowOff>
    </xdr:from>
    <xdr:ext cx="534377" cy="259045"/>
    <xdr:sp macro="" textlink="">
      <xdr:nvSpPr>
        <xdr:cNvPr id="526" name="テキスト ボックス 525"/>
        <xdr:cNvSpPr txBox="1"/>
      </xdr:nvSpPr>
      <xdr:spPr>
        <a:xfrm>
          <a:off x="12547111" y="60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136922</xdr:rowOff>
    </xdr:from>
    <xdr:to>
      <xdr:col>23</xdr:col>
      <xdr:colOff>568325</xdr:colOff>
      <xdr:row>37</xdr:row>
      <xdr:rowOff>67072</xdr:rowOff>
    </xdr:to>
    <xdr:sp macro="" textlink="">
      <xdr:nvSpPr>
        <xdr:cNvPr id="532" name="円/楕円 531"/>
        <xdr:cNvSpPr/>
      </xdr:nvSpPr>
      <xdr:spPr>
        <a:xfrm>
          <a:off x="16268700" y="63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115349</xdr:rowOff>
    </xdr:from>
    <xdr:ext cx="534377" cy="259045"/>
    <xdr:sp macro="" textlink="">
      <xdr:nvSpPr>
        <xdr:cNvPr id="533" name="消防費該当値テキスト"/>
        <xdr:cNvSpPr txBox="1"/>
      </xdr:nvSpPr>
      <xdr:spPr>
        <a:xfrm>
          <a:off x="16370300" y="62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29301</xdr:rowOff>
    </xdr:from>
    <xdr:to>
      <xdr:col>22</xdr:col>
      <xdr:colOff>415925</xdr:colOff>
      <xdr:row>37</xdr:row>
      <xdr:rowOff>130901</xdr:rowOff>
    </xdr:to>
    <xdr:sp macro="" textlink="">
      <xdr:nvSpPr>
        <xdr:cNvPr id="534" name="円/楕円 533"/>
        <xdr:cNvSpPr/>
      </xdr:nvSpPr>
      <xdr:spPr>
        <a:xfrm>
          <a:off x="15430500" y="63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122028</xdr:rowOff>
    </xdr:from>
    <xdr:ext cx="534377" cy="259045"/>
    <xdr:sp macro="" textlink="">
      <xdr:nvSpPr>
        <xdr:cNvPr id="535" name="テキスト ボックス 534"/>
        <xdr:cNvSpPr txBox="1"/>
      </xdr:nvSpPr>
      <xdr:spPr>
        <a:xfrm>
          <a:off x="15214111" y="64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34706</xdr:rowOff>
    </xdr:from>
    <xdr:to>
      <xdr:col>21</xdr:col>
      <xdr:colOff>212725</xdr:colOff>
      <xdr:row>36</xdr:row>
      <xdr:rowOff>136306</xdr:rowOff>
    </xdr:to>
    <xdr:sp macro="" textlink="">
      <xdr:nvSpPr>
        <xdr:cNvPr id="536" name="円/楕円 535"/>
        <xdr:cNvSpPr/>
      </xdr:nvSpPr>
      <xdr:spPr>
        <a:xfrm>
          <a:off x="14541500" y="6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127433</xdr:rowOff>
    </xdr:from>
    <xdr:ext cx="534377" cy="259045"/>
    <xdr:sp macro="" textlink="">
      <xdr:nvSpPr>
        <xdr:cNvPr id="537" name="テキスト ボックス 536"/>
        <xdr:cNvSpPr txBox="1"/>
      </xdr:nvSpPr>
      <xdr:spPr>
        <a:xfrm>
          <a:off x="14325111" y="629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28958</xdr:rowOff>
    </xdr:from>
    <xdr:to>
      <xdr:col>20</xdr:col>
      <xdr:colOff>9525</xdr:colOff>
      <xdr:row>37</xdr:row>
      <xdr:rowOff>130558</xdr:rowOff>
    </xdr:to>
    <xdr:sp macro="" textlink="">
      <xdr:nvSpPr>
        <xdr:cNvPr id="538" name="円/楕円 537"/>
        <xdr:cNvSpPr/>
      </xdr:nvSpPr>
      <xdr:spPr>
        <a:xfrm>
          <a:off x="13652500" y="63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121685</xdr:rowOff>
    </xdr:from>
    <xdr:ext cx="534377" cy="259045"/>
    <xdr:sp macro="" textlink="">
      <xdr:nvSpPr>
        <xdr:cNvPr id="539" name="テキスト ボックス 538"/>
        <xdr:cNvSpPr txBox="1"/>
      </xdr:nvSpPr>
      <xdr:spPr>
        <a:xfrm>
          <a:off x="13436111" y="64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22,171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15389</xdr:rowOff>
    </xdr:from>
    <xdr:to>
      <xdr:col>18</xdr:col>
      <xdr:colOff>492125</xdr:colOff>
      <xdr:row>37</xdr:row>
      <xdr:rowOff>116989</xdr:rowOff>
    </xdr:to>
    <xdr:sp macro="" textlink="">
      <xdr:nvSpPr>
        <xdr:cNvPr id="540" name="円/楕円 539"/>
        <xdr:cNvSpPr/>
      </xdr:nvSpPr>
      <xdr:spPr>
        <a:xfrm>
          <a:off x="12763500" y="63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108116</xdr:rowOff>
    </xdr:from>
    <xdr:ext cx="534377" cy="259045"/>
    <xdr:sp macro="" textlink="">
      <xdr:nvSpPr>
        <xdr:cNvPr id="541" name="テキスト ボックス 540"/>
        <xdr:cNvSpPr txBox="1"/>
      </xdr:nvSpPr>
      <xdr:spPr>
        <a:xfrm>
          <a:off x="12547111" y="645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114364</xdr:rowOff>
    </xdr:from>
    <xdr:to>
      <xdr:col>23</xdr:col>
      <xdr:colOff>517525</xdr:colOff>
      <xdr:row>57</xdr:row>
      <xdr:rowOff>130772</xdr:rowOff>
    </xdr:to>
    <xdr:cxnSp macro="">
      <xdr:nvCxnSpPr>
        <xdr:cNvPr id="572" name="直線コネクタ 571"/>
        <xdr:cNvCxnSpPr/>
      </xdr:nvCxnSpPr>
      <xdr:spPr>
        <a:xfrm flipV="1">
          <a:off x="15481300" y="9887014"/>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90048</xdr:rowOff>
    </xdr:from>
    <xdr:to>
      <xdr:col>22</xdr:col>
      <xdr:colOff>365125</xdr:colOff>
      <xdr:row>57</xdr:row>
      <xdr:rowOff>130772</xdr:rowOff>
    </xdr:to>
    <xdr:cxnSp macro="">
      <xdr:nvCxnSpPr>
        <xdr:cNvPr id="575" name="直線コネクタ 574"/>
        <xdr:cNvCxnSpPr/>
      </xdr:nvCxnSpPr>
      <xdr:spPr>
        <a:xfrm>
          <a:off x="14592300" y="9862698"/>
          <a:ext cx="889000" cy="4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90048</xdr:rowOff>
    </xdr:from>
    <xdr:to>
      <xdr:col>21</xdr:col>
      <xdr:colOff>161925</xdr:colOff>
      <xdr:row>57</xdr:row>
      <xdr:rowOff>145448</xdr:rowOff>
    </xdr:to>
    <xdr:cxnSp macro="">
      <xdr:nvCxnSpPr>
        <xdr:cNvPr id="578" name="直線コネクタ 577"/>
        <xdr:cNvCxnSpPr/>
      </xdr:nvCxnSpPr>
      <xdr:spPr>
        <a:xfrm flipV="1">
          <a:off x="13703300" y="9862698"/>
          <a:ext cx="889000" cy="5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132326</xdr:rowOff>
    </xdr:from>
    <xdr:to>
      <xdr:col>19</xdr:col>
      <xdr:colOff>644525</xdr:colOff>
      <xdr:row>57</xdr:row>
      <xdr:rowOff>145448</xdr:rowOff>
    </xdr:to>
    <xdr:cxnSp macro="">
      <xdr:nvCxnSpPr>
        <xdr:cNvPr id="581" name="直線コネクタ 580"/>
        <xdr:cNvCxnSpPr/>
      </xdr:nvCxnSpPr>
      <xdr:spPr>
        <a:xfrm>
          <a:off x="12814300" y="9904976"/>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3436111" y="94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63564</xdr:rowOff>
    </xdr:from>
    <xdr:to>
      <xdr:col>23</xdr:col>
      <xdr:colOff>568325</xdr:colOff>
      <xdr:row>57</xdr:row>
      <xdr:rowOff>165164</xdr:rowOff>
    </xdr:to>
    <xdr:sp macro="" textlink="">
      <xdr:nvSpPr>
        <xdr:cNvPr id="591" name="円/楕円 590"/>
        <xdr:cNvSpPr/>
      </xdr:nvSpPr>
      <xdr:spPr>
        <a:xfrm>
          <a:off x="16268700" y="98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149941</xdr:rowOff>
    </xdr:from>
    <xdr:ext cx="534377" cy="259045"/>
    <xdr:sp macro="" textlink="">
      <xdr:nvSpPr>
        <xdr:cNvPr id="592" name="教育費該当値テキスト"/>
        <xdr:cNvSpPr txBox="1"/>
      </xdr:nvSpPr>
      <xdr:spPr>
        <a:xfrm>
          <a:off x="16370300" y="97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50,129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79972</xdr:rowOff>
    </xdr:from>
    <xdr:to>
      <xdr:col>22</xdr:col>
      <xdr:colOff>415925</xdr:colOff>
      <xdr:row>58</xdr:row>
      <xdr:rowOff>10122</xdr:rowOff>
    </xdr:to>
    <xdr:sp macro="" textlink="">
      <xdr:nvSpPr>
        <xdr:cNvPr id="593" name="円/楕円 592"/>
        <xdr:cNvSpPr/>
      </xdr:nvSpPr>
      <xdr:spPr>
        <a:xfrm>
          <a:off x="15430500" y="985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1249</xdr:rowOff>
    </xdr:from>
    <xdr:ext cx="534377" cy="259045"/>
    <xdr:sp macro="" textlink="">
      <xdr:nvSpPr>
        <xdr:cNvPr id="594" name="テキスト ボックス 593"/>
        <xdr:cNvSpPr txBox="1"/>
      </xdr:nvSpPr>
      <xdr:spPr>
        <a:xfrm>
          <a:off x="15214111" y="99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39248</xdr:rowOff>
    </xdr:from>
    <xdr:to>
      <xdr:col>21</xdr:col>
      <xdr:colOff>212725</xdr:colOff>
      <xdr:row>57</xdr:row>
      <xdr:rowOff>140848</xdr:rowOff>
    </xdr:to>
    <xdr:sp macro="" textlink="">
      <xdr:nvSpPr>
        <xdr:cNvPr id="595" name="円/楕円 594"/>
        <xdr:cNvSpPr/>
      </xdr:nvSpPr>
      <xdr:spPr>
        <a:xfrm>
          <a:off x="14541500" y="981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131975</xdr:rowOff>
    </xdr:from>
    <xdr:ext cx="534377" cy="259045"/>
    <xdr:sp macro="" textlink="">
      <xdr:nvSpPr>
        <xdr:cNvPr id="596" name="テキスト ボックス 595"/>
        <xdr:cNvSpPr txBox="1"/>
      </xdr:nvSpPr>
      <xdr:spPr>
        <a:xfrm>
          <a:off x="14325111" y="9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53,852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94648</xdr:rowOff>
    </xdr:from>
    <xdr:to>
      <xdr:col>20</xdr:col>
      <xdr:colOff>9525</xdr:colOff>
      <xdr:row>58</xdr:row>
      <xdr:rowOff>24798</xdr:rowOff>
    </xdr:to>
    <xdr:sp macro="" textlink="">
      <xdr:nvSpPr>
        <xdr:cNvPr id="597" name="円/楕円 596"/>
        <xdr:cNvSpPr/>
      </xdr:nvSpPr>
      <xdr:spPr>
        <a:xfrm>
          <a:off x="13652500" y="98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15925</xdr:rowOff>
    </xdr:from>
    <xdr:ext cx="534377" cy="259045"/>
    <xdr:sp macro="" textlink="">
      <xdr:nvSpPr>
        <xdr:cNvPr id="598" name="テキスト ボックス 597"/>
        <xdr:cNvSpPr txBox="1"/>
      </xdr:nvSpPr>
      <xdr:spPr>
        <a:xfrm>
          <a:off x="13436111" y="99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81526</xdr:rowOff>
    </xdr:from>
    <xdr:to>
      <xdr:col>18</xdr:col>
      <xdr:colOff>492125</xdr:colOff>
      <xdr:row>58</xdr:row>
      <xdr:rowOff>11676</xdr:rowOff>
    </xdr:to>
    <xdr:sp macro="" textlink="">
      <xdr:nvSpPr>
        <xdr:cNvPr id="599" name="円/楕円 598"/>
        <xdr:cNvSpPr/>
      </xdr:nvSpPr>
      <xdr:spPr>
        <a:xfrm>
          <a:off x="12763500" y="9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2803</xdr:rowOff>
    </xdr:from>
    <xdr:ext cx="534377" cy="259045"/>
    <xdr:sp macro="" textlink="">
      <xdr:nvSpPr>
        <xdr:cNvPr id="600" name="テキスト ボックス 599"/>
        <xdr:cNvSpPr txBox="1"/>
      </xdr:nvSpPr>
      <xdr:spPr>
        <a:xfrm>
          <a:off x="12547111" y="99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101084</xdr:rowOff>
    </xdr:from>
    <xdr:to>
      <xdr:col>23</xdr:col>
      <xdr:colOff>517525</xdr:colOff>
      <xdr:row>77</xdr:row>
      <xdr:rowOff>155439</xdr:rowOff>
    </xdr:to>
    <xdr:cxnSp macro="">
      <xdr:nvCxnSpPr>
        <xdr:cNvPr id="625" name="直線コネクタ 624"/>
        <xdr:cNvCxnSpPr/>
      </xdr:nvCxnSpPr>
      <xdr:spPr>
        <a:xfrm>
          <a:off x="15481300" y="13302734"/>
          <a:ext cx="838200" cy="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101084</xdr:rowOff>
    </xdr:from>
    <xdr:to>
      <xdr:col>22</xdr:col>
      <xdr:colOff>365125</xdr:colOff>
      <xdr:row>77</xdr:row>
      <xdr:rowOff>114382</xdr:rowOff>
    </xdr:to>
    <xdr:cxnSp macro="">
      <xdr:nvCxnSpPr>
        <xdr:cNvPr id="628" name="直線コネクタ 627"/>
        <xdr:cNvCxnSpPr/>
      </xdr:nvCxnSpPr>
      <xdr:spPr>
        <a:xfrm flipV="1">
          <a:off x="14592300" y="13302734"/>
          <a:ext cx="889000" cy="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168494</xdr:rowOff>
    </xdr:from>
    <xdr:ext cx="534377" cy="259045"/>
    <xdr:sp macro="" textlink="">
      <xdr:nvSpPr>
        <xdr:cNvPr id="630" name="テキスト ボックス 629"/>
        <xdr:cNvSpPr txBox="1"/>
      </xdr:nvSpPr>
      <xdr:spPr>
        <a:xfrm>
          <a:off x="15214111" y="1337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114382</xdr:rowOff>
    </xdr:from>
    <xdr:to>
      <xdr:col>21</xdr:col>
      <xdr:colOff>161925</xdr:colOff>
      <xdr:row>78</xdr:row>
      <xdr:rowOff>3026</xdr:rowOff>
    </xdr:to>
    <xdr:cxnSp macro="">
      <xdr:nvCxnSpPr>
        <xdr:cNvPr id="631" name="直線コネクタ 630"/>
        <xdr:cNvCxnSpPr/>
      </xdr:nvCxnSpPr>
      <xdr:spPr>
        <a:xfrm flipV="1">
          <a:off x="13703300" y="13316032"/>
          <a:ext cx="8890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14812</xdr:rowOff>
    </xdr:from>
    <xdr:ext cx="469744" cy="259045"/>
    <xdr:sp macro="" textlink="">
      <xdr:nvSpPr>
        <xdr:cNvPr id="633" name="テキスト ボックス 632"/>
        <xdr:cNvSpPr txBox="1"/>
      </xdr:nvSpPr>
      <xdr:spPr>
        <a:xfrm>
          <a:off x="14357427" y="1338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3026</xdr:rowOff>
    </xdr:from>
    <xdr:to>
      <xdr:col>19</xdr:col>
      <xdr:colOff>644525</xdr:colOff>
      <xdr:row>78</xdr:row>
      <xdr:rowOff>12238</xdr:rowOff>
    </xdr:to>
    <xdr:cxnSp macro="">
      <xdr:nvCxnSpPr>
        <xdr:cNvPr id="634" name="直線コネクタ 633"/>
        <xdr:cNvCxnSpPr/>
      </xdr:nvCxnSpPr>
      <xdr:spPr>
        <a:xfrm flipV="1">
          <a:off x="12814300" y="13376126"/>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39321</xdr:rowOff>
    </xdr:from>
    <xdr:ext cx="469744" cy="259045"/>
    <xdr:sp macro="" textlink="">
      <xdr:nvSpPr>
        <xdr:cNvPr id="636" name="テキスト ボックス 635"/>
        <xdr:cNvSpPr txBox="1"/>
      </xdr:nvSpPr>
      <xdr:spPr>
        <a:xfrm>
          <a:off x="13468427" y="130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2579427" y="1307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104639</xdr:rowOff>
    </xdr:from>
    <xdr:to>
      <xdr:col>23</xdr:col>
      <xdr:colOff>568325</xdr:colOff>
      <xdr:row>78</xdr:row>
      <xdr:rowOff>34789</xdr:rowOff>
    </xdr:to>
    <xdr:sp macro="" textlink="">
      <xdr:nvSpPr>
        <xdr:cNvPr id="644" name="円/楕円 643"/>
        <xdr:cNvSpPr/>
      </xdr:nvSpPr>
      <xdr:spPr>
        <a:xfrm>
          <a:off x="16268700" y="133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64016</xdr:rowOff>
    </xdr:from>
    <xdr:ext cx="469744" cy="259045"/>
    <xdr:sp macro="" textlink="">
      <xdr:nvSpPr>
        <xdr:cNvPr id="645" name="災害復旧費該当値テキスト"/>
        <xdr:cNvSpPr txBox="1"/>
      </xdr:nvSpPr>
      <xdr:spPr>
        <a:xfrm>
          <a:off x="16370300" y="130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50284</xdr:rowOff>
    </xdr:from>
    <xdr:to>
      <xdr:col>22</xdr:col>
      <xdr:colOff>415925</xdr:colOff>
      <xdr:row>77</xdr:row>
      <xdr:rowOff>151884</xdr:rowOff>
    </xdr:to>
    <xdr:sp macro="" textlink="">
      <xdr:nvSpPr>
        <xdr:cNvPr id="646" name="円/楕円 645"/>
        <xdr:cNvSpPr/>
      </xdr:nvSpPr>
      <xdr:spPr>
        <a:xfrm>
          <a:off x="15430500" y="132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168411</xdr:rowOff>
    </xdr:from>
    <xdr:ext cx="534377" cy="259045"/>
    <xdr:sp macro="" textlink="">
      <xdr:nvSpPr>
        <xdr:cNvPr id="647" name="テキスト ボックス 646"/>
        <xdr:cNvSpPr txBox="1"/>
      </xdr:nvSpPr>
      <xdr:spPr>
        <a:xfrm>
          <a:off x="15214111" y="130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63582</xdr:rowOff>
    </xdr:from>
    <xdr:to>
      <xdr:col>21</xdr:col>
      <xdr:colOff>212725</xdr:colOff>
      <xdr:row>77</xdr:row>
      <xdr:rowOff>165182</xdr:rowOff>
    </xdr:to>
    <xdr:sp macro="" textlink="">
      <xdr:nvSpPr>
        <xdr:cNvPr id="648" name="円/楕円 647"/>
        <xdr:cNvSpPr/>
      </xdr:nvSpPr>
      <xdr:spPr>
        <a:xfrm>
          <a:off x="14541500" y="132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10259</xdr:rowOff>
    </xdr:from>
    <xdr:ext cx="534377" cy="259045"/>
    <xdr:sp macro="" textlink="">
      <xdr:nvSpPr>
        <xdr:cNvPr id="649" name="テキスト ボックス 648"/>
        <xdr:cNvSpPr txBox="1"/>
      </xdr:nvSpPr>
      <xdr:spPr>
        <a:xfrm>
          <a:off x="14325111" y="1304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123676</xdr:rowOff>
    </xdr:from>
    <xdr:to>
      <xdr:col>20</xdr:col>
      <xdr:colOff>9525</xdr:colOff>
      <xdr:row>78</xdr:row>
      <xdr:rowOff>53826</xdr:rowOff>
    </xdr:to>
    <xdr:sp macro="" textlink="">
      <xdr:nvSpPr>
        <xdr:cNvPr id="650" name="円/楕円 649"/>
        <xdr:cNvSpPr/>
      </xdr:nvSpPr>
      <xdr:spPr>
        <a:xfrm>
          <a:off x="13652500" y="133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44953</xdr:rowOff>
    </xdr:from>
    <xdr:ext cx="469744" cy="259045"/>
    <xdr:sp macro="" textlink="">
      <xdr:nvSpPr>
        <xdr:cNvPr id="651" name="テキスト ボックス 650"/>
        <xdr:cNvSpPr txBox="1"/>
      </xdr:nvSpPr>
      <xdr:spPr>
        <a:xfrm>
          <a:off x="13468427" y="1341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132888</xdr:rowOff>
    </xdr:from>
    <xdr:to>
      <xdr:col>18</xdr:col>
      <xdr:colOff>492125</xdr:colOff>
      <xdr:row>78</xdr:row>
      <xdr:rowOff>63038</xdr:rowOff>
    </xdr:to>
    <xdr:sp macro="" textlink="">
      <xdr:nvSpPr>
        <xdr:cNvPr id="652" name="円/楕円 651"/>
        <xdr:cNvSpPr/>
      </xdr:nvSpPr>
      <xdr:spPr>
        <a:xfrm>
          <a:off x="12763500" y="133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54165</xdr:rowOff>
    </xdr:from>
    <xdr:ext cx="469744" cy="259045"/>
    <xdr:sp macro="" textlink="">
      <xdr:nvSpPr>
        <xdr:cNvPr id="653" name="テキスト ボックス 652"/>
        <xdr:cNvSpPr txBox="1"/>
      </xdr:nvSpPr>
      <xdr:spPr>
        <a:xfrm>
          <a:off x="12579427" y="1342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141655</xdr:rowOff>
    </xdr:from>
    <xdr:to>
      <xdr:col>23</xdr:col>
      <xdr:colOff>517525</xdr:colOff>
      <xdr:row>96</xdr:row>
      <xdr:rowOff>144038</xdr:rowOff>
    </xdr:to>
    <xdr:cxnSp macro="">
      <xdr:nvCxnSpPr>
        <xdr:cNvPr id="678" name="直線コネクタ 677"/>
        <xdr:cNvCxnSpPr/>
      </xdr:nvCxnSpPr>
      <xdr:spPr>
        <a:xfrm flipV="1">
          <a:off x="15481300" y="16600855"/>
          <a:ext cx="8382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133911</xdr:rowOff>
    </xdr:from>
    <xdr:to>
      <xdr:col>22</xdr:col>
      <xdr:colOff>365125</xdr:colOff>
      <xdr:row>96</xdr:row>
      <xdr:rowOff>144038</xdr:rowOff>
    </xdr:to>
    <xdr:cxnSp macro="">
      <xdr:nvCxnSpPr>
        <xdr:cNvPr id="681" name="直線コネクタ 680"/>
        <xdr:cNvCxnSpPr/>
      </xdr:nvCxnSpPr>
      <xdr:spPr>
        <a:xfrm>
          <a:off x="14592300" y="1659311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83" name="テキスト ボックス 682"/>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110376</xdr:rowOff>
    </xdr:from>
    <xdr:to>
      <xdr:col>21</xdr:col>
      <xdr:colOff>161925</xdr:colOff>
      <xdr:row>96</xdr:row>
      <xdr:rowOff>133911</xdr:rowOff>
    </xdr:to>
    <xdr:cxnSp macro="">
      <xdr:nvCxnSpPr>
        <xdr:cNvPr id="684" name="直線コネクタ 683"/>
        <xdr:cNvCxnSpPr/>
      </xdr:nvCxnSpPr>
      <xdr:spPr>
        <a:xfrm>
          <a:off x="13703300" y="16569576"/>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86" name="テキスト ボックス 685"/>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104558</xdr:rowOff>
    </xdr:from>
    <xdr:to>
      <xdr:col>19</xdr:col>
      <xdr:colOff>644525</xdr:colOff>
      <xdr:row>96</xdr:row>
      <xdr:rowOff>110376</xdr:rowOff>
    </xdr:to>
    <xdr:cxnSp macro="">
      <xdr:nvCxnSpPr>
        <xdr:cNvPr id="687" name="直線コネクタ 686"/>
        <xdr:cNvCxnSpPr/>
      </xdr:nvCxnSpPr>
      <xdr:spPr>
        <a:xfrm>
          <a:off x="12814300" y="16563758"/>
          <a:ext cx="8890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89" name="テキスト ボックス 688"/>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1" name="テキスト ボックス 690"/>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90855</xdr:rowOff>
    </xdr:from>
    <xdr:to>
      <xdr:col>23</xdr:col>
      <xdr:colOff>568325</xdr:colOff>
      <xdr:row>97</xdr:row>
      <xdr:rowOff>21005</xdr:rowOff>
    </xdr:to>
    <xdr:sp macro="" textlink="">
      <xdr:nvSpPr>
        <xdr:cNvPr id="697" name="円/楕円 696"/>
        <xdr:cNvSpPr/>
      </xdr:nvSpPr>
      <xdr:spPr>
        <a:xfrm>
          <a:off x="16268700" y="165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5782</xdr:rowOff>
    </xdr:from>
    <xdr:ext cx="534377" cy="259045"/>
    <xdr:sp macro="" textlink="">
      <xdr:nvSpPr>
        <xdr:cNvPr id="698" name="公債費該当値テキスト"/>
        <xdr:cNvSpPr txBox="1"/>
      </xdr:nvSpPr>
      <xdr:spPr>
        <a:xfrm>
          <a:off x="16370300" y="164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39,658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93238</xdr:rowOff>
    </xdr:from>
    <xdr:to>
      <xdr:col>22</xdr:col>
      <xdr:colOff>415925</xdr:colOff>
      <xdr:row>97</xdr:row>
      <xdr:rowOff>23388</xdr:rowOff>
    </xdr:to>
    <xdr:sp macro="" textlink="">
      <xdr:nvSpPr>
        <xdr:cNvPr id="699" name="円/楕円 698"/>
        <xdr:cNvSpPr/>
      </xdr:nvSpPr>
      <xdr:spPr>
        <a:xfrm>
          <a:off x="15430500" y="165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14515</xdr:rowOff>
    </xdr:from>
    <xdr:ext cx="534377" cy="259045"/>
    <xdr:sp macro="" textlink="">
      <xdr:nvSpPr>
        <xdr:cNvPr id="700" name="テキスト ボックス 699"/>
        <xdr:cNvSpPr txBox="1"/>
      </xdr:nvSpPr>
      <xdr:spPr>
        <a:xfrm>
          <a:off x="15214111" y="166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83111</xdr:rowOff>
    </xdr:from>
    <xdr:to>
      <xdr:col>21</xdr:col>
      <xdr:colOff>212725</xdr:colOff>
      <xdr:row>97</xdr:row>
      <xdr:rowOff>13261</xdr:rowOff>
    </xdr:to>
    <xdr:sp macro="" textlink="">
      <xdr:nvSpPr>
        <xdr:cNvPr id="701" name="円/楕円 700"/>
        <xdr:cNvSpPr/>
      </xdr:nvSpPr>
      <xdr:spPr>
        <a:xfrm>
          <a:off x="14541500" y="165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4388</xdr:rowOff>
    </xdr:from>
    <xdr:ext cx="534377" cy="259045"/>
    <xdr:sp macro="" textlink="">
      <xdr:nvSpPr>
        <xdr:cNvPr id="702" name="テキスト ボックス 701"/>
        <xdr:cNvSpPr txBox="1"/>
      </xdr:nvSpPr>
      <xdr:spPr>
        <a:xfrm>
          <a:off x="14325111" y="1663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59576</xdr:rowOff>
    </xdr:from>
    <xdr:to>
      <xdr:col>20</xdr:col>
      <xdr:colOff>9525</xdr:colOff>
      <xdr:row>96</xdr:row>
      <xdr:rowOff>161176</xdr:rowOff>
    </xdr:to>
    <xdr:sp macro="" textlink="">
      <xdr:nvSpPr>
        <xdr:cNvPr id="703" name="円/楕円 702"/>
        <xdr:cNvSpPr/>
      </xdr:nvSpPr>
      <xdr:spPr>
        <a:xfrm>
          <a:off x="13652500" y="165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152303</xdr:rowOff>
    </xdr:from>
    <xdr:ext cx="534377" cy="259045"/>
    <xdr:sp macro="" textlink="">
      <xdr:nvSpPr>
        <xdr:cNvPr id="704" name="テキスト ボックス 703"/>
        <xdr:cNvSpPr txBox="1"/>
      </xdr:nvSpPr>
      <xdr:spPr>
        <a:xfrm>
          <a:off x="13436111" y="16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53758</xdr:rowOff>
    </xdr:from>
    <xdr:to>
      <xdr:col>18</xdr:col>
      <xdr:colOff>492125</xdr:colOff>
      <xdr:row>96</xdr:row>
      <xdr:rowOff>155358</xdr:rowOff>
    </xdr:to>
    <xdr:sp macro="" textlink="">
      <xdr:nvSpPr>
        <xdr:cNvPr id="705" name="円/楕円 704"/>
        <xdr:cNvSpPr/>
      </xdr:nvSpPr>
      <xdr:spPr>
        <a:xfrm>
          <a:off x="12763500" y="165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146485</xdr:rowOff>
    </xdr:from>
    <xdr:ext cx="534377" cy="259045"/>
    <xdr:sp macro="" textlink="">
      <xdr:nvSpPr>
        <xdr:cNvPr id="706" name="テキスト ボックス 705"/>
        <xdr:cNvSpPr txBox="1"/>
      </xdr:nvSpPr>
      <xdr:spPr>
        <a:xfrm>
          <a:off x="12547111" y="1660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１２４，０４８円となっており、類似団体平均は下回っているものの、近年増加傾向となっている。これは、扶助費が一貫して増加していることや、町として福祉施策の充実に重点的に取り組んできたことが要因となっている。</a:t>
          </a:r>
          <a:endParaRPr lang="ja-JP" altLang="ja-JP" sz="1400">
            <a:effectLst/>
          </a:endParaRPr>
        </a:p>
        <a:p>
          <a:r>
            <a:rPr kumimoji="1" lang="ja-JP" altLang="ja-JP" sz="1100">
              <a:solidFill>
                <a:schemeClr val="dk1"/>
              </a:solidFill>
              <a:effectLst/>
              <a:latin typeface="+mn-lt"/>
              <a:ea typeface="+mn-ea"/>
              <a:cs typeface="+mn-cs"/>
            </a:rPr>
            <a:t>総務費は住民一人当たり７１，２７</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円、土木費は住民一人当たり８７，１９９円となっており、いずれも類似団体平均を下回っているが、今後の新庁舎建設や主要幹線道路整備の進捗により増加が見込まれることから、行財政改革による経費節減に引き続き取り組む必要がある。</a:t>
          </a:r>
          <a:endParaRPr lang="ja-JP" altLang="ja-JP" sz="1400">
            <a:effectLst/>
          </a:endParaRPr>
        </a:p>
        <a:p>
          <a:r>
            <a:rPr kumimoji="1" lang="ja-JP" altLang="ja-JP" sz="1100">
              <a:solidFill>
                <a:schemeClr val="dk1"/>
              </a:solidFill>
              <a:effectLst/>
              <a:latin typeface="+mn-lt"/>
              <a:ea typeface="+mn-ea"/>
              <a:cs typeface="+mn-cs"/>
            </a:rPr>
            <a:t>議会費の住民一人当たりコストが平成２７年度に増加しているのは、議員報酬の見直しが主な要因となっている。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依然として厳しい歳入環境の中で、既存事業の一層の見直しや経費の縮減に取り組んだものの、積極的な投資姿勢も反映したことから、実質単年度収支は４年連続の赤字となった。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ただし、赤字額は前年度よりも縮小し、財政健全性の維持は一定図ることができたと考えている。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は、新庁舎建設や主要幹線道路整備など、まちの将来に向けた基盤整備を積極的に推進していく必要があるが、財政力指数が悪化傾向にあるなど、本町を取り巻く財政環境も引き続き大変厳しい状況が見込まれることから、今後も更なる行財政改革の取組みを推進し、国・府の動向や経済情勢を注視しつつ、中長期的な視野に立った計画的かつ健全な財政運営に努めていく必要があると考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国民健康保険特別会計では、</a:t>
          </a:r>
          <a:r>
            <a:rPr lang="ja-JP" altLang="en-US" sz="1100" b="0" i="0" baseline="0">
              <a:solidFill>
                <a:schemeClr val="dk1"/>
              </a:solidFill>
              <a:effectLst/>
              <a:latin typeface="+mn-lt"/>
              <a:ea typeface="+mn-ea"/>
              <a:cs typeface="+mn-cs"/>
            </a:rPr>
            <a:t>被保険者の急速な高齢化、医療技術の高度化に伴う保険給付費の増大等の要因により</a:t>
          </a:r>
          <a:r>
            <a:rPr lang="ja-JP" altLang="ja-JP" sz="1100" b="0" i="0" baseline="0">
              <a:solidFill>
                <a:schemeClr val="dk1"/>
              </a:solidFill>
              <a:effectLst/>
              <a:latin typeface="+mn-lt"/>
              <a:ea typeface="+mn-ea"/>
              <a:cs typeface="+mn-cs"/>
            </a:rPr>
            <a:t>平成１９年度から８年連続の赤字となったが、一般会計を含む他の会計は黒字であり、水道事業会計をはじめとする公営企業会計も資金不足額がないため、連結では黒字となった。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実質赤字額はなく、良好な数値を示しており、引き続き健全財政の維持に努める。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3443_&#23431;&#27835;&#30000;&#21407;&#30010;_2015(2&#22238;&#30446;&#12539;&#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10.5</v>
          </cell>
          <cell r="L75">
            <v>9.8000000000000007</v>
          </cell>
          <cell r="M75">
            <v>8.6999999999999993</v>
          </cell>
          <cell r="N75">
            <v>7.3</v>
          </cell>
          <cell r="O75">
            <v>6</v>
          </cell>
        </row>
        <row r="77">
          <cell r="G77" t="str">
            <v>類似団体内平均値</v>
          </cell>
          <cell r="K77">
            <v>38.6</v>
          </cell>
          <cell r="L77">
            <v>28.4</v>
          </cell>
          <cell r="M77">
            <v>20.5</v>
          </cell>
          <cell r="N77">
            <v>17.899999999999999</v>
          </cell>
          <cell r="O77">
            <v>0.8</v>
          </cell>
        </row>
        <row r="79">
          <cell r="K79">
            <v>12.6</v>
          </cell>
          <cell r="L79">
            <v>11.4</v>
          </cell>
          <cell r="M79">
            <v>10.5</v>
          </cell>
          <cell r="N79">
            <v>9.5</v>
          </cell>
          <cell r="O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4703957</v>
      </c>
      <c r="BO4" s="349"/>
      <c r="BP4" s="349"/>
      <c r="BQ4" s="349"/>
      <c r="BR4" s="349"/>
      <c r="BS4" s="349"/>
      <c r="BT4" s="349"/>
      <c r="BU4" s="350"/>
      <c r="BV4" s="348">
        <v>4310281</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6.2</v>
      </c>
      <c r="CU4" s="355"/>
      <c r="CV4" s="355"/>
      <c r="CW4" s="355"/>
      <c r="CX4" s="355"/>
      <c r="CY4" s="355"/>
      <c r="CZ4" s="355"/>
      <c r="DA4" s="356"/>
      <c r="DB4" s="354">
        <v>5.0999999999999996</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4513526</v>
      </c>
      <c r="BO5" s="386"/>
      <c r="BP5" s="386"/>
      <c r="BQ5" s="386"/>
      <c r="BR5" s="386"/>
      <c r="BS5" s="386"/>
      <c r="BT5" s="386"/>
      <c r="BU5" s="387"/>
      <c r="BV5" s="385">
        <v>4129487</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90.4</v>
      </c>
      <c r="CU5" s="383"/>
      <c r="CV5" s="383"/>
      <c r="CW5" s="383"/>
      <c r="CX5" s="383"/>
      <c r="CY5" s="383"/>
      <c r="CZ5" s="383"/>
      <c r="DA5" s="384"/>
      <c r="DB5" s="382">
        <v>91.1</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190431</v>
      </c>
      <c r="BO6" s="386"/>
      <c r="BP6" s="386"/>
      <c r="BQ6" s="386"/>
      <c r="BR6" s="386"/>
      <c r="BS6" s="386"/>
      <c r="BT6" s="386"/>
      <c r="BU6" s="387"/>
      <c r="BV6" s="385">
        <v>180794</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98.1</v>
      </c>
      <c r="CU6" s="423"/>
      <c r="CV6" s="423"/>
      <c r="CW6" s="423"/>
      <c r="CX6" s="423"/>
      <c r="CY6" s="423"/>
      <c r="CZ6" s="423"/>
      <c r="DA6" s="424"/>
      <c r="DB6" s="422">
        <v>99.7</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12878</v>
      </c>
      <c r="BO7" s="386"/>
      <c r="BP7" s="386"/>
      <c r="BQ7" s="386"/>
      <c r="BR7" s="386"/>
      <c r="BS7" s="386"/>
      <c r="BT7" s="386"/>
      <c r="BU7" s="387"/>
      <c r="BV7" s="385">
        <v>40247</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2843404</v>
      </c>
      <c r="CU7" s="386"/>
      <c r="CV7" s="386"/>
      <c r="CW7" s="386"/>
      <c r="CX7" s="386"/>
      <c r="CY7" s="386"/>
      <c r="CZ7" s="386"/>
      <c r="DA7" s="387"/>
      <c r="DB7" s="385">
        <v>2744855</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177553</v>
      </c>
      <c r="BO8" s="386"/>
      <c r="BP8" s="386"/>
      <c r="BQ8" s="386"/>
      <c r="BR8" s="386"/>
      <c r="BS8" s="386"/>
      <c r="BT8" s="386"/>
      <c r="BU8" s="387"/>
      <c r="BV8" s="385">
        <v>140547</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0.64</v>
      </c>
      <c r="CU8" s="426"/>
      <c r="CV8" s="426"/>
      <c r="CW8" s="426"/>
      <c r="CX8" s="426"/>
      <c r="CY8" s="426"/>
      <c r="CZ8" s="426"/>
      <c r="DA8" s="427"/>
      <c r="DB8" s="425">
        <v>0.64</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9319</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37006</v>
      </c>
      <c r="BO9" s="386"/>
      <c r="BP9" s="386"/>
      <c r="BQ9" s="386"/>
      <c r="BR9" s="386"/>
      <c r="BS9" s="386"/>
      <c r="BT9" s="386"/>
      <c r="BU9" s="387"/>
      <c r="BV9" s="385">
        <v>-11031</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10.6</v>
      </c>
      <c r="CU9" s="383"/>
      <c r="CV9" s="383"/>
      <c r="CW9" s="383"/>
      <c r="CX9" s="383"/>
      <c r="CY9" s="383"/>
      <c r="CZ9" s="383"/>
      <c r="DA9" s="384"/>
      <c r="DB9" s="382">
        <v>11.6</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9711</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84825</v>
      </c>
      <c r="BO10" s="386"/>
      <c r="BP10" s="386"/>
      <c r="BQ10" s="386"/>
      <c r="BR10" s="386"/>
      <c r="BS10" s="386"/>
      <c r="BT10" s="386"/>
      <c r="BU10" s="387"/>
      <c r="BV10" s="385">
        <v>3618</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91</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9615</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200000</v>
      </c>
      <c r="BO12" s="386"/>
      <c r="BP12" s="386"/>
      <c r="BQ12" s="386"/>
      <c r="BR12" s="386"/>
      <c r="BS12" s="386"/>
      <c r="BT12" s="386"/>
      <c r="BU12" s="387"/>
      <c r="BV12" s="385">
        <v>170571</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9463</v>
      </c>
      <c r="S13" s="467"/>
      <c r="T13" s="467"/>
      <c r="U13" s="467"/>
      <c r="V13" s="468"/>
      <c r="W13" s="401" t="s">
        <v>120</v>
      </c>
      <c r="X13" s="402"/>
      <c r="Y13" s="402"/>
      <c r="Z13" s="402"/>
      <c r="AA13" s="402"/>
      <c r="AB13" s="392"/>
      <c r="AC13" s="436">
        <v>414</v>
      </c>
      <c r="AD13" s="437"/>
      <c r="AE13" s="437"/>
      <c r="AF13" s="437"/>
      <c r="AG13" s="476"/>
      <c r="AH13" s="436">
        <v>400</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-78169</v>
      </c>
      <c r="BO13" s="386"/>
      <c r="BP13" s="386"/>
      <c r="BQ13" s="386"/>
      <c r="BR13" s="386"/>
      <c r="BS13" s="386"/>
      <c r="BT13" s="386"/>
      <c r="BU13" s="387"/>
      <c r="BV13" s="385">
        <v>-177984</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6</v>
      </c>
      <c r="CU13" s="383"/>
      <c r="CV13" s="383"/>
      <c r="CW13" s="383"/>
      <c r="CX13" s="383"/>
      <c r="CY13" s="383"/>
      <c r="CZ13" s="383"/>
      <c r="DA13" s="384"/>
      <c r="DB13" s="382">
        <v>7.3</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9735</v>
      </c>
      <c r="S14" s="467"/>
      <c r="T14" s="467"/>
      <c r="U14" s="467"/>
      <c r="V14" s="468"/>
      <c r="W14" s="375"/>
      <c r="X14" s="376"/>
      <c r="Y14" s="376"/>
      <c r="Z14" s="376"/>
      <c r="AA14" s="376"/>
      <c r="AB14" s="365"/>
      <c r="AC14" s="469">
        <v>8.6</v>
      </c>
      <c r="AD14" s="470"/>
      <c r="AE14" s="470"/>
      <c r="AF14" s="470"/>
      <c r="AG14" s="471"/>
      <c r="AH14" s="469">
        <v>8</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t="s">
        <v>118</v>
      </c>
      <c r="CU14" s="481"/>
      <c r="CV14" s="481"/>
      <c r="CW14" s="481"/>
      <c r="CX14" s="481"/>
      <c r="CY14" s="481"/>
      <c r="CZ14" s="481"/>
      <c r="DA14" s="482"/>
      <c r="DB14" s="480" t="s">
        <v>118</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9610</v>
      </c>
      <c r="S15" s="467"/>
      <c r="T15" s="467"/>
      <c r="U15" s="467"/>
      <c r="V15" s="468"/>
      <c r="W15" s="401" t="s">
        <v>127</v>
      </c>
      <c r="X15" s="402"/>
      <c r="Y15" s="402"/>
      <c r="Z15" s="402"/>
      <c r="AA15" s="402"/>
      <c r="AB15" s="392"/>
      <c r="AC15" s="436">
        <v>1589</v>
      </c>
      <c r="AD15" s="437"/>
      <c r="AE15" s="437"/>
      <c r="AF15" s="437"/>
      <c r="AG15" s="476"/>
      <c r="AH15" s="436">
        <v>1562</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1386453</v>
      </c>
      <c r="BO15" s="349"/>
      <c r="BP15" s="349"/>
      <c r="BQ15" s="349"/>
      <c r="BR15" s="349"/>
      <c r="BS15" s="349"/>
      <c r="BT15" s="349"/>
      <c r="BU15" s="350"/>
      <c r="BV15" s="348">
        <v>1336530</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32.9</v>
      </c>
      <c r="AD16" s="470"/>
      <c r="AE16" s="470"/>
      <c r="AF16" s="470"/>
      <c r="AG16" s="471"/>
      <c r="AH16" s="469">
        <v>31.2</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2218219</v>
      </c>
      <c r="BO16" s="386"/>
      <c r="BP16" s="386"/>
      <c r="BQ16" s="386"/>
      <c r="BR16" s="386"/>
      <c r="BS16" s="386"/>
      <c r="BT16" s="386"/>
      <c r="BU16" s="387"/>
      <c r="BV16" s="385">
        <v>2110696</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2821</v>
      </c>
      <c r="AD17" s="437"/>
      <c r="AE17" s="437"/>
      <c r="AF17" s="437"/>
      <c r="AG17" s="476"/>
      <c r="AH17" s="436">
        <v>3012</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1776082</v>
      </c>
      <c r="BO17" s="386"/>
      <c r="BP17" s="386"/>
      <c r="BQ17" s="386"/>
      <c r="BR17" s="386"/>
      <c r="BS17" s="386"/>
      <c r="BT17" s="386"/>
      <c r="BU17" s="387"/>
      <c r="BV17" s="385">
        <v>1727965</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58.16</v>
      </c>
      <c r="M18" s="498"/>
      <c r="N18" s="498"/>
      <c r="O18" s="498"/>
      <c r="P18" s="498"/>
      <c r="Q18" s="498"/>
      <c r="R18" s="499"/>
      <c r="S18" s="499"/>
      <c r="T18" s="499"/>
      <c r="U18" s="499"/>
      <c r="V18" s="500"/>
      <c r="W18" s="403"/>
      <c r="X18" s="404"/>
      <c r="Y18" s="404"/>
      <c r="Z18" s="404"/>
      <c r="AA18" s="404"/>
      <c r="AB18" s="395"/>
      <c r="AC18" s="501">
        <v>58.5</v>
      </c>
      <c r="AD18" s="502"/>
      <c r="AE18" s="502"/>
      <c r="AF18" s="502"/>
      <c r="AG18" s="503"/>
      <c r="AH18" s="501">
        <v>60.2</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2699784</v>
      </c>
      <c r="BO18" s="386"/>
      <c r="BP18" s="386"/>
      <c r="BQ18" s="386"/>
      <c r="BR18" s="386"/>
      <c r="BS18" s="386"/>
      <c r="BT18" s="386"/>
      <c r="BU18" s="387"/>
      <c r="BV18" s="385">
        <v>2589776</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160</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3525388</v>
      </c>
      <c r="BO19" s="386"/>
      <c r="BP19" s="386"/>
      <c r="BQ19" s="386"/>
      <c r="BR19" s="386"/>
      <c r="BS19" s="386"/>
      <c r="BT19" s="386"/>
      <c r="BU19" s="387"/>
      <c r="BV19" s="385">
        <v>3245531</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3232</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1" t="s">
        <v>147</v>
      </c>
      <c r="AI22" s="402"/>
      <c r="AJ22" s="402"/>
      <c r="AK22" s="402"/>
      <c r="AL22" s="392"/>
      <c r="AM22" s="541" t="s">
        <v>148</v>
      </c>
      <c r="AN22" s="542"/>
      <c r="AO22" s="542"/>
      <c r="AP22" s="542"/>
      <c r="AQ22" s="542"/>
      <c r="AR22" s="543"/>
      <c r="AS22" s="524" t="s">
        <v>145</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149</v>
      </c>
      <c r="AZ23" s="346"/>
      <c r="BA23" s="346"/>
      <c r="BB23" s="346"/>
      <c r="BC23" s="346"/>
      <c r="BD23" s="346"/>
      <c r="BE23" s="346"/>
      <c r="BF23" s="346"/>
      <c r="BG23" s="346"/>
      <c r="BH23" s="346"/>
      <c r="BI23" s="346"/>
      <c r="BJ23" s="346"/>
      <c r="BK23" s="346"/>
      <c r="BL23" s="346"/>
      <c r="BM23" s="347"/>
      <c r="BN23" s="385">
        <v>4294804</v>
      </c>
      <c r="BO23" s="386"/>
      <c r="BP23" s="386"/>
      <c r="BQ23" s="386"/>
      <c r="BR23" s="386"/>
      <c r="BS23" s="386"/>
      <c r="BT23" s="386"/>
      <c r="BU23" s="387"/>
      <c r="BV23" s="385">
        <v>4118261</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7300</v>
      </c>
      <c r="R24" s="437"/>
      <c r="S24" s="437"/>
      <c r="T24" s="437"/>
      <c r="U24" s="437"/>
      <c r="V24" s="476"/>
      <c r="W24" s="531"/>
      <c r="X24" s="519"/>
      <c r="Y24" s="520"/>
      <c r="Z24" s="435" t="s">
        <v>151</v>
      </c>
      <c r="AA24" s="415"/>
      <c r="AB24" s="415"/>
      <c r="AC24" s="415"/>
      <c r="AD24" s="415"/>
      <c r="AE24" s="415"/>
      <c r="AF24" s="415"/>
      <c r="AG24" s="416"/>
      <c r="AH24" s="436">
        <v>112</v>
      </c>
      <c r="AI24" s="437"/>
      <c r="AJ24" s="437"/>
      <c r="AK24" s="437"/>
      <c r="AL24" s="476"/>
      <c r="AM24" s="436">
        <v>344848</v>
      </c>
      <c r="AN24" s="437"/>
      <c r="AO24" s="437"/>
      <c r="AP24" s="437"/>
      <c r="AQ24" s="437"/>
      <c r="AR24" s="476"/>
      <c r="AS24" s="436">
        <v>3079</v>
      </c>
      <c r="AT24" s="437"/>
      <c r="AU24" s="437"/>
      <c r="AV24" s="437"/>
      <c r="AW24" s="437"/>
      <c r="AX24" s="438"/>
      <c r="AY24" s="549" t="s">
        <v>152</v>
      </c>
      <c r="AZ24" s="550"/>
      <c r="BA24" s="550"/>
      <c r="BB24" s="550"/>
      <c r="BC24" s="550"/>
      <c r="BD24" s="550"/>
      <c r="BE24" s="550"/>
      <c r="BF24" s="550"/>
      <c r="BG24" s="550"/>
      <c r="BH24" s="550"/>
      <c r="BI24" s="550"/>
      <c r="BJ24" s="550"/>
      <c r="BK24" s="550"/>
      <c r="BL24" s="550"/>
      <c r="BM24" s="551"/>
      <c r="BN24" s="385">
        <v>4197737</v>
      </c>
      <c r="BO24" s="386"/>
      <c r="BP24" s="386"/>
      <c r="BQ24" s="386"/>
      <c r="BR24" s="386"/>
      <c r="BS24" s="386"/>
      <c r="BT24" s="386"/>
      <c r="BU24" s="387"/>
      <c r="BV24" s="385">
        <v>3974859</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1</v>
      </c>
      <c r="M25" s="437"/>
      <c r="N25" s="437"/>
      <c r="O25" s="437"/>
      <c r="P25" s="476"/>
      <c r="Q25" s="436">
        <v>6000</v>
      </c>
      <c r="R25" s="437"/>
      <c r="S25" s="437"/>
      <c r="T25" s="437"/>
      <c r="U25" s="437"/>
      <c r="V25" s="476"/>
      <c r="W25" s="531"/>
      <c r="X25" s="519"/>
      <c r="Y25" s="520"/>
      <c r="Z25" s="435" t="s">
        <v>154</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104174</v>
      </c>
      <c r="BO25" s="349"/>
      <c r="BP25" s="349"/>
      <c r="BQ25" s="349"/>
      <c r="BR25" s="349"/>
      <c r="BS25" s="349"/>
      <c r="BT25" s="349"/>
      <c r="BU25" s="350"/>
      <c r="BV25" s="348">
        <v>53177</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5600</v>
      </c>
      <c r="R26" s="437"/>
      <c r="S26" s="437"/>
      <c r="T26" s="437"/>
      <c r="U26" s="437"/>
      <c r="V26" s="476"/>
      <c r="W26" s="531"/>
      <c r="X26" s="519"/>
      <c r="Y26" s="520"/>
      <c r="Z26" s="435" t="s">
        <v>157</v>
      </c>
      <c r="AA26" s="555"/>
      <c r="AB26" s="555"/>
      <c r="AC26" s="555"/>
      <c r="AD26" s="555"/>
      <c r="AE26" s="555"/>
      <c r="AF26" s="555"/>
      <c r="AG26" s="556"/>
      <c r="AH26" s="436">
        <v>11</v>
      </c>
      <c r="AI26" s="437"/>
      <c r="AJ26" s="437"/>
      <c r="AK26" s="437"/>
      <c r="AL26" s="476"/>
      <c r="AM26" s="436">
        <v>36806</v>
      </c>
      <c r="AN26" s="437"/>
      <c r="AO26" s="437"/>
      <c r="AP26" s="437"/>
      <c r="AQ26" s="437"/>
      <c r="AR26" s="476"/>
      <c r="AS26" s="436">
        <v>3346</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3650</v>
      </c>
      <c r="R27" s="437"/>
      <c r="S27" s="437"/>
      <c r="T27" s="437"/>
      <c r="U27" s="437"/>
      <c r="V27" s="476"/>
      <c r="W27" s="531"/>
      <c r="X27" s="519"/>
      <c r="Y27" s="520"/>
      <c r="Z27" s="435" t="s">
        <v>160</v>
      </c>
      <c r="AA27" s="415"/>
      <c r="AB27" s="415"/>
      <c r="AC27" s="415"/>
      <c r="AD27" s="415"/>
      <c r="AE27" s="415"/>
      <c r="AF27" s="415"/>
      <c r="AG27" s="416"/>
      <c r="AH27" s="436" t="s">
        <v>118</v>
      </c>
      <c r="AI27" s="437"/>
      <c r="AJ27" s="437"/>
      <c r="AK27" s="437"/>
      <c r="AL27" s="476"/>
      <c r="AM27" s="436" t="s">
        <v>118</v>
      </c>
      <c r="AN27" s="437"/>
      <c r="AO27" s="437"/>
      <c r="AP27" s="437"/>
      <c r="AQ27" s="437"/>
      <c r="AR27" s="476"/>
      <c r="AS27" s="436" t="s">
        <v>118</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2">
        <v>90000</v>
      </c>
      <c r="BO27" s="553"/>
      <c r="BP27" s="553"/>
      <c r="BQ27" s="553"/>
      <c r="BR27" s="553"/>
      <c r="BS27" s="553"/>
      <c r="BT27" s="553"/>
      <c r="BU27" s="554"/>
      <c r="BV27" s="552">
        <v>90000</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2750</v>
      </c>
      <c r="R28" s="437"/>
      <c r="S28" s="437"/>
      <c r="T28" s="437"/>
      <c r="U28" s="437"/>
      <c r="V28" s="476"/>
      <c r="W28" s="531"/>
      <c r="X28" s="519"/>
      <c r="Y28" s="520"/>
      <c r="Z28" s="435" t="s">
        <v>163</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1177741</v>
      </c>
      <c r="BO28" s="349"/>
      <c r="BP28" s="349"/>
      <c r="BQ28" s="349"/>
      <c r="BR28" s="349"/>
      <c r="BS28" s="349"/>
      <c r="BT28" s="349"/>
      <c r="BU28" s="350"/>
      <c r="BV28" s="348">
        <v>1292916</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10</v>
      </c>
      <c r="M29" s="437"/>
      <c r="N29" s="437"/>
      <c r="O29" s="437"/>
      <c r="P29" s="476"/>
      <c r="Q29" s="436">
        <v>2400</v>
      </c>
      <c r="R29" s="437"/>
      <c r="S29" s="437"/>
      <c r="T29" s="437"/>
      <c r="U29" s="437"/>
      <c r="V29" s="476"/>
      <c r="W29" s="532"/>
      <c r="X29" s="533"/>
      <c r="Y29" s="534"/>
      <c r="Z29" s="435" t="s">
        <v>167</v>
      </c>
      <c r="AA29" s="415"/>
      <c r="AB29" s="415"/>
      <c r="AC29" s="415"/>
      <c r="AD29" s="415"/>
      <c r="AE29" s="415"/>
      <c r="AF29" s="415"/>
      <c r="AG29" s="416"/>
      <c r="AH29" s="436">
        <v>112</v>
      </c>
      <c r="AI29" s="437"/>
      <c r="AJ29" s="437"/>
      <c r="AK29" s="437"/>
      <c r="AL29" s="476"/>
      <c r="AM29" s="436">
        <v>344848</v>
      </c>
      <c r="AN29" s="437"/>
      <c r="AO29" s="437"/>
      <c r="AP29" s="437"/>
      <c r="AQ29" s="437"/>
      <c r="AR29" s="476"/>
      <c r="AS29" s="436">
        <v>3079</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841</v>
      </c>
      <c r="BO29" s="386"/>
      <c r="BP29" s="386"/>
      <c r="BQ29" s="386"/>
      <c r="BR29" s="386"/>
      <c r="BS29" s="386"/>
      <c r="BT29" s="386"/>
      <c r="BU29" s="387"/>
      <c r="BV29" s="385">
        <v>839</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98.6</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170</v>
      </c>
      <c r="BD30" s="550"/>
      <c r="BE30" s="550"/>
      <c r="BF30" s="550"/>
      <c r="BG30" s="550"/>
      <c r="BH30" s="550"/>
      <c r="BI30" s="550"/>
      <c r="BJ30" s="550"/>
      <c r="BK30" s="550"/>
      <c r="BL30" s="550"/>
      <c r="BM30" s="551"/>
      <c r="BN30" s="552">
        <v>1301556</v>
      </c>
      <c r="BO30" s="553"/>
      <c r="BP30" s="553"/>
      <c r="BQ30" s="553"/>
      <c r="BR30" s="553"/>
      <c r="BS30" s="553"/>
      <c r="BT30" s="553"/>
      <c r="BU30" s="554"/>
      <c r="BV30" s="552">
        <v>1186577</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宇治田原町国民健康保険特別会計（事業勘定）</v>
      </c>
      <c r="X34" s="567"/>
      <c r="Y34" s="567"/>
      <c r="Z34" s="567"/>
      <c r="AA34" s="567"/>
      <c r="AB34" s="567"/>
      <c r="AC34" s="567"/>
      <c r="AD34" s="567"/>
      <c r="AE34" s="567"/>
      <c r="AF34" s="567"/>
      <c r="AG34" s="567"/>
      <c r="AH34" s="567"/>
      <c r="AI34" s="567"/>
      <c r="AJ34" s="567"/>
      <c r="AK34" s="567"/>
      <c r="AL34" s="165"/>
      <c r="AM34" s="566">
        <f>IF(AO34="","",MAX(C34:D43,U34:V43)+1)</f>
        <v>5</v>
      </c>
      <c r="AN34" s="566"/>
      <c r="AO34" s="567" t="str">
        <f>IF('各会計、関係団体の財政状況及び健全化判断比率'!B31="","",'各会計、関係団体の財政状況及び健全化判断比率'!B31)</f>
        <v>宇治田原町水道事業会計</v>
      </c>
      <c r="AP34" s="567"/>
      <c r="AQ34" s="567"/>
      <c r="AR34" s="567"/>
      <c r="AS34" s="567"/>
      <c r="AT34" s="567"/>
      <c r="AU34" s="567"/>
      <c r="AV34" s="567"/>
      <c r="AW34" s="567"/>
      <c r="AX34" s="567"/>
      <c r="AY34" s="567"/>
      <c r="AZ34" s="567"/>
      <c r="BA34" s="567"/>
      <c r="BB34" s="567"/>
      <c r="BC34" s="567"/>
      <c r="BD34" s="165"/>
      <c r="BE34" s="566">
        <f>IF(BG34="","",MAX(C34:D43,U34:V43,AM34:AN43)+1)</f>
        <v>6</v>
      </c>
      <c r="BF34" s="566"/>
      <c r="BG34" s="567" t="str">
        <f>IF('各会計、関係団体の財政状況及び健全化判断比率'!B32="","",'各会計、関係団体の財政状況及び健全化判断比率'!B32)</f>
        <v>宇治田原町公共下水道事業特別会計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7</v>
      </c>
      <c r="BX34" s="566"/>
      <c r="BY34" s="567" t="str">
        <f>IF('各会計、関係団体の財政状況及び健全化判断比率'!B68="","",'各会計、関係団体の財政状況及び健全化判断比率'!B68)</f>
        <v>城南衛生管理組合</v>
      </c>
      <c r="BZ34" s="567"/>
      <c r="CA34" s="567"/>
      <c r="CB34" s="567"/>
      <c r="CC34" s="567"/>
      <c r="CD34" s="567"/>
      <c r="CE34" s="567"/>
      <c r="CF34" s="567"/>
      <c r="CG34" s="567"/>
      <c r="CH34" s="567"/>
      <c r="CI34" s="567"/>
      <c r="CJ34" s="567"/>
      <c r="CK34" s="567"/>
      <c r="CL34" s="567"/>
      <c r="CM34" s="567"/>
      <c r="CN34" s="165"/>
      <c r="CO34" s="566" t="str">
        <f>IF(CQ34="","",MAX(C34:D43,U34:V43,AM34:AN43,BE34:BF43,BW34:BX43)+1)</f>
        <v/>
      </c>
      <c r="CP34" s="566"/>
      <c r="CQ34" s="567" t="str">
        <f>IF('各会計、関係団体の財政状況及び健全化判断比率'!BS7="","",'各会計、関係団体の財政状況及び健全化判断比率'!BS7)</f>
        <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宇治田原町介護保険特別会計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8</v>
      </c>
      <c r="BX35" s="566"/>
      <c r="BY35" s="567" t="str">
        <f>IF('各会計、関係団体の財政状況及び健全化判断比率'!B69="","",'各会計、関係団体の財政状況及び健全化判断比率'!B69)</f>
        <v>京都府市町村職員退職手当組合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宇治田原町後期高齢者医療特別会計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9</v>
      </c>
      <c r="BX36" s="566"/>
      <c r="BY36" s="567" t="str">
        <f>IF('各会計、関係団体の財政状況及び健全化判断比率'!B70="","",'各会計、関係団体の財政状況及び健全化判断比率'!B70)</f>
        <v>京都府市町村議会議員公務災害補償等組合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10</v>
      </c>
      <c r="BX37" s="566"/>
      <c r="BY37" s="567" t="str">
        <f>IF('各会計、関係団体の財政状況及び健全化判断比率'!B71="","",'各会計、関係団体の財政状況及び健全化判断比率'!B71)</f>
        <v>京都府自治会館管理組合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11</v>
      </c>
      <c r="BX38" s="566"/>
      <c r="BY38" s="567" t="str">
        <f>IF('各会計、関係団体の財政状況及び健全化判断比率'!B72="","",'各会計、関係団体の財政状況及び健全化判断比率'!B72)</f>
        <v>京都府後期高齢者医療広域連合
（一般会計）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12</v>
      </c>
      <c r="BX39" s="566"/>
      <c r="BY39" s="567" t="str">
        <f>IF('各会計、関係団体の財政状況及び健全化判断比率'!B73="","",'各会計、関係団体の財政状況及び健全化判断比率'!B73)</f>
        <v>京都府後期高齢者医療広域連合
（後期高齢者医療特別会計）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13</v>
      </c>
      <c r="BX40" s="566"/>
      <c r="BY40" s="567" t="str">
        <f>IF('各会計、関係団体の財政状況及び健全化判断比率'!B74="","",'各会計、関係団体の財政状況及び健全化判断比率'!B74)</f>
        <v>京都地方税機構</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8"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t="s">
        <v>534</v>
      </c>
      <c r="G34" s="33" t="s">
        <v>535</v>
      </c>
      <c r="H34" s="33" t="s">
        <v>536</v>
      </c>
      <c r="I34" s="33" t="s">
        <v>537</v>
      </c>
      <c r="J34" s="34" t="s">
        <v>538</v>
      </c>
      <c r="K34" s="22"/>
      <c r="L34" s="22"/>
      <c r="M34" s="22"/>
      <c r="N34" s="22"/>
      <c r="O34" s="22"/>
      <c r="P34" s="22"/>
    </row>
    <row r="35" spans="1:16" ht="39" customHeight="1" x14ac:dyDescent="0.15">
      <c r="A35" s="22"/>
      <c r="B35" s="35"/>
      <c r="C35" s="1145" t="s">
        <v>539</v>
      </c>
      <c r="D35" s="1146"/>
      <c r="E35" s="1147"/>
      <c r="F35" s="36">
        <v>20.99</v>
      </c>
      <c r="G35" s="37">
        <v>19.46</v>
      </c>
      <c r="H35" s="37">
        <v>17.73</v>
      </c>
      <c r="I35" s="37">
        <v>12.06</v>
      </c>
      <c r="J35" s="38">
        <v>10.34</v>
      </c>
      <c r="K35" s="22"/>
      <c r="L35" s="22"/>
      <c r="M35" s="22"/>
      <c r="N35" s="22"/>
      <c r="O35" s="22"/>
      <c r="P35" s="22"/>
    </row>
    <row r="36" spans="1:16" ht="39" customHeight="1" x14ac:dyDescent="0.15">
      <c r="A36" s="22"/>
      <c r="B36" s="35"/>
      <c r="C36" s="1145" t="s">
        <v>540</v>
      </c>
      <c r="D36" s="1146"/>
      <c r="E36" s="1147"/>
      <c r="F36" s="36">
        <v>4.49</v>
      </c>
      <c r="G36" s="37">
        <v>4.17</v>
      </c>
      <c r="H36" s="37">
        <v>5.42</v>
      </c>
      <c r="I36" s="37">
        <v>5.12</v>
      </c>
      <c r="J36" s="38">
        <v>6.24</v>
      </c>
      <c r="K36" s="22"/>
      <c r="L36" s="22"/>
      <c r="M36" s="22"/>
      <c r="N36" s="22"/>
      <c r="O36" s="22"/>
      <c r="P36" s="22"/>
    </row>
    <row r="37" spans="1:16" ht="39" customHeight="1" x14ac:dyDescent="0.15">
      <c r="A37" s="22"/>
      <c r="B37" s="35"/>
      <c r="C37" s="1145" t="s">
        <v>541</v>
      </c>
      <c r="D37" s="1146"/>
      <c r="E37" s="1147"/>
      <c r="F37" s="36">
        <v>0.11</v>
      </c>
      <c r="G37" s="37">
        <v>0.11</v>
      </c>
      <c r="H37" s="37">
        <v>0.67</v>
      </c>
      <c r="I37" s="37">
        <v>0.39</v>
      </c>
      <c r="J37" s="38">
        <v>1.08</v>
      </c>
      <c r="K37" s="22"/>
      <c r="L37" s="22"/>
      <c r="M37" s="22"/>
      <c r="N37" s="22"/>
      <c r="O37" s="22"/>
      <c r="P37" s="22"/>
    </row>
    <row r="38" spans="1:16" ht="39" customHeight="1" x14ac:dyDescent="0.15">
      <c r="A38" s="22"/>
      <c r="B38" s="35"/>
      <c r="C38" s="1145" t="s">
        <v>542</v>
      </c>
      <c r="D38" s="1146"/>
      <c r="E38" s="1147"/>
      <c r="F38" s="36">
        <v>7.0000000000000007E-2</v>
      </c>
      <c r="G38" s="37">
        <v>0.11</v>
      </c>
      <c r="H38" s="37">
        <v>0.12</v>
      </c>
      <c r="I38" s="37">
        <v>0.25</v>
      </c>
      <c r="J38" s="38">
        <v>0.22</v>
      </c>
      <c r="K38" s="22"/>
      <c r="L38" s="22"/>
      <c r="M38" s="22"/>
      <c r="N38" s="22"/>
      <c r="O38" s="22"/>
      <c r="P38" s="22"/>
    </row>
    <row r="39" spans="1:16" ht="39" customHeight="1" x14ac:dyDescent="0.15">
      <c r="A39" s="22"/>
      <c r="B39" s="35"/>
      <c r="C39" s="1145" t="s">
        <v>543</v>
      </c>
      <c r="D39" s="1146"/>
      <c r="E39" s="1147"/>
      <c r="F39" s="36">
        <v>0.05</v>
      </c>
      <c r="G39" s="37">
        <v>0.01</v>
      </c>
      <c r="H39" s="37">
        <v>0.01</v>
      </c>
      <c r="I39" s="37">
        <v>0.03</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544</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545</v>
      </c>
      <c r="D43" s="1149"/>
      <c r="E43" s="1150"/>
      <c r="F43" s="41">
        <v>0.01</v>
      </c>
      <c r="G43" s="42">
        <v>0.01</v>
      </c>
      <c r="H43" s="42">
        <v>0.02</v>
      </c>
      <c r="I43" s="42">
        <v>0</v>
      </c>
      <c r="J43" s="43" t="s">
        <v>484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453</v>
      </c>
      <c r="L45" s="60">
        <v>442</v>
      </c>
      <c r="M45" s="60">
        <v>403</v>
      </c>
      <c r="N45" s="60">
        <v>381</v>
      </c>
      <c r="O45" s="61">
        <v>381</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63"/>
      <c r="C48" s="1164"/>
      <c r="D48" s="62"/>
      <c r="E48" s="1155" t="s">
        <v>15</v>
      </c>
      <c r="F48" s="1155"/>
      <c r="G48" s="1155"/>
      <c r="H48" s="1155"/>
      <c r="I48" s="1155"/>
      <c r="J48" s="1156"/>
      <c r="K48" s="63">
        <v>119</v>
      </c>
      <c r="L48" s="64">
        <v>121</v>
      </c>
      <c r="M48" s="64">
        <v>127</v>
      </c>
      <c r="N48" s="64">
        <v>125</v>
      </c>
      <c r="O48" s="65">
        <v>121</v>
      </c>
      <c r="P48" s="48"/>
      <c r="Q48" s="48"/>
      <c r="R48" s="48"/>
      <c r="S48" s="48"/>
      <c r="T48" s="48"/>
      <c r="U48" s="48"/>
    </row>
    <row r="49" spans="1:21" ht="30.75" customHeight="1" x14ac:dyDescent="0.15">
      <c r="A49" s="48"/>
      <c r="B49" s="1163"/>
      <c r="C49" s="1164"/>
      <c r="D49" s="62"/>
      <c r="E49" s="1155" t="s">
        <v>16</v>
      </c>
      <c r="F49" s="1155"/>
      <c r="G49" s="1155"/>
      <c r="H49" s="1155"/>
      <c r="I49" s="1155"/>
      <c r="J49" s="1156"/>
      <c r="K49" s="63">
        <v>30</v>
      </c>
      <c r="L49" s="64">
        <v>23</v>
      </c>
      <c r="M49" s="64">
        <v>23</v>
      </c>
      <c r="N49" s="64">
        <v>20</v>
      </c>
      <c r="O49" s="65">
        <v>18</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369</v>
      </c>
      <c r="L52" s="64">
        <v>368</v>
      </c>
      <c r="M52" s="64">
        <v>374</v>
      </c>
      <c r="N52" s="64">
        <v>391</v>
      </c>
      <c r="O52" s="65">
        <v>395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233</v>
      </c>
      <c r="L53" s="69">
        <v>218</v>
      </c>
      <c r="M53" s="69">
        <v>179</v>
      </c>
      <c r="N53" s="69">
        <v>135</v>
      </c>
      <c r="O53" s="70">
        <v>125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169" t="s">
        <v>24</v>
      </c>
      <c r="C41" s="1170"/>
      <c r="D41" s="81"/>
      <c r="E41" s="1175" t="s">
        <v>25</v>
      </c>
      <c r="F41" s="1175"/>
      <c r="G41" s="1175"/>
      <c r="H41" s="1176"/>
      <c r="I41" s="82">
        <v>4008</v>
      </c>
      <c r="J41" s="83">
        <v>3972</v>
      </c>
      <c r="K41" s="83">
        <v>4106</v>
      </c>
      <c r="L41" s="83">
        <v>4118</v>
      </c>
      <c r="M41" s="84">
        <v>4295</v>
      </c>
    </row>
    <row r="42" spans="2:13" ht="27.75" customHeight="1" x14ac:dyDescent="0.15">
      <c r="B42" s="1171"/>
      <c r="C42" s="1172"/>
      <c r="D42" s="85"/>
      <c r="E42" s="1177" t="s">
        <v>26</v>
      </c>
      <c r="F42" s="1177"/>
      <c r="G42" s="1177"/>
      <c r="H42" s="1178"/>
      <c r="I42" s="86">
        <v>50</v>
      </c>
      <c r="J42" s="87">
        <v>43</v>
      </c>
      <c r="K42" s="87">
        <v>36</v>
      </c>
      <c r="L42" s="87">
        <v>35</v>
      </c>
      <c r="M42" s="88">
        <v>85</v>
      </c>
    </row>
    <row r="43" spans="2:13" ht="27.75" customHeight="1" x14ac:dyDescent="0.15">
      <c r="B43" s="1171"/>
      <c r="C43" s="1172"/>
      <c r="D43" s="85"/>
      <c r="E43" s="1177" t="s">
        <v>27</v>
      </c>
      <c r="F43" s="1177"/>
      <c r="G43" s="1177"/>
      <c r="H43" s="1178"/>
      <c r="I43" s="86">
        <v>1820</v>
      </c>
      <c r="J43" s="87">
        <v>1874</v>
      </c>
      <c r="K43" s="87">
        <v>2059</v>
      </c>
      <c r="L43" s="87">
        <v>2277</v>
      </c>
      <c r="M43" s="88">
        <v>1959</v>
      </c>
    </row>
    <row r="44" spans="2:13" ht="27.75" customHeight="1" x14ac:dyDescent="0.15">
      <c r="B44" s="1171"/>
      <c r="C44" s="1172"/>
      <c r="D44" s="85"/>
      <c r="E44" s="1177" t="s">
        <v>28</v>
      </c>
      <c r="F44" s="1177"/>
      <c r="G44" s="1177"/>
      <c r="H44" s="1178"/>
      <c r="I44" s="86">
        <v>117</v>
      </c>
      <c r="J44" s="87">
        <v>100</v>
      </c>
      <c r="K44" s="87">
        <v>91</v>
      </c>
      <c r="L44" s="87">
        <v>109</v>
      </c>
      <c r="M44" s="88">
        <v>108</v>
      </c>
    </row>
    <row r="45" spans="2:13" ht="27.75" customHeight="1" x14ac:dyDescent="0.15">
      <c r="B45" s="1171"/>
      <c r="C45" s="1172"/>
      <c r="D45" s="85"/>
      <c r="E45" s="1177" t="s">
        <v>29</v>
      </c>
      <c r="F45" s="1177"/>
      <c r="G45" s="1177"/>
      <c r="H45" s="1178"/>
      <c r="I45" s="86">
        <v>515</v>
      </c>
      <c r="J45" s="87">
        <v>516</v>
      </c>
      <c r="K45" s="87">
        <v>468</v>
      </c>
      <c r="L45" s="87">
        <v>488</v>
      </c>
      <c r="M45" s="88">
        <v>477</v>
      </c>
    </row>
    <row r="46" spans="2:13" ht="27.75" customHeight="1" x14ac:dyDescent="0.15">
      <c r="B46" s="1171"/>
      <c r="C46" s="1172"/>
      <c r="D46" s="85"/>
      <c r="E46" s="1177" t="s">
        <v>30</v>
      </c>
      <c r="F46" s="1177"/>
      <c r="G46" s="1177"/>
      <c r="H46" s="1178"/>
      <c r="I46" s="86" t="s">
        <v>484</v>
      </c>
      <c r="J46" s="87" t="s">
        <v>484</v>
      </c>
      <c r="K46" s="87" t="s">
        <v>484</v>
      </c>
      <c r="L46" s="87" t="s">
        <v>484</v>
      </c>
      <c r="M46" s="88" t="s">
        <v>484</v>
      </c>
    </row>
    <row r="47" spans="2:13" ht="27.75" customHeight="1" x14ac:dyDescent="0.15">
      <c r="B47" s="1171"/>
      <c r="C47" s="1172"/>
      <c r="D47" s="85"/>
      <c r="E47" s="1177" t="s">
        <v>31</v>
      </c>
      <c r="F47" s="1177"/>
      <c r="G47" s="1177"/>
      <c r="H47" s="1178"/>
      <c r="I47" s="86" t="s">
        <v>484</v>
      </c>
      <c r="J47" s="87" t="s">
        <v>484</v>
      </c>
      <c r="K47" s="87" t="s">
        <v>484</v>
      </c>
      <c r="L47" s="87" t="s">
        <v>484</v>
      </c>
      <c r="M47" s="88" t="s">
        <v>484</v>
      </c>
    </row>
    <row r="48" spans="2:13" ht="27.75" customHeight="1" x14ac:dyDescent="0.15">
      <c r="B48" s="1173"/>
      <c r="C48" s="1174"/>
      <c r="D48" s="85"/>
      <c r="E48" s="1177" t="s">
        <v>32</v>
      </c>
      <c r="F48" s="1177"/>
      <c r="G48" s="1177"/>
      <c r="H48" s="1178"/>
      <c r="I48" s="86" t="s">
        <v>484</v>
      </c>
      <c r="J48" s="87" t="s">
        <v>484</v>
      </c>
      <c r="K48" s="87" t="s">
        <v>484</v>
      </c>
      <c r="L48" s="87" t="s">
        <v>484</v>
      </c>
      <c r="M48" s="88" t="s">
        <v>484</v>
      </c>
    </row>
    <row r="49" spans="2:13" ht="27.75" customHeight="1" x14ac:dyDescent="0.15">
      <c r="B49" s="1179" t="s">
        <v>33</v>
      </c>
      <c r="C49" s="1180"/>
      <c r="D49" s="89"/>
      <c r="E49" s="1177" t="s">
        <v>34</v>
      </c>
      <c r="F49" s="1177"/>
      <c r="G49" s="1177"/>
      <c r="H49" s="1178"/>
      <c r="I49" s="86">
        <v>2656</v>
      </c>
      <c r="J49" s="87">
        <v>2701</v>
      </c>
      <c r="K49" s="87">
        <v>2611</v>
      </c>
      <c r="L49" s="87">
        <v>2565</v>
      </c>
      <c r="M49" s="88">
        <v>2565</v>
      </c>
    </row>
    <row r="50" spans="2:13" ht="27.75" customHeight="1" x14ac:dyDescent="0.15">
      <c r="B50" s="1171"/>
      <c r="C50" s="1172"/>
      <c r="D50" s="85"/>
      <c r="E50" s="1177" t="s">
        <v>35</v>
      </c>
      <c r="F50" s="1177"/>
      <c r="G50" s="1177"/>
      <c r="H50" s="1178"/>
      <c r="I50" s="86">
        <v>84</v>
      </c>
      <c r="J50" s="87">
        <v>78</v>
      </c>
      <c r="K50" s="87">
        <v>190</v>
      </c>
      <c r="L50" s="87">
        <v>166</v>
      </c>
      <c r="M50" s="88">
        <v>129</v>
      </c>
    </row>
    <row r="51" spans="2:13" ht="27.75" customHeight="1" x14ac:dyDescent="0.15">
      <c r="B51" s="1173"/>
      <c r="C51" s="1174"/>
      <c r="D51" s="85"/>
      <c r="E51" s="1177" t="s">
        <v>36</v>
      </c>
      <c r="F51" s="1177"/>
      <c r="G51" s="1177"/>
      <c r="H51" s="1178"/>
      <c r="I51" s="86">
        <v>4803</v>
      </c>
      <c r="J51" s="87">
        <v>5025</v>
      </c>
      <c r="K51" s="87">
        <v>4955</v>
      </c>
      <c r="L51" s="87">
        <v>5067</v>
      </c>
      <c r="M51" s="88">
        <v>5047</v>
      </c>
    </row>
    <row r="52" spans="2:13" ht="27.75" customHeight="1" thickBot="1" x14ac:dyDescent="0.2">
      <c r="B52" s="1181" t="s">
        <v>37</v>
      </c>
      <c r="C52" s="1182"/>
      <c r="D52" s="90"/>
      <c r="E52" s="1183" t="s">
        <v>38</v>
      </c>
      <c r="F52" s="1183"/>
      <c r="G52" s="1183"/>
      <c r="H52" s="1184"/>
      <c r="I52" s="91">
        <v>-1034</v>
      </c>
      <c r="J52" s="92">
        <v>-1299</v>
      </c>
      <c r="K52" s="92">
        <v>-995</v>
      </c>
      <c r="L52" s="92">
        <v>-771</v>
      </c>
      <c r="M52" s="93">
        <v>-817</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1" zoomScale="80" zoomScaleNormal="80" zoomScaleSheetLayoutView="55" workbookViewId="0">
      <selection activeCell="N63" sqref="N6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553</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553</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555</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556</v>
      </c>
    </row>
    <row r="50" spans="1:17" x14ac:dyDescent="0.15">
      <c r="B50" s="248"/>
      <c r="C50" s="244"/>
      <c r="D50" s="244"/>
      <c r="E50" s="244"/>
      <c r="F50" s="244"/>
      <c r="G50" s="1206"/>
      <c r="H50" s="1207"/>
      <c r="I50" s="1207"/>
      <c r="J50" s="1208"/>
      <c r="K50" s="1209" t="s">
        <v>524</v>
      </c>
      <c r="L50" s="1209" t="s">
        <v>525</v>
      </c>
      <c r="M50" s="1209" t="s">
        <v>526</v>
      </c>
      <c r="N50" s="1209" t="s">
        <v>527</v>
      </c>
      <c r="O50" s="1209" t="s">
        <v>528</v>
      </c>
    </row>
    <row r="51" spans="1:17" x14ac:dyDescent="0.15">
      <c r="B51" s="248"/>
      <c r="C51" s="244"/>
      <c r="D51" s="244"/>
      <c r="E51" s="244"/>
      <c r="F51" s="244"/>
      <c r="G51" s="1210" t="s">
        <v>557</v>
      </c>
      <c r="H51" s="1211"/>
      <c r="I51" s="1212" t="s">
        <v>558</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559</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560</v>
      </c>
      <c r="H55" s="1225"/>
      <c r="I55" s="1219" t="s">
        <v>558</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559</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561</v>
      </c>
      <c r="C63" s="244"/>
      <c r="D63" s="244"/>
      <c r="E63" s="244"/>
      <c r="F63" s="244"/>
      <c r="G63" s="244"/>
      <c r="H63" s="244"/>
      <c r="I63" s="244"/>
      <c r="J63" s="244"/>
      <c r="K63" s="244"/>
      <c r="L63" s="244"/>
      <c r="M63" s="244"/>
      <c r="N63" s="244"/>
      <c r="O63" s="244"/>
    </row>
    <row r="64" spans="1:17" x14ac:dyDescent="0.15">
      <c r="B64" s="248"/>
      <c r="C64" s="244"/>
      <c r="D64" s="244"/>
      <c r="E64" s="244"/>
      <c r="F64" s="244"/>
      <c r="G64" s="1194" t="s">
        <v>555</v>
      </c>
      <c r="I64" s="1195"/>
      <c r="J64" s="1195"/>
      <c r="K64" s="1195"/>
      <c r="L64" s="244"/>
      <c r="M64" s="244"/>
      <c r="N64" s="244"/>
      <c r="O64" s="244"/>
    </row>
    <row r="65" spans="2:30" x14ac:dyDescent="0.15">
      <c r="B65" s="248"/>
      <c r="C65" s="244"/>
      <c r="D65" s="244"/>
      <c r="E65" s="244"/>
      <c r="F65" s="244"/>
      <c r="G65" s="1238" t="s">
        <v>562</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563</v>
      </c>
      <c r="I71" s="1244"/>
      <c r="J71" s="1240"/>
      <c r="K71" s="1240"/>
      <c r="L71" s="1241"/>
      <c r="M71" s="1240"/>
      <c r="N71" s="1241"/>
      <c r="O71" s="1242"/>
    </row>
    <row r="72" spans="2:30" x14ac:dyDescent="0.15">
      <c r="B72" s="248"/>
      <c r="C72" s="244"/>
      <c r="D72" s="244"/>
      <c r="E72" s="244"/>
      <c r="F72" s="244"/>
      <c r="G72" s="1206"/>
      <c r="H72" s="1207"/>
      <c r="I72" s="1207"/>
      <c r="J72" s="1208"/>
      <c r="K72" s="1209" t="s">
        <v>524</v>
      </c>
      <c r="L72" s="1209" t="s">
        <v>525</v>
      </c>
      <c r="M72" s="1209" t="s">
        <v>526</v>
      </c>
      <c r="N72" s="1209" t="s">
        <v>527</v>
      </c>
      <c r="O72" s="1209" t="s">
        <v>528</v>
      </c>
    </row>
    <row r="73" spans="2:30" x14ac:dyDescent="0.15">
      <c r="B73" s="248"/>
      <c r="C73" s="244"/>
      <c r="D73" s="244"/>
      <c r="E73" s="244"/>
      <c r="F73" s="244"/>
      <c r="G73" s="1210" t="s">
        <v>557</v>
      </c>
      <c r="H73" s="1211"/>
      <c r="I73" s="1212" t="s">
        <v>558</v>
      </c>
      <c r="J73" s="1212"/>
      <c r="K73" s="1245"/>
      <c r="L73" s="1245"/>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564</v>
      </c>
      <c r="J75" s="1219"/>
      <c r="K75" s="1246">
        <v>10.5</v>
      </c>
      <c r="L75" s="1246">
        <v>9.8000000000000007</v>
      </c>
      <c r="M75" s="1246">
        <v>8.6999999999999993</v>
      </c>
      <c r="N75" s="1246">
        <v>7.3</v>
      </c>
      <c r="O75" s="1246">
        <v>6</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560</v>
      </c>
      <c r="H77" s="1225"/>
      <c r="I77" s="1219" t="s">
        <v>558</v>
      </c>
      <c r="J77" s="1219"/>
      <c r="K77" s="1245">
        <v>38.6</v>
      </c>
      <c r="L77" s="1245">
        <v>28.4</v>
      </c>
      <c r="M77" s="1217">
        <v>20.5</v>
      </c>
      <c r="N77" s="1217">
        <v>17.899999999999999</v>
      </c>
      <c r="O77" s="1217">
        <v>0.8</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564</v>
      </c>
      <c r="J79" s="1229"/>
      <c r="K79" s="1248">
        <v>12.6</v>
      </c>
      <c r="L79" s="1248">
        <v>11.4</v>
      </c>
      <c r="M79" s="1248">
        <v>10.5</v>
      </c>
      <c r="N79" s="1248">
        <v>9.5</v>
      </c>
      <c r="O79" s="1248">
        <v>8.1</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election activeCell="N63" sqref="N6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N63" sqref="N6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523</v>
      </c>
      <c r="G2" s="111"/>
      <c r="H2" s="112"/>
    </row>
    <row r="3" spans="1:8" x14ac:dyDescent="0.15">
      <c r="A3" s="108" t="s">
        <v>516</v>
      </c>
      <c r="B3" s="113"/>
      <c r="C3" s="114"/>
      <c r="D3" s="115">
        <v>22508</v>
      </c>
      <c r="E3" s="116"/>
      <c r="F3" s="117">
        <v>92021</v>
      </c>
      <c r="G3" s="118"/>
      <c r="H3" s="119"/>
    </row>
    <row r="4" spans="1:8" x14ac:dyDescent="0.15">
      <c r="A4" s="120"/>
      <c r="B4" s="121"/>
      <c r="C4" s="122"/>
      <c r="D4" s="123">
        <v>15919</v>
      </c>
      <c r="E4" s="124"/>
      <c r="F4" s="125">
        <v>52579</v>
      </c>
      <c r="G4" s="126"/>
      <c r="H4" s="127"/>
    </row>
    <row r="5" spans="1:8" x14ac:dyDescent="0.15">
      <c r="A5" s="108" t="s">
        <v>518</v>
      </c>
      <c r="B5" s="113"/>
      <c r="C5" s="114"/>
      <c r="D5" s="115">
        <v>22791</v>
      </c>
      <c r="E5" s="116"/>
      <c r="F5" s="117">
        <v>94828</v>
      </c>
      <c r="G5" s="118"/>
      <c r="H5" s="119"/>
    </row>
    <row r="6" spans="1:8" x14ac:dyDescent="0.15">
      <c r="A6" s="120"/>
      <c r="B6" s="121"/>
      <c r="C6" s="122"/>
      <c r="D6" s="123">
        <v>18428</v>
      </c>
      <c r="E6" s="124"/>
      <c r="F6" s="125">
        <v>55133</v>
      </c>
      <c r="G6" s="126"/>
      <c r="H6" s="127"/>
    </row>
    <row r="7" spans="1:8" x14ac:dyDescent="0.15">
      <c r="A7" s="108" t="s">
        <v>519</v>
      </c>
      <c r="B7" s="113"/>
      <c r="C7" s="114"/>
      <c r="D7" s="115">
        <v>68958</v>
      </c>
      <c r="E7" s="116"/>
      <c r="F7" s="117">
        <v>119674</v>
      </c>
      <c r="G7" s="118"/>
      <c r="H7" s="119"/>
    </row>
    <row r="8" spans="1:8" x14ac:dyDescent="0.15">
      <c r="A8" s="120"/>
      <c r="B8" s="121"/>
      <c r="C8" s="122"/>
      <c r="D8" s="123">
        <v>23380</v>
      </c>
      <c r="E8" s="124"/>
      <c r="F8" s="125">
        <v>57803</v>
      </c>
      <c r="G8" s="126"/>
      <c r="H8" s="127"/>
    </row>
    <row r="9" spans="1:8" x14ac:dyDescent="0.15">
      <c r="A9" s="108" t="s">
        <v>520</v>
      </c>
      <c r="B9" s="113"/>
      <c r="C9" s="114"/>
      <c r="D9" s="115">
        <v>36062</v>
      </c>
      <c r="E9" s="116"/>
      <c r="F9" s="117">
        <v>119685</v>
      </c>
      <c r="G9" s="118"/>
      <c r="H9" s="119"/>
    </row>
    <row r="10" spans="1:8" x14ac:dyDescent="0.15">
      <c r="A10" s="120"/>
      <c r="B10" s="121"/>
      <c r="C10" s="122"/>
      <c r="D10" s="123">
        <v>18292</v>
      </c>
      <c r="E10" s="124"/>
      <c r="F10" s="125">
        <v>68464</v>
      </c>
      <c r="G10" s="126"/>
      <c r="H10" s="127"/>
    </row>
    <row r="11" spans="1:8" x14ac:dyDescent="0.15">
      <c r="A11" s="108" t="s">
        <v>521</v>
      </c>
      <c r="B11" s="113"/>
      <c r="C11" s="114"/>
      <c r="D11" s="115">
        <v>60027</v>
      </c>
      <c r="E11" s="116"/>
      <c r="F11" s="117">
        <v>128611</v>
      </c>
      <c r="G11" s="118"/>
      <c r="H11" s="119"/>
    </row>
    <row r="12" spans="1:8" x14ac:dyDescent="0.15">
      <c r="A12" s="120"/>
      <c r="B12" s="121"/>
      <c r="C12" s="128"/>
      <c r="D12" s="123">
        <v>22025</v>
      </c>
      <c r="E12" s="124"/>
      <c r="F12" s="125">
        <v>61552</v>
      </c>
      <c r="G12" s="126"/>
      <c r="H12" s="127"/>
    </row>
    <row r="13" spans="1:8" x14ac:dyDescent="0.15">
      <c r="A13" s="108"/>
      <c r="B13" s="113"/>
      <c r="C13" s="129"/>
      <c r="D13" s="130">
        <v>42069</v>
      </c>
      <c r="E13" s="131"/>
      <c r="F13" s="132">
        <v>110964</v>
      </c>
      <c r="G13" s="133"/>
      <c r="H13" s="119"/>
    </row>
    <row r="14" spans="1:8" x14ac:dyDescent="0.15">
      <c r="A14" s="120"/>
      <c r="B14" s="121"/>
      <c r="C14" s="122"/>
      <c r="D14" s="123">
        <v>19609</v>
      </c>
      <c r="E14" s="124"/>
      <c r="F14" s="125">
        <v>59106</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4.49</v>
      </c>
      <c r="C19" s="134">
        <f>ROUND(VALUE(SUBSTITUTE(実質収支比率等に係る経年分析!G$48,"▲","-")),2)</f>
        <v>4.18</v>
      </c>
      <c r="D19" s="134">
        <f>ROUND(VALUE(SUBSTITUTE(実質収支比率等に係る経年分析!H$48,"▲","-")),2)</f>
        <v>5.43</v>
      </c>
      <c r="E19" s="134">
        <f>ROUND(VALUE(SUBSTITUTE(実質収支比率等に係る経年分析!I$48,"▲","-")),2)</f>
        <v>5.12</v>
      </c>
      <c r="F19" s="134">
        <f>ROUND(VALUE(SUBSTITUTE(実質収支比率等に係る経年分析!J$48,"▲","-")),2)</f>
        <v>6.24</v>
      </c>
    </row>
    <row r="20" spans="1:11" x14ac:dyDescent="0.15">
      <c r="A20" s="134" t="s">
        <v>43</v>
      </c>
      <c r="B20" s="134">
        <f>ROUND(VALUE(SUBSTITUTE(実質収支比率等に係る経年分析!F$47,"▲","-")),2)</f>
        <v>49.45</v>
      </c>
      <c r="C20" s="134">
        <f>ROUND(VALUE(SUBSTITUTE(実質収支比率等に係る経年分析!G$47,"▲","-")),2)</f>
        <v>51.9</v>
      </c>
      <c r="D20" s="134">
        <f>ROUND(VALUE(SUBSTITUTE(実質収支比率等に係る経年分析!H$47,"▲","-")),2)</f>
        <v>49.39</v>
      </c>
      <c r="E20" s="134">
        <f>ROUND(VALUE(SUBSTITUTE(実質収支比率等に係る経年分析!I$47,"▲","-")),2)</f>
        <v>47.1</v>
      </c>
      <c r="F20" s="134">
        <f>ROUND(VALUE(SUBSTITUTE(実質収支比率等に係る経年分析!J$47,"▲","-")),2)</f>
        <v>41.42</v>
      </c>
    </row>
    <row r="21" spans="1:11" x14ac:dyDescent="0.15">
      <c r="A21" s="134" t="s">
        <v>44</v>
      </c>
      <c r="B21" s="134">
        <f>IF(ISNUMBER(VALUE(SUBSTITUTE(実質収支比率等に係る経年分析!F$49,"▲","-"))),ROUND(VALUE(SUBSTITUTE(実質収支比率等に係る経年分析!F$49,"▲","-")),2),NA())</f>
        <v>2.46</v>
      </c>
      <c r="C21" s="134">
        <f>IF(ISNUMBER(VALUE(SUBSTITUTE(実質収支比率等に係る経年分析!G$49,"▲","-"))),ROUND(VALUE(SUBSTITUTE(実質収支比率等に係る経年分析!G$49,"▲","-")),2),NA())</f>
        <v>-0.18</v>
      </c>
      <c r="D21" s="134">
        <f>IF(ISNUMBER(VALUE(SUBSTITUTE(実質収支比率等に係る経年分析!H$49,"▲","-"))),ROUND(VALUE(SUBSTITUTE(実質収支比率等に係る経年分析!H$49,"▲","-")),2),NA())</f>
        <v>-2.86</v>
      </c>
      <c r="E21" s="134">
        <f>IF(ISNUMBER(VALUE(SUBSTITUTE(実質収支比率等に係る経年分析!I$49,"▲","-"))),ROUND(VALUE(SUBSTITUTE(実質収支比率等に係る経年分析!I$49,"▲","-")),2),NA())</f>
        <v>-6.48</v>
      </c>
      <c r="F21" s="134">
        <f>IF(ISNUMBER(VALUE(SUBSTITUTE(実質収支比率等に係る経年分析!J$49,"▲","-"))),ROUND(VALUE(SUBSTITUTE(実質収支比率等に係る経年分析!J$49,"▲","-")),2),NA())</f>
        <v>-2.75</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宇治田原町後期高齢者医療特別会計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宇治田原町公共下水道事業特別会計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x14ac:dyDescent="0.15">
      <c r="A33" s="135" t="str">
        <f>IF(連結実質赤字比率に係る赤字・黒字の構成分析!C$37="",NA(),連結実質赤字比率に係る赤字・黒字の構成分析!C$37)</f>
        <v>宇治田原町介護保険特別会計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1.08</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4.49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4.17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5.42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5.12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6.24</v>
      </c>
    </row>
    <row r="35" spans="1:16" x14ac:dyDescent="0.15">
      <c r="A35" s="135" t="str">
        <f>IF(連結実質赤字比率に係る赤字・黒字の構成分析!C$35="",NA(),連結実質赤字比率に係る赤字・黒字の構成分析!C$35)</f>
        <v>宇治田原町水道事業会計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19.46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17.73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12.06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10.34</v>
      </c>
    </row>
    <row r="36" spans="1:16" x14ac:dyDescent="0.15">
      <c r="A36" s="135" t="str">
        <f>IF(連結実質赤字比率に係る赤字・黒字の構成分析!C$34="",NA(),連結実質赤字比率に係る赤字・黒字の構成分析!C$34)</f>
        <v>宇治田原町国民健康保険特別会計（事業勘定）</v>
      </c>
      <c r="B36" s="135">
        <f>IF(ROUND(VALUE(SUBSTITUTE(連結実質赤字比率に係る赤字・黒字の構成分析!F$34,"▲", "-")), 2) &lt; 0, ABS(ROUND(VALUE(SUBSTITUTE(連結実質赤字比率に係る赤字・黒字の構成分析!F$34,"▲", "-")), 2)), NA())</f>
        <v>2.1800000000000002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1.72</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2.41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2.08</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369</v>
      </c>
      <c r="E42" s="136"/>
      <c r="F42" s="136"/>
      <c r="G42" s="136">
        <f>'実質公債費比率（分子）の構造'!L$52</f>
        <v>368</v>
      </c>
      <c r="H42" s="136"/>
      <c r="I42" s="136"/>
      <c r="J42" s="136">
        <f>'実質公債費比率（分子）の構造'!M$52</f>
        <v>374</v>
      </c>
      <c r="K42" s="136"/>
      <c r="L42" s="136"/>
      <c r="M42" s="136">
        <f>'実質公債費比率（分子）の構造'!N$52</f>
        <v>391</v>
      </c>
      <c r="N42" s="136"/>
      <c r="O42" s="136"/>
      <c r="P42" s="136">
        <f>'実質公債費比率（分子）の構造'!O$52</f>
        <v>395</v>
      </c>
    </row>
    <row r="43" spans="1:16" x14ac:dyDescent="0.15">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30</v>
      </c>
      <c r="C45" s="136"/>
      <c r="D45" s="136"/>
      <c r="E45" s="136">
        <f>'実質公債費比率（分子）の構造'!L$49</f>
        <v>23</v>
      </c>
      <c r="F45" s="136"/>
      <c r="G45" s="136"/>
      <c r="H45" s="136">
        <f>'実質公債費比率（分子）の構造'!M$49</f>
        <v>23</v>
      </c>
      <c r="I45" s="136"/>
      <c r="J45" s="136"/>
      <c r="K45" s="136">
        <f>'実質公債費比率（分子）の構造'!N$49</f>
        <v>20</v>
      </c>
      <c r="L45" s="136"/>
      <c r="M45" s="136"/>
      <c r="N45" s="136">
        <f>'実質公債費比率（分子）の構造'!O$49</f>
        <v>18</v>
      </c>
      <c r="O45" s="136"/>
      <c r="P45" s="136"/>
    </row>
    <row r="46" spans="1:16" x14ac:dyDescent="0.15">
      <c r="A46" s="136" t="s">
        <v>54</v>
      </c>
      <c r="B46" s="136">
        <f>'実質公債費比率（分子）の構造'!K$48</f>
        <v>119</v>
      </c>
      <c r="C46" s="136"/>
      <c r="D46" s="136"/>
      <c r="E46" s="136">
        <f>'実質公債費比率（分子）の構造'!L$48</f>
        <v>121</v>
      </c>
      <c r="F46" s="136"/>
      <c r="G46" s="136"/>
      <c r="H46" s="136">
        <f>'実質公債費比率（分子）の構造'!M$48</f>
        <v>127</v>
      </c>
      <c r="I46" s="136"/>
      <c r="J46" s="136"/>
      <c r="K46" s="136">
        <f>'実質公債費比率（分子）の構造'!N$48</f>
        <v>125</v>
      </c>
      <c r="L46" s="136"/>
      <c r="M46" s="136"/>
      <c r="N46" s="136">
        <f>'実質公債費比率（分子）の構造'!O$48</f>
        <v>121</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453</v>
      </c>
      <c r="C49" s="136"/>
      <c r="D49" s="136"/>
      <c r="E49" s="136">
        <f>'実質公債費比率（分子）の構造'!L$45</f>
        <v>442</v>
      </c>
      <c r="F49" s="136"/>
      <c r="G49" s="136"/>
      <c r="H49" s="136">
        <f>'実質公債費比率（分子）の構造'!M$45</f>
        <v>403</v>
      </c>
      <c r="I49" s="136"/>
      <c r="J49" s="136"/>
      <c r="K49" s="136">
        <f>'実質公債費比率（分子）の構造'!N$45</f>
        <v>381</v>
      </c>
      <c r="L49" s="136"/>
      <c r="M49" s="136"/>
      <c r="N49" s="136">
        <f>'実質公債費比率（分子）の構造'!O$45</f>
        <v>381</v>
      </c>
      <c r="O49" s="136"/>
      <c r="P49" s="136"/>
    </row>
    <row r="50" spans="1:16" x14ac:dyDescent="0.15">
      <c r="A50" s="136" t="s">
        <v>58</v>
      </c>
      <c r="B50" s="136" t="e">
        <f>NA()</f>
        <v>#N/A</v>
      </c>
      <c r="C50" s="136">
        <f>IF(ISNUMBER('実質公債費比率（分子）の構造'!K$53),'実質公債費比率（分子）の構造'!K$53,NA())</f>
        <v>233</v>
      </c>
      <c r="D50" s="136" t="e">
        <f>NA()</f>
        <v>#N/A</v>
      </c>
      <c r="E50" s="136" t="e">
        <f>NA()</f>
        <v>#N/A</v>
      </c>
      <c r="F50" s="136">
        <f>IF(ISNUMBER('実質公債費比率（分子）の構造'!L$53),'実質公債費比率（分子）の構造'!L$53,NA())</f>
        <v>218</v>
      </c>
      <c r="G50" s="136" t="e">
        <f>NA()</f>
        <v>#N/A</v>
      </c>
      <c r="H50" s="136" t="e">
        <f>NA()</f>
        <v>#N/A</v>
      </c>
      <c r="I50" s="136">
        <f>IF(ISNUMBER('実質公債費比率（分子）の構造'!M$53),'実質公債費比率（分子）の構造'!M$53,NA())</f>
        <v>179</v>
      </c>
      <c r="J50" s="136" t="e">
        <f>NA()</f>
        <v>#N/A</v>
      </c>
      <c r="K50" s="136" t="e">
        <f>NA()</f>
        <v>#N/A</v>
      </c>
      <c r="L50" s="136">
        <f>IF(ISNUMBER('実質公債費比率（分子）の構造'!N$53),'実質公債費比率（分子）の構造'!N$53,NA())</f>
        <v>135</v>
      </c>
      <c r="M50" s="136" t="e">
        <f>NA()</f>
        <v>#N/A</v>
      </c>
      <c r="N50" s="136" t="e">
        <f>NA()</f>
        <v>#N/A</v>
      </c>
      <c r="O50" s="136">
        <f>IF(ISNUMBER('実質公債費比率（分子）の構造'!O$53),'実質公債費比率（分子）の構造'!O$53,NA())</f>
        <v>125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4803</v>
      </c>
      <c r="E56" s="135"/>
      <c r="F56" s="135"/>
      <c r="G56" s="135">
        <f>'将来負担比率（分子）の構造'!J$51</f>
        <v>5025</v>
      </c>
      <c r="H56" s="135"/>
      <c r="I56" s="135"/>
      <c r="J56" s="135">
        <f>'将来負担比率（分子）の構造'!K$51</f>
        <v>4955</v>
      </c>
      <c r="K56" s="135"/>
      <c r="L56" s="135"/>
      <c r="M56" s="135">
        <f>'将来負担比率（分子）の構造'!L$51</f>
        <v>5067</v>
      </c>
      <c r="N56" s="135"/>
      <c r="O56" s="135"/>
      <c r="P56" s="135">
        <f>'将来負担比率（分子）の構造'!M$51</f>
        <v>5047</v>
      </c>
    </row>
    <row r="57" spans="1:16" x14ac:dyDescent="0.15">
      <c r="A57" s="135" t="s">
        <v>35</v>
      </c>
      <c r="B57" s="135"/>
      <c r="C57" s="135"/>
      <c r="D57" s="135">
        <f>'将来負担比率（分子）の構造'!I$50</f>
        <v>84</v>
      </c>
      <c r="E57" s="135"/>
      <c r="F57" s="135"/>
      <c r="G57" s="135">
        <f>'将来負担比率（分子）の構造'!J$50</f>
        <v>78</v>
      </c>
      <c r="H57" s="135"/>
      <c r="I57" s="135"/>
      <c r="J57" s="135">
        <f>'将来負担比率（分子）の構造'!K$50</f>
        <v>190</v>
      </c>
      <c r="K57" s="135"/>
      <c r="L57" s="135"/>
      <c r="M57" s="135">
        <f>'将来負担比率（分子）の構造'!L$50</f>
        <v>166</v>
      </c>
      <c r="N57" s="135"/>
      <c r="O57" s="135"/>
      <c r="P57" s="135">
        <f>'将来負担比率（分子）の構造'!M$50</f>
        <v>129</v>
      </c>
    </row>
    <row r="58" spans="1:16" x14ac:dyDescent="0.15">
      <c r="A58" s="135" t="s">
        <v>34</v>
      </c>
      <c r="B58" s="135"/>
      <c r="C58" s="135"/>
      <c r="D58" s="135">
        <f>'将来負担比率（分子）の構造'!I$49</f>
        <v>2656</v>
      </c>
      <c r="E58" s="135"/>
      <c r="F58" s="135"/>
      <c r="G58" s="135">
        <f>'将来負担比率（分子）の構造'!J$49</f>
        <v>2701</v>
      </c>
      <c r="H58" s="135"/>
      <c r="I58" s="135"/>
      <c r="J58" s="135">
        <f>'将来負担比率（分子）の構造'!K$49</f>
        <v>2611</v>
      </c>
      <c r="K58" s="135"/>
      <c r="L58" s="135"/>
      <c r="M58" s="135">
        <f>'将来負担比率（分子）の構造'!L$49</f>
        <v>2565</v>
      </c>
      <c r="N58" s="135"/>
      <c r="O58" s="135"/>
      <c r="P58" s="135">
        <f>'将来負担比率（分子）の構造'!M$49</f>
        <v>2565</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515</v>
      </c>
      <c r="C62" s="135"/>
      <c r="D62" s="135"/>
      <c r="E62" s="135">
        <f>'将来負担比率（分子）の構造'!J$45</f>
        <v>516</v>
      </c>
      <c r="F62" s="135"/>
      <c r="G62" s="135"/>
      <c r="H62" s="135">
        <f>'将来負担比率（分子）の構造'!K$45</f>
        <v>468</v>
      </c>
      <c r="I62" s="135"/>
      <c r="J62" s="135"/>
      <c r="K62" s="135">
        <f>'将来負担比率（分子）の構造'!L$45</f>
        <v>488</v>
      </c>
      <c r="L62" s="135"/>
      <c r="M62" s="135"/>
      <c r="N62" s="135">
        <f>'将来負担比率（分子）の構造'!M$45</f>
        <v>477</v>
      </c>
      <c r="O62" s="135"/>
      <c r="P62" s="135"/>
    </row>
    <row r="63" spans="1:16" x14ac:dyDescent="0.15">
      <c r="A63" s="135" t="s">
        <v>28</v>
      </c>
      <c r="B63" s="135">
        <f>'将来負担比率（分子）の構造'!I$44</f>
        <v>117</v>
      </c>
      <c r="C63" s="135"/>
      <c r="D63" s="135"/>
      <c r="E63" s="135">
        <f>'将来負担比率（分子）の構造'!J$44</f>
        <v>100</v>
      </c>
      <c r="F63" s="135"/>
      <c r="G63" s="135"/>
      <c r="H63" s="135">
        <f>'将来負担比率（分子）の構造'!K$44</f>
        <v>91</v>
      </c>
      <c r="I63" s="135"/>
      <c r="J63" s="135"/>
      <c r="K63" s="135">
        <f>'将来負担比率（分子）の構造'!L$44</f>
        <v>109</v>
      </c>
      <c r="L63" s="135"/>
      <c r="M63" s="135"/>
      <c r="N63" s="135">
        <f>'将来負担比率（分子）の構造'!M$44</f>
        <v>108</v>
      </c>
      <c r="O63" s="135"/>
      <c r="P63" s="135"/>
    </row>
    <row r="64" spans="1:16" x14ac:dyDescent="0.15">
      <c r="A64" s="135" t="s">
        <v>27</v>
      </c>
      <c r="B64" s="135">
        <f>'将来負担比率（分子）の構造'!I$43</f>
        <v>1820</v>
      </c>
      <c r="C64" s="135"/>
      <c r="D64" s="135"/>
      <c r="E64" s="135">
        <f>'将来負担比率（分子）の構造'!J$43</f>
        <v>1874</v>
      </c>
      <c r="F64" s="135"/>
      <c r="G64" s="135"/>
      <c r="H64" s="135">
        <f>'将来負担比率（分子）の構造'!K$43</f>
        <v>2059</v>
      </c>
      <c r="I64" s="135"/>
      <c r="J64" s="135"/>
      <c r="K64" s="135">
        <f>'将来負担比率（分子）の構造'!L$43</f>
        <v>2277</v>
      </c>
      <c r="L64" s="135"/>
      <c r="M64" s="135"/>
      <c r="N64" s="135">
        <f>'将来負担比率（分子）の構造'!M$43</f>
        <v>1959</v>
      </c>
      <c r="O64" s="135"/>
      <c r="P64" s="135"/>
    </row>
    <row r="65" spans="1:16" x14ac:dyDescent="0.15">
      <c r="A65" s="135" t="s">
        <v>26</v>
      </c>
      <c r="B65" s="135">
        <f>'将来負担比率（分子）の構造'!I$42</f>
        <v>50</v>
      </c>
      <c r="C65" s="135"/>
      <c r="D65" s="135"/>
      <c r="E65" s="135">
        <f>'将来負担比率（分子）の構造'!J$42</f>
        <v>43</v>
      </c>
      <c r="F65" s="135"/>
      <c r="G65" s="135"/>
      <c r="H65" s="135">
        <f>'将来負担比率（分子）の構造'!K$42</f>
        <v>36</v>
      </c>
      <c r="I65" s="135"/>
      <c r="J65" s="135"/>
      <c r="K65" s="135">
        <f>'将来負担比率（分子）の構造'!L$42</f>
        <v>35</v>
      </c>
      <c r="L65" s="135"/>
      <c r="M65" s="135"/>
      <c r="N65" s="135">
        <f>'将来負担比率（分子）の構造'!M$42</f>
        <v>85</v>
      </c>
      <c r="O65" s="135"/>
      <c r="P65" s="135"/>
    </row>
    <row r="66" spans="1:16" x14ac:dyDescent="0.15">
      <c r="A66" s="135" t="s">
        <v>25</v>
      </c>
      <c r="B66" s="135">
        <f>'将来負担比率（分子）の構造'!I$41</f>
        <v>4008</v>
      </c>
      <c r="C66" s="135"/>
      <c r="D66" s="135"/>
      <c r="E66" s="135">
        <f>'将来負担比率（分子）の構造'!J$41</f>
        <v>3972</v>
      </c>
      <c r="F66" s="135"/>
      <c r="G66" s="135"/>
      <c r="H66" s="135">
        <f>'将来負担比率（分子）の構造'!K$41</f>
        <v>4106</v>
      </c>
      <c r="I66" s="135"/>
      <c r="J66" s="135"/>
      <c r="K66" s="135">
        <f>'将来負担比率（分子）の構造'!L$41</f>
        <v>4118</v>
      </c>
      <c r="L66" s="135"/>
      <c r="M66" s="135"/>
      <c r="N66" s="135">
        <f>'将来負担比率（分子）の構造'!M$41</f>
        <v>4295</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1586332</v>
      </c>
      <c r="S5" s="583"/>
      <c r="T5" s="583"/>
      <c r="U5" s="583"/>
      <c r="V5" s="583"/>
      <c r="W5" s="583"/>
      <c r="X5" s="583"/>
      <c r="Y5" s="584"/>
      <c r="Z5" s="585">
        <v>33.700000000000003</v>
      </c>
      <c r="AA5" s="585"/>
      <c r="AB5" s="585"/>
      <c r="AC5" s="585"/>
      <c r="AD5" s="586">
        <v>1586332</v>
      </c>
      <c r="AE5" s="586"/>
      <c r="AF5" s="586"/>
      <c r="AG5" s="586"/>
      <c r="AH5" s="586"/>
      <c r="AI5" s="586"/>
      <c r="AJ5" s="586"/>
      <c r="AK5" s="586"/>
      <c r="AL5" s="587">
        <v>57.7</v>
      </c>
      <c r="AM5" s="588"/>
      <c r="AN5" s="588"/>
      <c r="AO5" s="589"/>
      <c r="AP5" s="579" t="s">
        <v>206</v>
      </c>
      <c r="AQ5" s="580"/>
      <c r="AR5" s="580"/>
      <c r="AS5" s="580"/>
      <c r="AT5" s="580"/>
      <c r="AU5" s="580"/>
      <c r="AV5" s="580"/>
      <c r="AW5" s="580"/>
      <c r="AX5" s="580"/>
      <c r="AY5" s="580"/>
      <c r="AZ5" s="580"/>
      <c r="BA5" s="580"/>
      <c r="BB5" s="580"/>
      <c r="BC5" s="580"/>
      <c r="BD5" s="580"/>
      <c r="BE5" s="580"/>
      <c r="BF5" s="581"/>
      <c r="BG5" s="593">
        <v>1586332</v>
      </c>
      <c r="BH5" s="594"/>
      <c r="BI5" s="594"/>
      <c r="BJ5" s="594"/>
      <c r="BK5" s="594"/>
      <c r="BL5" s="594"/>
      <c r="BM5" s="594"/>
      <c r="BN5" s="595"/>
      <c r="BO5" s="596">
        <v>100</v>
      </c>
      <c r="BP5" s="596"/>
      <c r="BQ5" s="596"/>
      <c r="BR5" s="596"/>
      <c r="BS5" s="597">
        <v>28685</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x14ac:dyDescent="0.15">
      <c r="B6" s="590" t="s">
        <v>210</v>
      </c>
      <c r="C6" s="591"/>
      <c r="D6" s="591"/>
      <c r="E6" s="591"/>
      <c r="F6" s="591"/>
      <c r="G6" s="591"/>
      <c r="H6" s="591"/>
      <c r="I6" s="591"/>
      <c r="J6" s="591"/>
      <c r="K6" s="591"/>
      <c r="L6" s="591"/>
      <c r="M6" s="591"/>
      <c r="N6" s="591"/>
      <c r="O6" s="591"/>
      <c r="P6" s="591"/>
      <c r="Q6" s="592"/>
      <c r="R6" s="593">
        <v>41892</v>
      </c>
      <c r="S6" s="594"/>
      <c r="T6" s="594"/>
      <c r="U6" s="594"/>
      <c r="V6" s="594"/>
      <c r="W6" s="594"/>
      <c r="X6" s="594"/>
      <c r="Y6" s="595"/>
      <c r="Z6" s="596">
        <v>0.9</v>
      </c>
      <c r="AA6" s="596"/>
      <c r="AB6" s="596"/>
      <c r="AC6" s="596"/>
      <c r="AD6" s="597">
        <v>41892</v>
      </c>
      <c r="AE6" s="597"/>
      <c r="AF6" s="597"/>
      <c r="AG6" s="597"/>
      <c r="AH6" s="597"/>
      <c r="AI6" s="597"/>
      <c r="AJ6" s="597"/>
      <c r="AK6" s="597"/>
      <c r="AL6" s="598">
        <v>1.5</v>
      </c>
      <c r="AM6" s="599"/>
      <c r="AN6" s="599"/>
      <c r="AO6" s="600"/>
      <c r="AP6" s="590" t="s">
        <v>211</v>
      </c>
      <c r="AQ6" s="591"/>
      <c r="AR6" s="591"/>
      <c r="AS6" s="591"/>
      <c r="AT6" s="591"/>
      <c r="AU6" s="591"/>
      <c r="AV6" s="591"/>
      <c r="AW6" s="591"/>
      <c r="AX6" s="591"/>
      <c r="AY6" s="591"/>
      <c r="AZ6" s="591"/>
      <c r="BA6" s="591"/>
      <c r="BB6" s="591"/>
      <c r="BC6" s="591"/>
      <c r="BD6" s="591"/>
      <c r="BE6" s="591"/>
      <c r="BF6" s="592"/>
      <c r="BG6" s="593">
        <v>1586332</v>
      </c>
      <c r="BH6" s="594"/>
      <c r="BI6" s="594"/>
      <c r="BJ6" s="594"/>
      <c r="BK6" s="594"/>
      <c r="BL6" s="594"/>
      <c r="BM6" s="594"/>
      <c r="BN6" s="595"/>
      <c r="BO6" s="596">
        <v>100</v>
      </c>
      <c r="BP6" s="596"/>
      <c r="BQ6" s="596"/>
      <c r="BR6" s="596"/>
      <c r="BS6" s="597">
        <v>28685</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91603</v>
      </c>
      <c r="CS6" s="594"/>
      <c r="CT6" s="594"/>
      <c r="CU6" s="594"/>
      <c r="CV6" s="594"/>
      <c r="CW6" s="594"/>
      <c r="CX6" s="594"/>
      <c r="CY6" s="595"/>
      <c r="CZ6" s="596">
        <v>2</v>
      </c>
      <c r="DA6" s="596"/>
      <c r="DB6" s="596"/>
      <c r="DC6" s="596"/>
      <c r="DD6" s="602" t="s">
        <v>213</v>
      </c>
      <c r="DE6" s="594"/>
      <c r="DF6" s="594"/>
      <c r="DG6" s="594"/>
      <c r="DH6" s="594"/>
      <c r="DI6" s="594"/>
      <c r="DJ6" s="594"/>
      <c r="DK6" s="594"/>
      <c r="DL6" s="594"/>
      <c r="DM6" s="594"/>
      <c r="DN6" s="594"/>
      <c r="DO6" s="594"/>
      <c r="DP6" s="595"/>
      <c r="DQ6" s="602">
        <v>91603</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3138</v>
      </c>
      <c r="S7" s="594"/>
      <c r="T7" s="594"/>
      <c r="U7" s="594"/>
      <c r="V7" s="594"/>
      <c r="W7" s="594"/>
      <c r="X7" s="594"/>
      <c r="Y7" s="595"/>
      <c r="Z7" s="596">
        <v>0.1</v>
      </c>
      <c r="AA7" s="596"/>
      <c r="AB7" s="596"/>
      <c r="AC7" s="596"/>
      <c r="AD7" s="597">
        <v>3138</v>
      </c>
      <c r="AE7" s="597"/>
      <c r="AF7" s="597"/>
      <c r="AG7" s="597"/>
      <c r="AH7" s="597"/>
      <c r="AI7" s="597"/>
      <c r="AJ7" s="597"/>
      <c r="AK7" s="597"/>
      <c r="AL7" s="598">
        <v>0.1</v>
      </c>
      <c r="AM7" s="599"/>
      <c r="AN7" s="599"/>
      <c r="AO7" s="600"/>
      <c r="AP7" s="590" t="s">
        <v>215</v>
      </c>
      <c r="AQ7" s="591"/>
      <c r="AR7" s="591"/>
      <c r="AS7" s="591"/>
      <c r="AT7" s="591"/>
      <c r="AU7" s="591"/>
      <c r="AV7" s="591"/>
      <c r="AW7" s="591"/>
      <c r="AX7" s="591"/>
      <c r="AY7" s="591"/>
      <c r="AZ7" s="591"/>
      <c r="BA7" s="591"/>
      <c r="BB7" s="591"/>
      <c r="BC7" s="591"/>
      <c r="BD7" s="591"/>
      <c r="BE7" s="591"/>
      <c r="BF7" s="592"/>
      <c r="BG7" s="593">
        <v>607229</v>
      </c>
      <c r="BH7" s="594"/>
      <c r="BI7" s="594"/>
      <c r="BJ7" s="594"/>
      <c r="BK7" s="594"/>
      <c r="BL7" s="594"/>
      <c r="BM7" s="594"/>
      <c r="BN7" s="595"/>
      <c r="BO7" s="596">
        <v>38.299999999999997</v>
      </c>
      <c r="BP7" s="596"/>
      <c r="BQ7" s="596"/>
      <c r="BR7" s="596"/>
      <c r="BS7" s="597">
        <v>28685</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685321</v>
      </c>
      <c r="CS7" s="594"/>
      <c r="CT7" s="594"/>
      <c r="CU7" s="594"/>
      <c r="CV7" s="594"/>
      <c r="CW7" s="594"/>
      <c r="CX7" s="594"/>
      <c r="CY7" s="595"/>
      <c r="CZ7" s="596">
        <v>15.2</v>
      </c>
      <c r="DA7" s="596"/>
      <c r="DB7" s="596"/>
      <c r="DC7" s="596"/>
      <c r="DD7" s="602">
        <v>19222</v>
      </c>
      <c r="DE7" s="594"/>
      <c r="DF7" s="594"/>
      <c r="DG7" s="594"/>
      <c r="DH7" s="594"/>
      <c r="DI7" s="594"/>
      <c r="DJ7" s="594"/>
      <c r="DK7" s="594"/>
      <c r="DL7" s="594"/>
      <c r="DM7" s="594"/>
      <c r="DN7" s="594"/>
      <c r="DO7" s="594"/>
      <c r="DP7" s="595"/>
      <c r="DQ7" s="602">
        <v>604230</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9314</v>
      </c>
      <c r="S8" s="594"/>
      <c r="T8" s="594"/>
      <c r="U8" s="594"/>
      <c r="V8" s="594"/>
      <c r="W8" s="594"/>
      <c r="X8" s="594"/>
      <c r="Y8" s="595"/>
      <c r="Z8" s="596">
        <v>0.2</v>
      </c>
      <c r="AA8" s="596"/>
      <c r="AB8" s="596"/>
      <c r="AC8" s="596"/>
      <c r="AD8" s="597">
        <v>9314</v>
      </c>
      <c r="AE8" s="597"/>
      <c r="AF8" s="597"/>
      <c r="AG8" s="597"/>
      <c r="AH8" s="597"/>
      <c r="AI8" s="597"/>
      <c r="AJ8" s="597"/>
      <c r="AK8" s="597"/>
      <c r="AL8" s="598">
        <v>0.3</v>
      </c>
      <c r="AM8" s="599"/>
      <c r="AN8" s="599"/>
      <c r="AO8" s="600"/>
      <c r="AP8" s="590" t="s">
        <v>218</v>
      </c>
      <c r="AQ8" s="591"/>
      <c r="AR8" s="591"/>
      <c r="AS8" s="591"/>
      <c r="AT8" s="591"/>
      <c r="AU8" s="591"/>
      <c r="AV8" s="591"/>
      <c r="AW8" s="591"/>
      <c r="AX8" s="591"/>
      <c r="AY8" s="591"/>
      <c r="AZ8" s="591"/>
      <c r="BA8" s="591"/>
      <c r="BB8" s="591"/>
      <c r="BC8" s="591"/>
      <c r="BD8" s="591"/>
      <c r="BE8" s="591"/>
      <c r="BF8" s="592"/>
      <c r="BG8" s="593">
        <v>16251</v>
      </c>
      <c r="BH8" s="594"/>
      <c r="BI8" s="594"/>
      <c r="BJ8" s="594"/>
      <c r="BK8" s="594"/>
      <c r="BL8" s="594"/>
      <c r="BM8" s="594"/>
      <c r="BN8" s="595"/>
      <c r="BO8" s="596">
        <v>1</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1192718</v>
      </c>
      <c r="CS8" s="594"/>
      <c r="CT8" s="594"/>
      <c r="CU8" s="594"/>
      <c r="CV8" s="594"/>
      <c r="CW8" s="594"/>
      <c r="CX8" s="594"/>
      <c r="CY8" s="595"/>
      <c r="CZ8" s="596">
        <v>26.4</v>
      </c>
      <c r="DA8" s="596"/>
      <c r="DB8" s="596"/>
      <c r="DC8" s="596"/>
      <c r="DD8" s="602">
        <v>4130</v>
      </c>
      <c r="DE8" s="594"/>
      <c r="DF8" s="594"/>
      <c r="DG8" s="594"/>
      <c r="DH8" s="594"/>
      <c r="DI8" s="594"/>
      <c r="DJ8" s="594"/>
      <c r="DK8" s="594"/>
      <c r="DL8" s="594"/>
      <c r="DM8" s="594"/>
      <c r="DN8" s="594"/>
      <c r="DO8" s="594"/>
      <c r="DP8" s="595"/>
      <c r="DQ8" s="602">
        <v>721604</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9020</v>
      </c>
      <c r="S9" s="594"/>
      <c r="T9" s="594"/>
      <c r="U9" s="594"/>
      <c r="V9" s="594"/>
      <c r="W9" s="594"/>
      <c r="X9" s="594"/>
      <c r="Y9" s="595"/>
      <c r="Z9" s="596">
        <v>0.2</v>
      </c>
      <c r="AA9" s="596"/>
      <c r="AB9" s="596"/>
      <c r="AC9" s="596"/>
      <c r="AD9" s="597">
        <v>9020</v>
      </c>
      <c r="AE9" s="597"/>
      <c r="AF9" s="597"/>
      <c r="AG9" s="597"/>
      <c r="AH9" s="597"/>
      <c r="AI9" s="597"/>
      <c r="AJ9" s="597"/>
      <c r="AK9" s="597"/>
      <c r="AL9" s="598">
        <v>0.3</v>
      </c>
      <c r="AM9" s="599"/>
      <c r="AN9" s="599"/>
      <c r="AO9" s="600"/>
      <c r="AP9" s="590" t="s">
        <v>221</v>
      </c>
      <c r="AQ9" s="591"/>
      <c r="AR9" s="591"/>
      <c r="AS9" s="591"/>
      <c r="AT9" s="591"/>
      <c r="AU9" s="591"/>
      <c r="AV9" s="591"/>
      <c r="AW9" s="591"/>
      <c r="AX9" s="591"/>
      <c r="AY9" s="591"/>
      <c r="AZ9" s="591"/>
      <c r="BA9" s="591"/>
      <c r="BB9" s="591"/>
      <c r="BC9" s="591"/>
      <c r="BD9" s="591"/>
      <c r="BE9" s="591"/>
      <c r="BF9" s="592"/>
      <c r="BG9" s="593">
        <v>427722</v>
      </c>
      <c r="BH9" s="594"/>
      <c r="BI9" s="594"/>
      <c r="BJ9" s="594"/>
      <c r="BK9" s="594"/>
      <c r="BL9" s="594"/>
      <c r="BM9" s="594"/>
      <c r="BN9" s="595"/>
      <c r="BO9" s="596">
        <v>27</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327272</v>
      </c>
      <c r="CS9" s="594"/>
      <c r="CT9" s="594"/>
      <c r="CU9" s="594"/>
      <c r="CV9" s="594"/>
      <c r="CW9" s="594"/>
      <c r="CX9" s="594"/>
      <c r="CY9" s="595"/>
      <c r="CZ9" s="596">
        <v>7.3</v>
      </c>
      <c r="DA9" s="596"/>
      <c r="DB9" s="596"/>
      <c r="DC9" s="596"/>
      <c r="DD9" s="602">
        <v>4021</v>
      </c>
      <c r="DE9" s="594"/>
      <c r="DF9" s="594"/>
      <c r="DG9" s="594"/>
      <c r="DH9" s="594"/>
      <c r="DI9" s="594"/>
      <c r="DJ9" s="594"/>
      <c r="DK9" s="594"/>
      <c r="DL9" s="594"/>
      <c r="DM9" s="594"/>
      <c r="DN9" s="594"/>
      <c r="DO9" s="594"/>
      <c r="DP9" s="595"/>
      <c r="DQ9" s="602">
        <v>319042</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204573</v>
      </c>
      <c r="S10" s="594"/>
      <c r="T10" s="594"/>
      <c r="U10" s="594"/>
      <c r="V10" s="594"/>
      <c r="W10" s="594"/>
      <c r="X10" s="594"/>
      <c r="Y10" s="595"/>
      <c r="Z10" s="596">
        <v>4.3</v>
      </c>
      <c r="AA10" s="596"/>
      <c r="AB10" s="596"/>
      <c r="AC10" s="596"/>
      <c r="AD10" s="597">
        <v>204573</v>
      </c>
      <c r="AE10" s="597"/>
      <c r="AF10" s="597"/>
      <c r="AG10" s="597"/>
      <c r="AH10" s="597"/>
      <c r="AI10" s="597"/>
      <c r="AJ10" s="597"/>
      <c r="AK10" s="597"/>
      <c r="AL10" s="598">
        <v>7.4</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38494</v>
      </c>
      <c r="BH10" s="594"/>
      <c r="BI10" s="594"/>
      <c r="BJ10" s="594"/>
      <c r="BK10" s="594"/>
      <c r="BL10" s="594"/>
      <c r="BM10" s="594"/>
      <c r="BN10" s="595"/>
      <c r="BO10" s="596">
        <v>2.4</v>
      </c>
      <c r="BP10" s="596"/>
      <c r="BQ10" s="596"/>
      <c r="BR10" s="596"/>
      <c r="BS10" s="602">
        <v>6331</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612</v>
      </c>
      <c r="CS10" s="594"/>
      <c r="CT10" s="594"/>
      <c r="CU10" s="594"/>
      <c r="CV10" s="594"/>
      <c r="CW10" s="594"/>
      <c r="CX10" s="594"/>
      <c r="CY10" s="595"/>
      <c r="CZ10" s="596">
        <v>0</v>
      </c>
      <c r="DA10" s="596"/>
      <c r="DB10" s="596"/>
      <c r="DC10" s="596"/>
      <c r="DD10" s="602" t="s">
        <v>108</v>
      </c>
      <c r="DE10" s="594"/>
      <c r="DF10" s="594"/>
      <c r="DG10" s="594"/>
      <c r="DH10" s="594"/>
      <c r="DI10" s="594"/>
      <c r="DJ10" s="594"/>
      <c r="DK10" s="594"/>
      <c r="DL10" s="594"/>
      <c r="DM10" s="594"/>
      <c r="DN10" s="594"/>
      <c r="DO10" s="594"/>
      <c r="DP10" s="595"/>
      <c r="DQ10" s="602">
        <v>412</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v>23528</v>
      </c>
      <c r="S11" s="594"/>
      <c r="T11" s="594"/>
      <c r="U11" s="594"/>
      <c r="V11" s="594"/>
      <c r="W11" s="594"/>
      <c r="X11" s="594"/>
      <c r="Y11" s="595"/>
      <c r="Z11" s="596">
        <v>0.5</v>
      </c>
      <c r="AA11" s="596"/>
      <c r="AB11" s="596"/>
      <c r="AC11" s="596"/>
      <c r="AD11" s="597">
        <v>23528</v>
      </c>
      <c r="AE11" s="597"/>
      <c r="AF11" s="597"/>
      <c r="AG11" s="597"/>
      <c r="AH11" s="597"/>
      <c r="AI11" s="597"/>
      <c r="AJ11" s="597"/>
      <c r="AK11" s="597"/>
      <c r="AL11" s="598">
        <v>0.9</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124762</v>
      </c>
      <c r="BH11" s="594"/>
      <c r="BI11" s="594"/>
      <c r="BJ11" s="594"/>
      <c r="BK11" s="594"/>
      <c r="BL11" s="594"/>
      <c r="BM11" s="594"/>
      <c r="BN11" s="595"/>
      <c r="BO11" s="596">
        <v>7.9</v>
      </c>
      <c r="BP11" s="596"/>
      <c r="BQ11" s="596"/>
      <c r="BR11" s="596"/>
      <c r="BS11" s="602">
        <v>22354</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128268</v>
      </c>
      <c r="CS11" s="594"/>
      <c r="CT11" s="594"/>
      <c r="CU11" s="594"/>
      <c r="CV11" s="594"/>
      <c r="CW11" s="594"/>
      <c r="CX11" s="594"/>
      <c r="CY11" s="595"/>
      <c r="CZ11" s="596">
        <v>2.8</v>
      </c>
      <c r="DA11" s="596"/>
      <c r="DB11" s="596"/>
      <c r="DC11" s="596"/>
      <c r="DD11" s="602">
        <v>44282</v>
      </c>
      <c r="DE11" s="594"/>
      <c r="DF11" s="594"/>
      <c r="DG11" s="594"/>
      <c r="DH11" s="594"/>
      <c r="DI11" s="594"/>
      <c r="DJ11" s="594"/>
      <c r="DK11" s="594"/>
      <c r="DL11" s="594"/>
      <c r="DM11" s="594"/>
      <c r="DN11" s="594"/>
      <c r="DO11" s="594"/>
      <c r="DP11" s="595"/>
      <c r="DQ11" s="602">
        <v>92409</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886764</v>
      </c>
      <c r="BH12" s="594"/>
      <c r="BI12" s="594"/>
      <c r="BJ12" s="594"/>
      <c r="BK12" s="594"/>
      <c r="BL12" s="594"/>
      <c r="BM12" s="594"/>
      <c r="BN12" s="595"/>
      <c r="BO12" s="596">
        <v>55.9</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65772</v>
      </c>
      <c r="CS12" s="594"/>
      <c r="CT12" s="594"/>
      <c r="CU12" s="594"/>
      <c r="CV12" s="594"/>
      <c r="CW12" s="594"/>
      <c r="CX12" s="594"/>
      <c r="CY12" s="595"/>
      <c r="CZ12" s="596">
        <v>1.5</v>
      </c>
      <c r="DA12" s="596"/>
      <c r="DB12" s="596"/>
      <c r="DC12" s="596"/>
      <c r="DD12" s="602">
        <v>2871</v>
      </c>
      <c r="DE12" s="594"/>
      <c r="DF12" s="594"/>
      <c r="DG12" s="594"/>
      <c r="DH12" s="594"/>
      <c r="DI12" s="594"/>
      <c r="DJ12" s="594"/>
      <c r="DK12" s="594"/>
      <c r="DL12" s="594"/>
      <c r="DM12" s="594"/>
      <c r="DN12" s="594"/>
      <c r="DO12" s="594"/>
      <c r="DP12" s="595"/>
      <c r="DQ12" s="602">
        <v>55048</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12310</v>
      </c>
      <c r="S13" s="594"/>
      <c r="T13" s="594"/>
      <c r="U13" s="594"/>
      <c r="V13" s="594"/>
      <c r="W13" s="594"/>
      <c r="X13" s="594"/>
      <c r="Y13" s="595"/>
      <c r="Z13" s="596">
        <v>0.3</v>
      </c>
      <c r="AA13" s="596"/>
      <c r="AB13" s="596"/>
      <c r="AC13" s="596"/>
      <c r="AD13" s="597">
        <v>12310</v>
      </c>
      <c r="AE13" s="597"/>
      <c r="AF13" s="597"/>
      <c r="AG13" s="597"/>
      <c r="AH13" s="597"/>
      <c r="AI13" s="597"/>
      <c r="AJ13" s="597"/>
      <c r="AK13" s="597"/>
      <c r="AL13" s="598">
        <v>0.4</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884256</v>
      </c>
      <c r="BH13" s="594"/>
      <c r="BI13" s="594"/>
      <c r="BJ13" s="594"/>
      <c r="BK13" s="594"/>
      <c r="BL13" s="594"/>
      <c r="BM13" s="594"/>
      <c r="BN13" s="595"/>
      <c r="BO13" s="596">
        <v>55.7</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838418</v>
      </c>
      <c r="CS13" s="594"/>
      <c r="CT13" s="594"/>
      <c r="CU13" s="594"/>
      <c r="CV13" s="594"/>
      <c r="CW13" s="594"/>
      <c r="CX13" s="594"/>
      <c r="CY13" s="595"/>
      <c r="CZ13" s="596">
        <v>18.600000000000001</v>
      </c>
      <c r="DA13" s="596"/>
      <c r="DB13" s="596"/>
      <c r="DC13" s="596"/>
      <c r="DD13" s="602">
        <v>480604</v>
      </c>
      <c r="DE13" s="594"/>
      <c r="DF13" s="594"/>
      <c r="DG13" s="594"/>
      <c r="DH13" s="594"/>
      <c r="DI13" s="594"/>
      <c r="DJ13" s="594"/>
      <c r="DK13" s="594"/>
      <c r="DL13" s="594"/>
      <c r="DM13" s="594"/>
      <c r="DN13" s="594"/>
      <c r="DO13" s="594"/>
      <c r="DP13" s="595"/>
      <c r="DQ13" s="602">
        <v>395491</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23881</v>
      </c>
      <c r="BH14" s="594"/>
      <c r="BI14" s="594"/>
      <c r="BJ14" s="594"/>
      <c r="BK14" s="594"/>
      <c r="BL14" s="594"/>
      <c r="BM14" s="594"/>
      <c r="BN14" s="595"/>
      <c r="BO14" s="596">
        <v>1.5</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250561</v>
      </c>
      <c r="CS14" s="594"/>
      <c r="CT14" s="594"/>
      <c r="CU14" s="594"/>
      <c r="CV14" s="594"/>
      <c r="CW14" s="594"/>
      <c r="CX14" s="594"/>
      <c r="CY14" s="595"/>
      <c r="CZ14" s="596">
        <v>5.6</v>
      </c>
      <c r="DA14" s="596"/>
      <c r="DB14" s="596"/>
      <c r="DC14" s="596"/>
      <c r="DD14" s="602">
        <v>11639</v>
      </c>
      <c r="DE14" s="594"/>
      <c r="DF14" s="594"/>
      <c r="DG14" s="594"/>
      <c r="DH14" s="594"/>
      <c r="DI14" s="594"/>
      <c r="DJ14" s="594"/>
      <c r="DK14" s="594"/>
      <c r="DL14" s="594"/>
      <c r="DM14" s="594"/>
      <c r="DN14" s="594"/>
      <c r="DO14" s="594"/>
      <c r="DP14" s="595"/>
      <c r="DQ14" s="602">
        <v>237554</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5778</v>
      </c>
      <c r="S15" s="594"/>
      <c r="T15" s="594"/>
      <c r="U15" s="594"/>
      <c r="V15" s="594"/>
      <c r="W15" s="594"/>
      <c r="X15" s="594"/>
      <c r="Y15" s="595"/>
      <c r="Z15" s="596">
        <v>0.1</v>
      </c>
      <c r="AA15" s="596"/>
      <c r="AB15" s="596"/>
      <c r="AC15" s="596"/>
      <c r="AD15" s="597">
        <v>5778</v>
      </c>
      <c r="AE15" s="597"/>
      <c r="AF15" s="597"/>
      <c r="AG15" s="597"/>
      <c r="AH15" s="597"/>
      <c r="AI15" s="597"/>
      <c r="AJ15" s="597"/>
      <c r="AK15" s="597"/>
      <c r="AL15" s="598">
        <v>0.2</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68458</v>
      </c>
      <c r="BH15" s="594"/>
      <c r="BI15" s="594"/>
      <c r="BJ15" s="594"/>
      <c r="BK15" s="594"/>
      <c r="BL15" s="594"/>
      <c r="BM15" s="594"/>
      <c r="BN15" s="595"/>
      <c r="BO15" s="596">
        <v>4.3</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481995</v>
      </c>
      <c r="CS15" s="594"/>
      <c r="CT15" s="594"/>
      <c r="CU15" s="594"/>
      <c r="CV15" s="594"/>
      <c r="CW15" s="594"/>
      <c r="CX15" s="594"/>
      <c r="CY15" s="595"/>
      <c r="CZ15" s="596">
        <v>10.7</v>
      </c>
      <c r="DA15" s="596"/>
      <c r="DB15" s="596"/>
      <c r="DC15" s="596"/>
      <c r="DD15" s="602">
        <v>10395</v>
      </c>
      <c r="DE15" s="594"/>
      <c r="DF15" s="594"/>
      <c r="DG15" s="594"/>
      <c r="DH15" s="594"/>
      <c r="DI15" s="594"/>
      <c r="DJ15" s="594"/>
      <c r="DK15" s="594"/>
      <c r="DL15" s="594"/>
      <c r="DM15" s="594"/>
      <c r="DN15" s="594"/>
      <c r="DO15" s="594"/>
      <c r="DP15" s="595"/>
      <c r="DQ15" s="602">
        <v>440469</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950451</v>
      </c>
      <c r="S16" s="594"/>
      <c r="T16" s="594"/>
      <c r="U16" s="594"/>
      <c r="V16" s="594"/>
      <c r="W16" s="594"/>
      <c r="X16" s="594"/>
      <c r="Y16" s="595"/>
      <c r="Z16" s="596">
        <v>20.2</v>
      </c>
      <c r="AA16" s="596"/>
      <c r="AB16" s="596"/>
      <c r="AC16" s="596"/>
      <c r="AD16" s="597">
        <v>831766</v>
      </c>
      <c r="AE16" s="597"/>
      <c r="AF16" s="597"/>
      <c r="AG16" s="597"/>
      <c r="AH16" s="597"/>
      <c r="AI16" s="597"/>
      <c r="AJ16" s="597"/>
      <c r="AK16" s="597"/>
      <c r="AL16" s="598">
        <v>30.2</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69670</v>
      </c>
      <c r="CS16" s="594"/>
      <c r="CT16" s="594"/>
      <c r="CU16" s="594"/>
      <c r="CV16" s="594"/>
      <c r="CW16" s="594"/>
      <c r="CX16" s="594"/>
      <c r="CY16" s="595"/>
      <c r="CZ16" s="596">
        <v>1.5</v>
      </c>
      <c r="DA16" s="596"/>
      <c r="DB16" s="596"/>
      <c r="DC16" s="596"/>
      <c r="DD16" s="602" t="s">
        <v>108</v>
      </c>
      <c r="DE16" s="594"/>
      <c r="DF16" s="594"/>
      <c r="DG16" s="594"/>
      <c r="DH16" s="594"/>
      <c r="DI16" s="594"/>
      <c r="DJ16" s="594"/>
      <c r="DK16" s="594"/>
      <c r="DL16" s="594"/>
      <c r="DM16" s="594"/>
      <c r="DN16" s="594"/>
      <c r="DO16" s="594"/>
      <c r="DP16" s="595"/>
      <c r="DQ16" s="602">
        <v>2524</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831766</v>
      </c>
      <c r="S17" s="594"/>
      <c r="T17" s="594"/>
      <c r="U17" s="594"/>
      <c r="V17" s="594"/>
      <c r="W17" s="594"/>
      <c r="X17" s="594"/>
      <c r="Y17" s="595"/>
      <c r="Z17" s="596">
        <v>17.7</v>
      </c>
      <c r="AA17" s="596"/>
      <c r="AB17" s="596"/>
      <c r="AC17" s="596"/>
      <c r="AD17" s="597">
        <v>831766</v>
      </c>
      <c r="AE17" s="597"/>
      <c r="AF17" s="597"/>
      <c r="AG17" s="597"/>
      <c r="AH17" s="597"/>
      <c r="AI17" s="597"/>
      <c r="AJ17" s="597"/>
      <c r="AK17" s="597"/>
      <c r="AL17" s="598">
        <v>30.2</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381316</v>
      </c>
      <c r="CS17" s="594"/>
      <c r="CT17" s="594"/>
      <c r="CU17" s="594"/>
      <c r="CV17" s="594"/>
      <c r="CW17" s="594"/>
      <c r="CX17" s="594"/>
      <c r="CY17" s="595"/>
      <c r="CZ17" s="596">
        <v>8.4</v>
      </c>
      <c r="DA17" s="596"/>
      <c r="DB17" s="596"/>
      <c r="DC17" s="596"/>
      <c r="DD17" s="602" t="s">
        <v>108</v>
      </c>
      <c r="DE17" s="594"/>
      <c r="DF17" s="594"/>
      <c r="DG17" s="594"/>
      <c r="DH17" s="594"/>
      <c r="DI17" s="594"/>
      <c r="DJ17" s="594"/>
      <c r="DK17" s="594"/>
      <c r="DL17" s="594"/>
      <c r="DM17" s="594"/>
      <c r="DN17" s="594"/>
      <c r="DO17" s="594"/>
      <c r="DP17" s="595"/>
      <c r="DQ17" s="602">
        <v>374571</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118685</v>
      </c>
      <c r="S18" s="594"/>
      <c r="T18" s="594"/>
      <c r="U18" s="594"/>
      <c r="V18" s="594"/>
      <c r="W18" s="594"/>
      <c r="X18" s="594"/>
      <c r="Y18" s="595"/>
      <c r="Z18" s="596">
        <v>2.5</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t="s">
        <v>108</v>
      </c>
      <c r="S19" s="594"/>
      <c r="T19" s="594"/>
      <c r="U19" s="594"/>
      <c r="V19" s="594"/>
      <c r="W19" s="594"/>
      <c r="X19" s="594"/>
      <c r="Y19" s="595"/>
      <c r="Z19" s="596" t="s">
        <v>108</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t="s">
        <v>108</v>
      </c>
      <c r="BH19" s="594"/>
      <c r="BI19" s="594"/>
      <c r="BJ19" s="594"/>
      <c r="BK19" s="594"/>
      <c r="BL19" s="594"/>
      <c r="BM19" s="594"/>
      <c r="BN19" s="595"/>
      <c r="BO19" s="596" t="s">
        <v>108</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2846336</v>
      </c>
      <c r="S20" s="594"/>
      <c r="T20" s="594"/>
      <c r="U20" s="594"/>
      <c r="V20" s="594"/>
      <c r="W20" s="594"/>
      <c r="X20" s="594"/>
      <c r="Y20" s="595"/>
      <c r="Z20" s="596">
        <v>60.5</v>
      </c>
      <c r="AA20" s="596"/>
      <c r="AB20" s="596"/>
      <c r="AC20" s="596"/>
      <c r="AD20" s="597">
        <v>2727651</v>
      </c>
      <c r="AE20" s="597"/>
      <c r="AF20" s="597"/>
      <c r="AG20" s="597"/>
      <c r="AH20" s="597"/>
      <c r="AI20" s="597"/>
      <c r="AJ20" s="597"/>
      <c r="AK20" s="597"/>
      <c r="AL20" s="598">
        <v>99.2</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t="s">
        <v>108</v>
      </c>
      <c r="BH20" s="594"/>
      <c r="BI20" s="594"/>
      <c r="BJ20" s="594"/>
      <c r="BK20" s="594"/>
      <c r="BL20" s="594"/>
      <c r="BM20" s="594"/>
      <c r="BN20" s="595"/>
      <c r="BO20" s="596" t="s">
        <v>108</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4513526</v>
      </c>
      <c r="CS20" s="594"/>
      <c r="CT20" s="594"/>
      <c r="CU20" s="594"/>
      <c r="CV20" s="594"/>
      <c r="CW20" s="594"/>
      <c r="CX20" s="594"/>
      <c r="CY20" s="595"/>
      <c r="CZ20" s="596">
        <v>100</v>
      </c>
      <c r="DA20" s="596"/>
      <c r="DB20" s="596"/>
      <c r="DC20" s="596"/>
      <c r="DD20" s="602">
        <v>577164</v>
      </c>
      <c r="DE20" s="594"/>
      <c r="DF20" s="594"/>
      <c r="DG20" s="594"/>
      <c r="DH20" s="594"/>
      <c r="DI20" s="594"/>
      <c r="DJ20" s="594"/>
      <c r="DK20" s="594"/>
      <c r="DL20" s="594"/>
      <c r="DM20" s="594"/>
      <c r="DN20" s="594"/>
      <c r="DO20" s="594"/>
      <c r="DP20" s="595"/>
      <c r="DQ20" s="602">
        <v>3334957</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1534</v>
      </c>
      <c r="S21" s="594"/>
      <c r="T21" s="594"/>
      <c r="U21" s="594"/>
      <c r="V21" s="594"/>
      <c r="W21" s="594"/>
      <c r="X21" s="594"/>
      <c r="Y21" s="595"/>
      <c r="Z21" s="596">
        <v>0</v>
      </c>
      <c r="AA21" s="596"/>
      <c r="AB21" s="596"/>
      <c r="AC21" s="596"/>
      <c r="AD21" s="597">
        <v>1534</v>
      </c>
      <c r="AE21" s="597"/>
      <c r="AF21" s="597"/>
      <c r="AG21" s="597"/>
      <c r="AH21" s="597"/>
      <c r="AI21" s="597"/>
      <c r="AJ21" s="597"/>
      <c r="AK21" s="597"/>
      <c r="AL21" s="598">
        <v>0.1</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18610</v>
      </c>
      <c r="S22" s="594"/>
      <c r="T22" s="594"/>
      <c r="U22" s="594"/>
      <c r="V22" s="594"/>
      <c r="W22" s="594"/>
      <c r="X22" s="594"/>
      <c r="Y22" s="595"/>
      <c r="Z22" s="596">
        <v>0.4</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75804</v>
      </c>
      <c r="S23" s="594"/>
      <c r="T23" s="594"/>
      <c r="U23" s="594"/>
      <c r="V23" s="594"/>
      <c r="W23" s="594"/>
      <c r="X23" s="594"/>
      <c r="Y23" s="595"/>
      <c r="Z23" s="596">
        <v>1.6</v>
      </c>
      <c r="AA23" s="596"/>
      <c r="AB23" s="596"/>
      <c r="AC23" s="596"/>
      <c r="AD23" s="597">
        <v>21024</v>
      </c>
      <c r="AE23" s="597"/>
      <c r="AF23" s="597"/>
      <c r="AG23" s="597"/>
      <c r="AH23" s="597"/>
      <c r="AI23" s="597"/>
      <c r="AJ23" s="597"/>
      <c r="AK23" s="597"/>
      <c r="AL23" s="598">
        <v>0.8</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5797</v>
      </c>
      <c r="S24" s="594"/>
      <c r="T24" s="594"/>
      <c r="U24" s="594"/>
      <c r="V24" s="594"/>
      <c r="W24" s="594"/>
      <c r="X24" s="594"/>
      <c r="Y24" s="595"/>
      <c r="Z24" s="596">
        <v>0.1</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1912327</v>
      </c>
      <c r="CS24" s="583"/>
      <c r="CT24" s="583"/>
      <c r="CU24" s="583"/>
      <c r="CV24" s="583"/>
      <c r="CW24" s="583"/>
      <c r="CX24" s="583"/>
      <c r="CY24" s="584"/>
      <c r="CZ24" s="624">
        <v>42.4</v>
      </c>
      <c r="DA24" s="625"/>
      <c r="DB24" s="625"/>
      <c r="DC24" s="626"/>
      <c r="DD24" s="623">
        <v>1507615</v>
      </c>
      <c r="DE24" s="583"/>
      <c r="DF24" s="583"/>
      <c r="DG24" s="583"/>
      <c r="DH24" s="583"/>
      <c r="DI24" s="583"/>
      <c r="DJ24" s="583"/>
      <c r="DK24" s="584"/>
      <c r="DL24" s="623">
        <v>1506430</v>
      </c>
      <c r="DM24" s="583"/>
      <c r="DN24" s="583"/>
      <c r="DO24" s="583"/>
      <c r="DP24" s="583"/>
      <c r="DQ24" s="583"/>
      <c r="DR24" s="583"/>
      <c r="DS24" s="583"/>
      <c r="DT24" s="583"/>
      <c r="DU24" s="583"/>
      <c r="DV24" s="584"/>
      <c r="DW24" s="587">
        <v>50.4</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490191</v>
      </c>
      <c r="S25" s="594"/>
      <c r="T25" s="594"/>
      <c r="U25" s="594"/>
      <c r="V25" s="594"/>
      <c r="W25" s="594"/>
      <c r="X25" s="594"/>
      <c r="Y25" s="595"/>
      <c r="Z25" s="596">
        <v>10.4</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989086</v>
      </c>
      <c r="CS25" s="619"/>
      <c r="CT25" s="619"/>
      <c r="CU25" s="619"/>
      <c r="CV25" s="619"/>
      <c r="CW25" s="619"/>
      <c r="CX25" s="619"/>
      <c r="CY25" s="620"/>
      <c r="CZ25" s="627">
        <v>21.9</v>
      </c>
      <c r="DA25" s="628"/>
      <c r="DB25" s="628"/>
      <c r="DC25" s="629"/>
      <c r="DD25" s="602">
        <v>929630</v>
      </c>
      <c r="DE25" s="619"/>
      <c r="DF25" s="619"/>
      <c r="DG25" s="619"/>
      <c r="DH25" s="619"/>
      <c r="DI25" s="619"/>
      <c r="DJ25" s="619"/>
      <c r="DK25" s="620"/>
      <c r="DL25" s="602">
        <v>928834</v>
      </c>
      <c r="DM25" s="619"/>
      <c r="DN25" s="619"/>
      <c r="DO25" s="619"/>
      <c r="DP25" s="619"/>
      <c r="DQ25" s="619"/>
      <c r="DR25" s="619"/>
      <c r="DS25" s="619"/>
      <c r="DT25" s="619"/>
      <c r="DU25" s="619"/>
      <c r="DV25" s="620"/>
      <c r="DW25" s="598">
        <v>31.1</v>
      </c>
      <c r="DX25" s="621"/>
      <c r="DY25" s="621"/>
      <c r="DZ25" s="621"/>
      <c r="EA25" s="621"/>
      <c r="EB25" s="621"/>
      <c r="EC25" s="622"/>
    </row>
    <row r="26" spans="2:133" ht="11.25" customHeight="1" x14ac:dyDescent="0.15">
      <c r="B26" s="630" t="s">
        <v>274</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599239</v>
      </c>
      <c r="CS26" s="594"/>
      <c r="CT26" s="594"/>
      <c r="CU26" s="594"/>
      <c r="CV26" s="594"/>
      <c r="CW26" s="594"/>
      <c r="CX26" s="594"/>
      <c r="CY26" s="595"/>
      <c r="CZ26" s="627">
        <v>13.3</v>
      </c>
      <c r="DA26" s="628"/>
      <c r="DB26" s="628"/>
      <c r="DC26" s="629"/>
      <c r="DD26" s="602">
        <v>551329</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21"/>
      <c r="DY26" s="621"/>
      <c r="DZ26" s="621"/>
      <c r="EA26" s="621"/>
      <c r="EB26" s="621"/>
      <c r="EC26" s="622"/>
    </row>
    <row r="27" spans="2:133" ht="11.25" customHeight="1" x14ac:dyDescent="0.15">
      <c r="B27" s="590" t="s">
        <v>277</v>
      </c>
      <c r="C27" s="591"/>
      <c r="D27" s="591"/>
      <c r="E27" s="591"/>
      <c r="F27" s="591"/>
      <c r="G27" s="591"/>
      <c r="H27" s="591"/>
      <c r="I27" s="591"/>
      <c r="J27" s="591"/>
      <c r="K27" s="591"/>
      <c r="L27" s="591"/>
      <c r="M27" s="591"/>
      <c r="N27" s="591"/>
      <c r="O27" s="591"/>
      <c r="P27" s="591"/>
      <c r="Q27" s="592"/>
      <c r="R27" s="593">
        <v>317324</v>
      </c>
      <c r="S27" s="594"/>
      <c r="T27" s="594"/>
      <c r="U27" s="594"/>
      <c r="V27" s="594"/>
      <c r="W27" s="594"/>
      <c r="X27" s="594"/>
      <c r="Y27" s="595"/>
      <c r="Z27" s="596">
        <v>6.7</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1586332</v>
      </c>
      <c r="BH27" s="594"/>
      <c r="BI27" s="594"/>
      <c r="BJ27" s="594"/>
      <c r="BK27" s="594"/>
      <c r="BL27" s="594"/>
      <c r="BM27" s="594"/>
      <c r="BN27" s="595"/>
      <c r="BO27" s="596">
        <v>100</v>
      </c>
      <c r="BP27" s="596"/>
      <c r="BQ27" s="596"/>
      <c r="BR27" s="596"/>
      <c r="BS27" s="602">
        <v>28685</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541925</v>
      </c>
      <c r="CS27" s="619"/>
      <c r="CT27" s="619"/>
      <c r="CU27" s="619"/>
      <c r="CV27" s="619"/>
      <c r="CW27" s="619"/>
      <c r="CX27" s="619"/>
      <c r="CY27" s="620"/>
      <c r="CZ27" s="627">
        <v>12</v>
      </c>
      <c r="DA27" s="628"/>
      <c r="DB27" s="628"/>
      <c r="DC27" s="629"/>
      <c r="DD27" s="602">
        <v>203414</v>
      </c>
      <c r="DE27" s="619"/>
      <c r="DF27" s="619"/>
      <c r="DG27" s="619"/>
      <c r="DH27" s="619"/>
      <c r="DI27" s="619"/>
      <c r="DJ27" s="619"/>
      <c r="DK27" s="620"/>
      <c r="DL27" s="602">
        <v>203025</v>
      </c>
      <c r="DM27" s="619"/>
      <c r="DN27" s="619"/>
      <c r="DO27" s="619"/>
      <c r="DP27" s="619"/>
      <c r="DQ27" s="619"/>
      <c r="DR27" s="619"/>
      <c r="DS27" s="619"/>
      <c r="DT27" s="619"/>
      <c r="DU27" s="619"/>
      <c r="DV27" s="620"/>
      <c r="DW27" s="598">
        <v>6.8</v>
      </c>
      <c r="DX27" s="621"/>
      <c r="DY27" s="621"/>
      <c r="DZ27" s="621"/>
      <c r="EA27" s="621"/>
      <c r="EB27" s="621"/>
      <c r="EC27" s="622"/>
    </row>
    <row r="28" spans="2:133" ht="11.25" customHeight="1" x14ac:dyDescent="0.15">
      <c r="B28" s="590" t="s">
        <v>280</v>
      </c>
      <c r="C28" s="591"/>
      <c r="D28" s="591"/>
      <c r="E28" s="591"/>
      <c r="F28" s="591"/>
      <c r="G28" s="591"/>
      <c r="H28" s="591"/>
      <c r="I28" s="591"/>
      <c r="J28" s="591"/>
      <c r="K28" s="591"/>
      <c r="L28" s="591"/>
      <c r="M28" s="591"/>
      <c r="N28" s="591"/>
      <c r="O28" s="591"/>
      <c r="P28" s="591"/>
      <c r="Q28" s="592"/>
      <c r="R28" s="593">
        <v>9369</v>
      </c>
      <c r="S28" s="594"/>
      <c r="T28" s="594"/>
      <c r="U28" s="594"/>
      <c r="V28" s="594"/>
      <c r="W28" s="594"/>
      <c r="X28" s="594"/>
      <c r="Y28" s="595"/>
      <c r="Z28" s="596">
        <v>0.2</v>
      </c>
      <c r="AA28" s="596"/>
      <c r="AB28" s="596"/>
      <c r="AC28" s="596"/>
      <c r="AD28" s="597">
        <v>387</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381316</v>
      </c>
      <c r="CS28" s="594"/>
      <c r="CT28" s="594"/>
      <c r="CU28" s="594"/>
      <c r="CV28" s="594"/>
      <c r="CW28" s="594"/>
      <c r="CX28" s="594"/>
      <c r="CY28" s="595"/>
      <c r="CZ28" s="627">
        <v>8.4</v>
      </c>
      <c r="DA28" s="628"/>
      <c r="DB28" s="628"/>
      <c r="DC28" s="629"/>
      <c r="DD28" s="602">
        <v>374571</v>
      </c>
      <c r="DE28" s="594"/>
      <c r="DF28" s="594"/>
      <c r="DG28" s="594"/>
      <c r="DH28" s="594"/>
      <c r="DI28" s="594"/>
      <c r="DJ28" s="594"/>
      <c r="DK28" s="595"/>
      <c r="DL28" s="602">
        <v>374571</v>
      </c>
      <c r="DM28" s="594"/>
      <c r="DN28" s="594"/>
      <c r="DO28" s="594"/>
      <c r="DP28" s="594"/>
      <c r="DQ28" s="594"/>
      <c r="DR28" s="594"/>
      <c r="DS28" s="594"/>
      <c r="DT28" s="594"/>
      <c r="DU28" s="594"/>
      <c r="DV28" s="595"/>
      <c r="DW28" s="598">
        <v>12.5</v>
      </c>
      <c r="DX28" s="621"/>
      <c r="DY28" s="621"/>
      <c r="DZ28" s="621"/>
      <c r="EA28" s="621"/>
      <c r="EB28" s="621"/>
      <c r="EC28" s="622"/>
    </row>
    <row r="29" spans="2:133" ht="11.25" customHeight="1" x14ac:dyDescent="0.15">
      <c r="B29" s="590" t="s">
        <v>282</v>
      </c>
      <c r="C29" s="591"/>
      <c r="D29" s="591"/>
      <c r="E29" s="591"/>
      <c r="F29" s="591"/>
      <c r="G29" s="591"/>
      <c r="H29" s="591"/>
      <c r="I29" s="591"/>
      <c r="J29" s="591"/>
      <c r="K29" s="591"/>
      <c r="L29" s="591"/>
      <c r="M29" s="591"/>
      <c r="N29" s="591"/>
      <c r="O29" s="591"/>
      <c r="P29" s="591"/>
      <c r="Q29" s="592"/>
      <c r="R29" s="593">
        <v>2288</v>
      </c>
      <c r="S29" s="594"/>
      <c r="T29" s="594"/>
      <c r="U29" s="594"/>
      <c r="V29" s="594"/>
      <c r="W29" s="594"/>
      <c r="X29" s="594"/>
      <c r="Y29" s="595"/>
      <c r="Z29" s="596">
        <v>0</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380858</v>
      </c>
      <c r="CS29" s="619"/>
      <c r="CT29" s="619"/>
      <c r="CU29" s="619"/>
      <c r="CV29" s="619"/>
      <c r="CW29" s="619"/>
      <c r="CX29" s="619"/>
      <c r="CY29" s="620"/>
      <c r="CZ29" s="627">
        <v>8.4</v>
      </c>
      <c r="DA29" s="628"/>
      <c r="DB29" s="628"/>
      <c r="DC29" s="629"/>
      <c r="DD29" s="602">
        <v>374113</v>
      </c>
      <c r="DE29" s="619"/>
      <c r="DF29" s="619"/>
      <c r="DG29" s="619"/>
      <c r="DH29" s="619"/>
      <c r="DI29" s="619"/>
      <c r="DJ29" s="619"/>
      <c r="DK29" s="620"/>
      <c r="DL29" s="602">
        <v>374113</v>
      </c>
      <c r="DM29" s="619"/>
      <c r="DN29" s="619"/>
      <c r="DO29" s="619"/>
      <c r="DP29" s="619"/>
      <c r="DQ29" s="619"/>
      <c r="DR29" s="619"/>
      <c r="DS29" s="619"/>
      <c r="DT29" s="619"/>
      <c r="DU29" s="619"/>
      <c r="DV29" s="620"/>
      <c r="DW29" s="598">
        <v>12.5</v>
      </c>
      <c r="DX29" s="621"/>
      <c r="DY29" s="621"/>
      <c r="DZ29" s="621"/>
      <c r="EA29" s="621"/>
      <c r="EB29" s="621"/>
      <c r="EC29" s="622"/>
    </row>
    <row r="30" spans="2:133" ht="11.25" customHeight="1" x14ac:dyDescent="0.15">
      <c r="B30" s="590" t="s">
        <v>287</v>
      </c>
      <c r="C30" s="591"/>
      <c r="D30" s="591"/>
      <c r="E30" s="591"/>
      <c r="F30" s="591"/>
      <c r="G30" s="591"/>
      <c r="H30" s="591"/>
      <c r="I30" s="591"/>
      <c r="J30" s="591"/>
      <c r="K30" s="591"/>
      <c r="L30" s="591"/>
      <c r="M30" s="591"/>
      <c r="N30" s="591"/>
      <c r="O30" s="591"/>
      <c r="P30" s="591"/>
      <c r="Q30" s="592"/>
      <c r="R30" s="593">
        <v>208701</v>
      </c>
      <c r="S30" s="594"/>
      <c r="T30" s="594"/>
      <c r="U30" s="594"/>
      <c r="V30" s="594"/>
      <c r="W30" s="594"/>
      <c r="X30" s="594"/>
      <c r="Y30" s="595"/>
      <c r="Z30" s="596">
        <v>4.4000000000000004</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99.2</v>
      </c>
      <c r="BH30" s="652"/>
      <c r="BI30" s="652"/>
      <c r="BJ30" s="652"/>
      <c r="BK30" s="652"/>
      <c r="BL30" s="652"/>
      <c r="BM30" s="588">
        <v>97.1</v>
      </c>
      <c r="BN30" s="652"/>
      <c r="BO30" s="652"/>
      <c r="BP30" s="652"/>
      <c r="BQ30" s="653"/>
      <c r="BR30" s="651">
        <v>99</v>
      </c>
      <c r="BS30" s="652"/>
      <c r="BT30" s="652"/>
      <c r="BU30" s="652"/>
      <c r="BV30" s="652"/>
      <c r="BW30" s="652"/>
      <c r="BX30" s="588">
        <v>96.5</v>
      </c>
      <c r="BY30" s="652"/>
      <c r="BZ30" s="652"/>
      <c r="CA30" s="652"/>
      <c r="CB30" s="653"/>
      <c r="CD30" s="656"/>
      <c r="CE30" s="657"/>
      <c r="CF30" s="607" t="s">
        <v>290</v>
      </c>
      <c r="CG30" s="608"/>
      <c r="CH30" s="608"/>
      <c r="CI30" s="608"/>
      <c r="CJ30" s="608"/>
      <c r="CK30" s="608"/>
      <c r="CL30" s="608"/>
      <c r="CM30" s="608"/>
      <c r="CN30" s="608"/>
      <c r="CO30" s="608"/>
      <c r="CP30" s="608"/>
      <c r="CQ30" s="609"/>
      <c r="CR30" s="593">
        <v>334313</v>
      </c>
      <c r="CS30" s="594"/>
      <c r="CT30" s="594"/>
      <c r="CU30" s="594"/>
      <c r="CV30" s="594"/>
      <c r="CW30" s="594"/>
      <c r="CX30" s="594"/>
      <c r="CY30" s="595"/>
      <c r="CZ30" s="627">
        <v>7.4</v>
      </c>
      <c r="DA30" s="628"/>
      <c r="DB30" s="628"/>
      <c r="DC30" s="629"/>
      <c r="DD30" s="602">
        <v>327568</v>
      </c>
      <c r="DE30" s="594"/>
      <c r="DF30" s="594"/>
      <c r="DG30" s="594"/>
      <c r="DH30" s="594"/>
      <c r="DI30" s="594"/>
      <c r="DJ30" s="594"/>
      <c r="DK30" s="595"/>
      <c r="DL30" s="602">
        <v>327568</v>
      </c>
      <c r="DM30" s="594"/>
      <c r="DN30" s="594"/>
      <c r="DO30" s="594"/>
      <c r="DP30" s="594"/>
      <c r="DQ30" s="594"/>
      <c r="DR30" s="594"/>
      <c r="DS30" s="594"/>
      <c r="DT30" s="594"/>
      <c r="DU30" s="594"/>
      <c r="DV30" s="595"/>
      <c r="DW30" s="598">
        <v>11</v>
      </c>
      <c r="DX30" s="621"/>
      <c r="DY30" s="621"/>
      <c r="DZ30" s="621"/>
      <c r="EA30" s="621"/>
      <c r="EB30" s="621"/>
      <c r="EC30" s="622"/>
    </row>
    <row r="31" spans="2:133" ht="11.25" customHeight="1" x14ac:dyDescent="0.15">
      <c r="B31" s="590" t="s">
        <v>291</v>
      </c>
      <c r="C31" s="591"/>
      <c r="D31" s="591"/>
      <c r="E31" s="591"/>
      <c r="F31" s="591"/>
      <c r="G31" s="591"/>
      <c r="H31" s="591"/>
      <c r="I31" s="591"/>
      <c r="J31" s="591"/>
      <c r="K31" s="591"/>
      <c r="L31" s="591"/>
      <c r="M31" s="591"/>
      <c r="N31" s="591"/>
      <c r="O31" s="591"/>
      <c r="P31" s="591"/>
      <c r="Q31" s="592"/>
      <c r="R31" s="593">
        <v>180794</v>
      </c>
      <c r="S31" s="594"/>
      <c r="T31" s="594"/>
      <c r="U31" s="594"/>
      <c r="V31" s="594"/>
      <c r="W31" s="594"/>
      <c r="X31" s="594"/>
      <c r="Y31" s="595"/>
      <c r="Z31" s="596">
        <v>3.8</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98.9</v>
      </c>
      <c r="BH31" s="619"/>
      <c r="BI31" s="619"/>
      <c r="BJ31" s="619"/>
      <c r="BK31" s="619"/>
      <c r="BL31" s="619"/>
      <c r="BM31" s="599">
        <v>96.9</v>
      </c>
      <c r="BN31" s="649"/>
      <c r="BO31" s="649"/>
      <c r="BP31" s="649"/>
      <c r="BQ31" s="650"/>
      <c r="BR31" s="648">
        <v>98.8</v>
      </c>
      <c r="BS31" s="619"/>
      <c r="BT31" s="619"/>
      <c r="BU31" s="619"/>
      <c r="BV31" s="619"/>
      <c r="BW31" s="619"/>
      <c r="BX31" s="599">
        <v>96.2</v>
      </c>
      <c r="BY31" s="649"/>
      <c r="BZ31" s="649"/>
      <c r="CA31" s="649"/>
      <c r="CB31" s="650"/>
      <c r="CD31" s="656"/>
      <c r="CE31" s="657"/>
      <c r="CF31" s="607" t="s">
        <v>294</v>
      </c>
      <c r="CG31" s="608"/>
      <c r="CH31" s="608"/>
      <c r="CI31" s="608"/>
      <c r="CJ31" s="608"/>
      <c r="CK31" s="608"/>
      <c r="CL31" s="608"/>
      <c r="CM31" s="608"/>
      <c r="CN31" s="608"/>
      <c r="CO31" s="608"/>
      <c r="CP31" s="608"/>
      <c r="CQ31" s="609"/>
      <c r="CR31" s="593">
        <v>46545</v>
      </c>
      <c r="CS31" s="619"/>
      <c r="CT31" s="619"/>
      <c r="CU31" s="619"/>
      <c r="CV31" s="619"/>
      <c r="CW31" s="619"/>
      <c r="CX31" s="619"/>
      <c r="CY31" s="620"/>
      <c r="CZ31" s="627">
        <v>1</v>
      </c>
      <c r="DA31" s="628"/>
      <c r="DB31" s="628"/>
      <c r="DC31" s="629"/>
      <c r="DD31" s="602">
        <v>46545</v>
      </c>
      <c r="DE31" s="619"/>
      <c r="DF31" s="619"/>
      <c r="DG31" s="619"/>
      <c r="DH31" s="619"/>
      <c r="DI31" s="619"/>
      <c r="DJ31" s="619"/>
      <c r="DK31" s="620"/>
      <c r="DL31" s="602">
        <v>46545</v>
      </c>
      <c r="DM31" s="619"/>
      <c r="DN31" s="619"/>
      <c r="DO31" s="619"/>
      <c r="DP31" s="619"/>
      <c r="DQ31" s="619"/>
      <c r="DR31" s="619"/>
      <c r="DS31" s="619"/>
      <c r="DT31" s="619"/>
      <c r="DU31" s="619"/>
      <c r="DV31" s="620"/>
      <c r="DW31" s="598">
        <v>1.6</v>
      </c>
      <c r="DX31" s="621"/>
      <c r="DY31" s="621"/>
      <c r="DZ31" s="621"/>
      <c r="EA31" s="621"/>
      <c r="EB31" s="621"/>
      <c r="EC31" s="622"/>
    </row>
    <row r="32" spans="2:133" ht="11.25" customHeight="1" x14ac:dyDescent="0.15">
      <c r="B32" s="590" t="s">
        <v>295</v>
      </c>
      <c r="C32" s="591"/>
      <c r="D32" s="591"/>
      <c r="E32" s="591"/>
      <c r="F32" s="591"/>
      <c r="G32" s="591"/>
      <c r="H32" s="591"/>
      <c r="I32" s="591"/>
      <c r="J32" s="591"/>
      <c r="K32" s="591"/>
      <c r="L32" s="591"/>
      <c r="M32" s="591"/>
      <c r="N32" s="591"/>
      <c r="O32" s="591"/>
      <c r="P32" s="591"/>
      <c r="Q32" s="592"/>
      <c r="R32" s="593">
        <v>36353</v>
      </c>
      <c r="S32" s="594"/>
      <c r="T32" s="594"/>
      <c r="U32" s="594"/>
      <c r="V32" s="594"/>
      <c r="W32" s="594"/>
      <c r="X32" s="594"/>
      <c r="Y32" s="595"/>
      <c r="Z32" s="596">
        <v>0.8</v>
      </c>
      <c r="AA32" s="596"/>
      <c r="AB32" s="596"/>
      <c r="AC32" s="596"/>
      <c r="AD32" s="597">
        <v>396</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99.3</v>
      </c>
      <c r="BH32" s="661"/>
      <c r="BI32" s="661"/>
      <c r="BJ32" s="661"/>
      <c r="BK32" s="661"/>
      <c r="BL32" s="661"/>
      <c r="BM32" s="662">
        <v>97.1</v>
      </c>
      <c r="BN32" s="661"/>
      <c r="BO32" s="661"/>
      <c r="BP32" s="661"/>
      <c r="BQ32" s="663"/>
      <c r="BR32" s="660">
        <v>99.1</v>
      </c>
      <c r="BS32" s="661"/>
      <c r="BT32" s="661"/>
      <c r="BU32" s="661"/>
      <c r="BV32" s="661"/>
      <c r="BW32" s="661"/>
      <c r="BX32" s="662">
        <v>96.5</v>
      </c>
      <c r="BY32" s="661"/>
      <c r="BZ32" s="661"/>
      <c r="CA32" s="661"/>
      <c r="CB32" s="663"/>
      <c r="CD32" s="658"/>
      <c r="CE32" s="659"/>
      <c r="CF32" s="607" t="s">
        <v>297</v>
      </c>
      <c r="CG32" s="608"/>
      <c r="CH32" s="608"/>
      <c r="CI32" s="608"/>
      <c r="CJ32" s="608"/>
      <c r="CK32" s="608"/>
      <c r="CL32" s="608"/>
      <c r="CM32" s="608"/>
      <c r="CN32" s="608"/>
      <c r="CO32" s="608"/>
      <c r="CP32" s="608"/>
      <c r="CQ32" s="609"/>
      <c r="CR32" s="593">
        <v>458</v>
      </c>
      <c r="CS32" s="594"/>
      <c r="CT32" s="594"/>
      <c r="CU32" s="594"/>
      <c r="CV32" s="594"/>
      <c r="CW32" s="594"/>
      <c r="CX32" s="594"/>
      <c r="CY32" s="595"/>
      <c r="CZ32" s="627">
        <v>0</v>
      </c>
      <c r="DA32" s="628"/>
      <c r="DB32" s="628"/>
      <c r="DC32" s="629"/>
      <c r="DD32" s="602">
        <v>458</v>
      </c>
      <c r="DE32" s="594"/>
      <c r="DF32" s="594"/>
      <c r="DG32" s="594"/>
      <c r="DH32" s="594"/>
      <c r="DI32" s="594"/>
      <c r="DJ32" s="594"/>
      <c r="DK32" s="595"/>
      <c r="DL32" s="602">
        <v>458</v>
      </c>
      <c r="DM32" s="594"/>
      <c r="DN32" s="594"/>
      <c r="DO32" s="594"/>
      <c r="DP32" s="594"/>
      <c r="DQ32" s="594"/>
      <c r="DR32" s="594"/>
      <c r="DS32" s="594"/>
      <c r="DT32" s="594"/>
      <c r="DU32" s="594"/>
      <c r="DV32" s="595"/>
      <c r="DW32" s="598">
        <v>0</v>
      </c>
      <c r="DX32" s="621"/>
      <c r="DY32" s="621"/>
      <c r="DZ32" s="621"/>
      <c r="EA32" s="621"/>
      <c r="EB32" s="621"/>
      <c r="EC32" s="622"/>
    </row>
    <row r="33" spans="2:133" ht="11.25" customHeight="1" x14ac:dyDescent="0.15">
      <c r="B33" s="590" t="s">
        <v>298</v>
      </c>
      <c r="C33" s="591"/>
      <c r="D33" s="591"/>
      <c r="E33" s="591"/>
      <c r="F33" s="591"/>
      <c r="G33" s="591"/>
      <c r="H33" s="591"/>
      <c r="I33" s="591"/>
      <c r="J33" s="591"/>
      <c r="K33" s="591"/>
      <c r="L33" s="591"/>
      <c r="M33" s="591"/>
      <c r="N33" s="591"/>
      <c r="O33" s="591"/>
      <c r="P33" s="591"/>
      <c r="Q33" s="592"/>
      <c r="R33" s="593">
        <v>510856</v>
      </c>
      <c r="S33" s="594"/>
      <c r="T33" s="594"/>
      <c r="U33" s="594"/>
      <c r="V33" s="594"/>
      <c r="W33" s="594"/>
      <c r="X33" s="594"/>
      <c r="Y33" s="595"/>
      <c r="Z33" s="596">
        <v>10.9</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1954365</v>
      </c>
      <c r="CS33" s="619"/>
      <c r="CT33" s="619"/>
      <c r="CU33" s="619"/>
      <c r="CV33" s="619"/>
      <c r="CW33" s="619"/>
      <c r="CX33" s="619"/>
      <c r="CY33" s="620"/>
      <c r="CZ33" s="627">
        <v>43.3</v>
      </c>
      <c r="DA33" s="628"/>
      <c r="DB33" s="628"/>
      <c r="DC33" s="629"/>
      <c r="DD33" s="602">
        <v>1717431</v>
      </c>
      <c r="DE33" s="619"/>
      <c r="DF33" s="619"/>
      <c r="DG33" s="619"/>
      <c r="DH33" s="619"/>
      <c r="DI33" s="619"/>
      <c r="DJ33" s="619"/>
      <c r="DK33" s="620"/>
      <c r="DL33" s="602">
        <v>1193354</v>
      </c>
      <c r="DM33" s="619"/>
      <c r="DN33" s="619"/>
      <c r="DO33" s="619"/>
      <c r="DP33" s="619"/>
      <c r="DQ33" s="619"/>
      <c r="DR33" s="619"/>
      <c r="DS33" s="619"/>
      <c r="DT33" s="619"/>
      <c r="DU33" s="619"/>
      <c r="DV33" s="620"/>
      <c r="DW33" s="598">
        <v>40</v>
      </c>
      <c r="DX33" s="621"/>
      <c r="DY33" s="621"/>
      <c r="DZ33" s="621"/>
      <c r="EA33" s="621"/>
      <c r="EB33" s="621"/>
      <c r="EC33" s="622"/>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590112</v>
      </c>
      <c r="CS34" s="594"/>
      <c r="CT34" s="594"/>
      <c r="CU34" s="594"/>
      <c r="CV34" s="594"/>
      <c r="CW34" s="594"/>
      <c r="CX34" s="594"/>
      <c r="CY34" s="595"/>
      <c r="CZ34" s="627">
        <v>13.1</v>
      </c>
      <c r="DA34" s="628"/>
      <c r="DB34" s="628"/>
      <c r="DC34" s="629"/>
      <c r="DD34" s="602">
        <v>488128</v>
      </c>
      <c r="DE34" s="594"/>
      <c r="DF34" s="594"/>
      <c r="DG34" s="594"/>
      <c r="DH34" s="594"/>
      <c r="DI34" s="594"/>
      <c r="DJ34" s="594"/>
      <c r="DK34" s="595"/>
      <c r="DL34" s="602">
        <v>400305</v>
      </c>
      <c r="DM34" s="594"/>
      <c r="DN34" s="594"/>
      <c r="DO34" s="594"/>
      <c r="DP34" s="594"/>
      <c r="DQ34" s="594"/>
      <c r="DR34" s="594"/>
      <c r="DS34" s="594"/>
      <c r="DT34" s="594"/>
      <c r="DU34" s="594"/>
      <c r="DV34" s="595"/>
      <c r="DW34" s="598">
        <v>13.4</v>
      </c>
      <c r="DX34" s="621"/>
      <c r="DY34" s="621"/>
      <c r="DZ34" s="621"/>
      <c r="EA34" s="621"/>
      <c r="EB34" s="621"/>
      <c r="EC34" s="622"/>
    </row>
    <row r="35" spans="2:133" ht="11.25" customHeight="1" x14ac:dyDescent="0.15">
      <c r="B35" s="590" t="s">
        <v>304</v>
      </c>
      <c r="C35" s="591"/>
      <c r="D35" s="591"/>
      <c r="E35" s="591"/>
      <c r="F35" s="591"/>
      <c r="G35" s="591"/>
      <c r="H35" s="591"/>
      <c r="I35" s="591"/>
      <c r="J35" s="591"/>
      <c r="K35" s="591"/>
      <c r="L35" s="591"/>
      <c r="M35" s="591"/>
      <c r="N35" s="591"/>
      <c r="O35" s="591"/>
      <c r="P35" s="591"/>
      <c r="Q35" s="592"/>
      <c r="R35" s="593">
        <v>235556</v>
      </c>
      <c r="S35" s="594"/>
      <c r="T35" s="594"/>
      <c r="U35" s="594"/>
      <c r="V35" s="594"/>
      <c r="W35" s="594"/>
      <c r="X35" s="594"/>
      <c r="Y35" s="595"/>
      <c r="Z35" s="596">
        <v>5</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569545</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-59202</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22628</v>
      </c>
      <c r="CS35" s="619"/>
      <c r="CT35" s="619"/>
      <c r="CU35" s="619"/>
      <c r="CV35" s="619"/>
      <c r="CW35" s="619"/>
      <c r="CX35" s="619"/>
      <c r="CY35" s="620"/>
      <c r="CZ35" s="627">
        <v>0.5</v>
      </c>
      <c r="DA35" s="628"/>
      <c r="DB35" s="628"/>
      <c r="DC35" s="629"/>
      <c r="DD35" s="602">
        <v>19611</v>
      </c>
      <c r="DE35" s="619"/>
      <c r="DF35" s="619"/>
      <c r="DG35" s="619"/>
      <c r="DH35" s="619"/>
      <c r="DI35" s="619"/>
      <c r="DJ35" s="619"/>
      <c r="DK35" s="620"/>
      <c r="DL35" s="602">
        <v>19611</v>
      </c>
      <c r="DM35" s="619"/>
      <c r="DN35" s="619"/>
      <c r="DO35" s="619"/>
      <c r="DP35" s="619"/>
      <c r="DQ35" s="619"/>
      <c r="DR35" s="619"/>
      <c r="DS35" s="619"/>
      <c r="DT35" s="619"/>
      <c r="DU35" s="619"/>
      <c r="DV35" s="620"/>
      <c r="DW35" s="598">
        <v>0.7</v>
      </c>
      <c r="DX35" s="621"/>
      <c r="DY35" s="621"/>
      <c r="DZ35" s="621"/>
      <c r="EA35" s="621"/>
      <c r="EB35" s="621"/>
      <c r="EC35" s="622"/>
    </row>
    <row r="36" spans="2:133" ht="11.25" customHeight="1" x14ac:dyDescent="0.15">
      <c r="B36" s="636" t="s">
        <v>308</v>
      </c>
      <c r="C36" s="637"/>
      <c r="D36" s="637"/>
      <c r="E36" s="637"/>
      <c r="F36" s="637"/>
      <c r="G36" s="637"/>
      <c r="H36" s="637"/>
      <c r="I36" s="637"/>
      <c r="J36" s="637"/>
      <c r="K36" s="637"/>
      <c r="L36" s="637"/>
      <c r="M36" s="637"/>
      <c r="N36" s="637"/>
      <c r="O36" s="637"/>
      <c r="P36" s="637"/>
      <c r="Q36" s="638"/>
      <c r="R36" s="665">
        <v>4703957</v>
      </c>
      <c r="S36" s="666"/>
      <c r="T36" s="666"/>
      <c r="U36" s="666"/>
      <c r="V36" s="666"/>
      <c r="W36" s="666"/>
      <c r="X36" s="666"/>
      <c r="Y36" s="667"/>
      <c r="Z36" s="668">
        <v>100</v>
      </c>
      <c r="AA36" s="668"/>
      <c r="AB36" s="668"/>
      <c r="AC36" s="668"/>
      <c r="AD36" s="669">
        <v>2750992</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194879</v>
      </c>
      <c r="BA36" s="594"/>
      <c r="BB36" s="594"/>
      <c r="BC36" s="594"/>
      <c r="BD36" s="619"/>
      <c r="BE36" s="619"/>
      <c r="BF36" s="650"/>
      <c r="BG36" s="607" t="s">
        <v>310</v>
      </c>
      <c r="BH36" s="608"/>
      <c r="BI36" s="608"/>
      <c r="BJ36" s="608"/>
      <c r="BK36" s="608"/>
      <c r="BL36" s="608"/>
      <c r="BM36" s="608"/>
      <c r="BN36" s="608"/>
      <c r="BO36" s="608"/>
      <c r="BP36" s="608"/>
      <c r="BQ36" s="608"/>
      <c r="BR36" s="608"/>
      <c r="BS36" s="608"/>
      <c r="BT36" s="608"/>
      <c r="BU36" s="609"/>
      <c r="BV36" s="593">
        <v>-72159</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577384</v>
      </c>
      <c r="CS36" s="594"/>
      <c r="CT36" s="594"/>
      <c r="CU36" s="594"/>
      <c r="CV36" s="594"/>
      <c r="CW36" s="594"/>
      <c r="CX36" s="594"/>
      <c r="CY36" s="595"/>
      <c r="CZ36" s="627">
        <v>12.8</v>
      </c>
      <c r="DA36" s="628"/>
      <c r="DB36" s="628"/>
      <c r="DC36" s="629"/>
      <c r="DD36" s="602">
        <v>510259</v>
      </c>
      <c r="DE36" s="594"/>
      <c r="DF36" s="594"/>
      <c r="DG36" s="594"/>
      <c r="DH36" s="594"/>
      <c r="DI36" s="594"/>
      <c r="DJ36" s="594"/>
      <c r="DK36" s="595"/>
      <c r="DL36" s="602">
        <v>424139</v>
      </c>
      <c r="DM36" s="594"/>
      <c r="DN36" s="594"/>
      <c r="DO36" s="594"/>
      <c r="DP36" s="594"/>
      <c r="DQ36" s="594"/>
      <c r="DR36" s="594"/>
      <c r="DS36" s="594"/>
      <c r="DT36" s="594"/>
      <c r="DU36" s="594"/>
      <c r="DV36" s="595"/>
      <c r="DW36" s="598">
        <v>14.2</v>
      </c>
      <c r="DX36" s="621"/>
      <c r="DY36" s="621"/>
      <c r="DZ36" s="621"/>
      <c r="EA36" s="621"/>
      <c r="EB36" s="621"/>
      <c r="EC36" s="622"/>
    </row>
    <row r="37" spans="2:133" ht="11.25" customHeight="1" x14ac:dyDescent="0.15">
      <c r="AQ37" s="672" t="s">
        <v>312</v>
      </c>
      <c r="AR37" s="673"/>
      <c r="AS37" s="673"/>
      <c r="AT37" s="673"/>
      <c r="AU37" s="673"/>
      <c r="AV37" s="673"/>
      <c r="AW37" s="673"/>
      <c r="AX37" s="673"/>
      <c r="AY37" s="674"/>
      <c r="AZ37" s="593">
        <v>14291</v>
      </c>
      <c r="BA37" s="594"/>
      <c r="BB37" s="594"/>
      <c r="BC37" s="594"/>
      <c r="BD37" s="619"/>
      <c r="BE37" s="619"/>
      <c r="BF37" s="650"/>
      <c r="BG37" s="607" t="s">
        <v>313</v>
      </c>
      <c r="BH37" s="608"/>
      <c r="BI37" s="608"/>
      <c r="BJ37" s="608"/>
      <c r="BK37" s="608"/>
      <c r="BL37" s="608"/>
      <c r="BM37" s="608"/>
      <c r="BN37" s="608"/>
      <c r="BO37" s="608"/>
      <c r="BP37" s="608"/>
      <c r="BQ37" s="608"/>
      <c r="BR37" s="608"/>
      <c r="BS37" s="608"/>
      <c r="BT37" s="608"/>
      <c r="BU37" s="609"/>
      <c r="BV37" s="593">
        <v>1351</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140727</v>
      </c>
      <c r="CS37" s="619"/>
      <c r="CT37" s="619"/>
      <c r="CU37" s="619"/>
      <c r="CV37" s="619"/>
      <c r="CW37" s="619"/>
      <c r="CX37" s="619"/>
      <c r="CY37" s="620"/>
      <c r="CZ37" s="627">
        <v>3.1</v>
      </c>
      <c r="DA37" s="628"/>
      <c r="DB37" s="628"/>
      <c r="DC37" s="629"/>
      <c r="DD37" s="602">
        <v>140693</v>
      </c>
      <c r="DE37" s="619"/>
      <c r="DF37" s="619"/>
      <c r="DG37" s="619"/>
      <c r="DH37" s="619"/>
      <c r="DI37" s="619"/>
      <c r="DJ37" s="619"/>
      <c r="DK37" s="620"/>
      <c r="DL37" s="602">
        <v>97828</v>
      </c>
      <c r="DM37" s="619"/>
      <c r="DN37" s="619"/>
      <c r="DO37" s="619"/>
      <c r="DP37" s="619"/>
      <c r="DQ37" s="619"/>
      <c r="DR37" s="619"/>
      <c r="DS37" s="619"/>
      <c r="DT37" s="619"/>
      <c r="DU37" s="619"/>
      <c r="DV37" s="620"/>
      <c r="DW37" s="598">
        <v>3.3</v>
      </c>
      <c r="DX37" s="621"/>
      <c r="DY37" s="621"/>
      <c r="DZ37" s="621"/>
      <c r="EA37" s="621"/>
      <c r="EB37" s="621"/>
      <c r="EC37" s="622"/>
    </row>
    <row r="38" spans="2:133" ht="11.25" customHeight="1" x14ac:dyDescent="0.15">
      <c r="AQ38" s="672" t="s">
        <v>315</v>
      </c>
      <c r="AR38" s="673"/>
      <c r="AS38" s="673"/>
      <c r="AT38" s="673"/>
      <c r="AU38" s="673"/>
      <c r="AV38" s="673"/>
      <c r="AW38" s="673"/>
      <c r="AX38" s="673"/>
      <c r="AY38" s="674"/>
      <c r="AZ38" s="593" t="s">
        <v>108</v>
      </c>
      <c r="BA38" s="594"/>
      <c r="BB38" s="594"/>
      <c r="BC38" s="594"/>
      <c r="BD38" s="619"/>
      <c r="BE38" s="619"/>
      <c r="BF38" s="650"/>
      <c r="BG38" s="607" t="s">
        <v>316</v>
      </c>
      <c r="BH38" s="608"/>
      <c r="BI38" s="608"/>
      <c r="BJ38" s="608"/>
      <c r="BK38" s="608"/>
      <c r="BL38" s="608"/>
      <c r="BM38" s="608"/>
      <c r="BN38" s="608"/>
      <c r="BO38" s="608"/>
      <c r="BP38" s="608"/>
      <c r="BQ38" s="608"/>
      <c r="BR38" s="608"/>
      <c r="BS38" s="608"/>
      <c r="BT38" s="608"/>
      <c r="BU38" s="609"/>
      <c r="BV38" s="593">
        <v>2519</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555254</v>
      </c>
      <c r="CS38" s="594"/>
      <c r="CT38" s="594"/>
      <c r="CU38" s="594"/>
      <c r="CV38" s="594"/>
      <c r="CW38" s="594"/>
      <c r="CX38" s="594"/>
      <c r="CY38" s="595"/>
      <c r="CZ38" s="627">
        <v>12.3</v>
      </c>
      <c r="DA38" s="628"/>
      <c r="DB38" s="628"/>
      <c r="DC38" s="629"/>
      <c r="DD38" s="602">
        <v>501416</v>
      </c>
      <c r="DE38" s="594"/>
      <c r="DF38" s="594"/>
      <c r="DG38" s="594"/>
      <c r="DH38" s="594"/>
      <c r="DI38" s="594"/>
      <c r="DJ38" s="594"/>
      <c r="DK38" s="595"/>
      <c r="DL38" s="602">
        <v>349299</v>
      </c>
      <c r="DM38" s="594"/>
      <c r="DN38" s="594"/>
      <c r="DO38" s="594"/>
      <c r="DP38" s="594"/>
      <c r="DQ38" s="594"/>
      <c r="DR38" s="594"/>
      <c r="DS38" s="594"/>
      <c r="DT38" s="594"/>
      <c r="DU38" s="594"/>
      <c r="DV38" s="595"/>
      <c r="DW38" s="598">
        <v>11.7</v>
      </c>
      <c r="DX38" s="621"/>
      <c r="DY38" s="621"/>
      <c r="DZ38" s="621"/>
      <c r="EA38" s="621"/>
      <c r="EB38" s="621"/>
      <c r="EC38" s="622"/>
    </row>
    <row r="39" spans="2:133" ht="11.25" customHeight="1" x14ac:dyDescent="0.15">
      <c r="AQ39" s="672" t="s">
        <v>318</v>
      </c>
      <c r="AR39" s="673"/>
      <c r="AS39" s="673"/>
      <c r="AT39" s="673"/>
      <c r="AU39" s="673"/>
      <c r="AV39" s="673"/>
      <c r="AW39" s="673"/>
      <c r="AX39" s="673"/>
      <c r="AY39" s="674"/>
      <c r="AZ39" s="593" t="s">
        <v>108</v>
      </c>
      <c r="BA39" s="594"/>
      <c r="BB39" s="594"/>
      <c r="BC39" s="594"/>
      <c r="BD39" s="619"/>
      <c r="BE39" s="619"/>
      <c r="BF39" s="650"/>
      <c r="BG39" s="676" t="s">
        <v>319</v>
      </c>
      <c r="BH39" s="677"/>
      <c r="BI39" s="677"/>
      <c r="BJ39" s="677"/>
      <c r="BK39" s="677"/>
      <c r="BL39" s="187"/>
      <c r="BM39" s="608" t="s">
        <v>320</v>
      </c>
      <c r="BN39" s="608"/>
      <c r="BO39" s="608"/>
      <c r="BP39" s="608"/>
      <c r="BQ39" s="608"/>
      <c r="BR39" s="608"/>
      <c r="BS39" s="608"/>
      <c r="BT39" s="608"/>
      <c r="BU39" s="609"/>
      <c r="BV39" s="593">
        <v>99</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208507</v>
      </c>
      <c r="CS39" s="619"/>
      <c r="CT39" s="619"/>
      <c r="CU39" s="619"/>
      <c r="CV39" s="619"/>
      <c r="CW39" s="619"/>
      <c r="CX39" s="619"/>
      <c r="CY39" s="620"/>
      <c r="CZ39" s="627">
        <v>4.5999999999999996</v>
      </c>
      <c r="DA39" s="628"/>
      <c r="DB39" s="628"/>
      <c r="DC39" s="629"/>
      <c r="DD39" s="602">
        <v>197537</v>
      </c>
      <c r="DE39" s="619"/>
      <c r="DF39" s="619"/>
      <c r="DG39" s="619"/>
      <c r="DH39" s="619"/>
      <c r="DI39" s="619"/>
      <c r="DJ39" s="619"/>
      <c r="DK39" s="620"/>
      <c r="DL39" s="602" t="s">
        <v>108</v>
      </c>
      <c r="DM39" s="619"/>
      <c r="DN39" s="619"/>
      <c r="DO39" s="619"/>
      <c r="DP39" s="619"/>
      <c r="DQ39" s="619"/>
      <c r="DR39" s="619"/>
      <c r="DS39" s="619"/>
      <c r="DT39" s="619"/>
      <c r="DU39" s="619"/>
      <c r="DV39" s="620"/>
      <c r="DW39" s="598" t="s">
        <v>108</v>
      </c>
      <c r="DX39" s="621"/>
      <c r="DY39" s="621"/>
      <c r="DZ39" s="621"/>
      <c r="EA39" s="621"/>
      <c r="EB39" s="621"/>
      <c r="EC39" s="62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114000</v>
      </c>
      <c r="BA40" s="594"/>
      <c r="BB40" s="594"/>
      <c r="BC40" s="594"/>
      <c r="BD40" s="619"/>
      <c r="BE40" s="619"/>
      <c r="BF40" s="650"/>
      <c r="BG40" s="676"/>
      <c r="BH40" s="677"/>
      <c r="BI40" s="677"/>
      <c r="BJ40" s="677"/>
      <c r="BK40" s="677"/>
      <c r="BL40" s="187"/>
      <c r="BM40" s="608" t="s">
        <v>323</v>
      </c>
      <c r="BN40" s="608"/>
      <c r="BO40" s="608"/>
      <c r="BP40" s="608"/>
      <c r="BQ40" s="608"/>
      <c r="BR40" s="608"/>
      <c r="BS40" s="608"/>
      <c r="BT40" s="608"/>
      <c r="BU40" s="609"/>
      <c r="BV40" s="593">
        <v>103</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480</v>
      </c>
      <c r="CS40" s="594"/>
      <c r="CT40" s="594"/>
      <c r="CU40" s="594"/>
      <c r="CV40" s="594"/>
      <c r="CW40" s="594"/>
      <c r="CX40" s="594"/>
      <c r="CY40" s="595"/>
      <c r="CZ40" s="627">
        <v>0</v>
      </c>
      <c r="DA40" s="628"/>
      <c r="DB40" s="628"/>
      <c r="DC40" s="629"/>
      <c r="DD40" s="602">
        <v>480</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1"/>
      <c r="DY40" s="621"/>
      <c r="DZ40" s="621"/>
      <c r="EA40" s="621"/>
      <c r="EB40" s="621"/>
      <c r="EC40" s="62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246375</v>
      </c>
      <c r="BA41" s="666"/>
      <c r="BB41" s="666"/>
      <c r="BC41" s="666"/>
      <c r="BD41" s="661"/>
      <c r="BE41" s="661"/>
      <c r="BF41" s="663"/>
      <c r="BG41" s="678"/>
      <c r="BH41" s="679"/>
      <c r="BI41" s="679"/>
      <c r="BJ41" s="679"/>
      <c r="BK41" s="679"/>
      <c r="BL41" s="189"/>
      <c r="BM41" s="614" t="s">
        <v>326</v>
      </c>
      <c r="BN41" s="614"/>
      <c r="BO41" s="614"/>
      <c r="BP41" s="614"/>
      <c r="BQ41" s="614"/>
      <c r="BR41" s="614"/>
      <c r="BS41" s="614"/>
      <c r="BT41" s="614"/>
      <c r="BU41" s="615"/>
      <c r="BV41" s="665">
        <v>329</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19"/>
      <c r="CT41" s="619"/>
      <c r="CU41" s="619"/>
      <c r="CV41" s="619"/>
      <c r="CW41" s="619"/>
      <c r="CX41" s="619"/>
      <c r="CY41" s="620"/>
      <c r="CZ41" s="627" t="s">
        <v>213</v>
      </c>
      <c r="DA41" s="628"/>
      <c r="DB41" s="628"/>
      <c r="DC41" s="629"/>
      <c r="DD41" s="602" t="s">
        <v>213</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646834</v>
      </c>
      <c r="CS42" s="594"/>
      <c r="CT42" s="594"/>
      <c r="CU42" s="594"/>
      <c r="CV42" s="594"/>
      <c r="CW42" s="594"/>
      <c r="CX42" s="594"/>
      <c r="CY42" s="595"/>
      <c r="CZ42" s="627">
        <v>14.3</v>
      </c>
      <c r="DA42" s="686"/>
      <c r="DB42" s="686"/>
      <c r="DC42" s="687"/>
      <c r="DD42" s="602">
        <v>109911</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17761</v>
      </c>
      <c r="CS43" s="619"/>
      <c r="CT43" s="619"/>
      <c r="CU43" s="619"/>
      <c r="CV43" s="619"/>
      <c r="CW43" s="619"/>
      <c r="CX43" s="619"/>
      <c r="CY43" s="620"/>
      <c r="CZ43" s="627">
        <v>0.4</v>
      </c>
      <c r="DA43" s="628"/>
      <c r="DB43" s="628"/>
      <c r="DC43" s="629"/>
      <c r="DD43" s="602">
        <v>17761</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577164</v>
      </c>
      <c r="CS44" s="594"/>
      <c r="CT44" s="594"/>
      <c r="CU44" s="594"/>
      <c r="CV44" s="594"/>
      <c r="CW44" s="594"/>
      <c r="CX44" s="594"/>
      <c r="CY44" s="595"/>
      <c r="CZ44" s="627">
        <v>12.8</v>
      </c>
      <c r="DA44" s="686"/>
      <c r="DB44" s="686"/>
      <c r="DC44" s="687"/>
      <c r="DD44" s="602">
        <v>107387</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701"/>
      <c r="CE45" s="702"/>
      <c r="CF45" s="590" t="s">
        <v>334</v>
      </c>
      <c r="CG45" s="591"/>
      <c r="CH45" s="591"/>
      <c r="CI45" s="591"/>
      <c r="CJ45" s="591"/>
      <c r="CK45" s="591"/>
      <c r="CL45" s="591"/>
      <c r="CM45" s="591"/>
      <c r="CN45" s="591"/>
      <c r="CO45" s="591"/>
      <c r="CP45" s="591"/>
      <c r="CQ45" s="592"/>
      <c r="CR45" s="593">
        <v>350578</v>
      </c>
      <c r="CS45" s="619"/>
      <c r="CT45" s="619"/>
      <c r="CU45" s="619"/>
      <c r="CV45" s="619"/>
      <c r="CW45" s="619"/>
      <c r="CX45" s="619"/>
      <c r="CY45" s="620"/>
      <c r="CZ45" s="627">
        <v>7.8</v>
      </c>
      <c r="DA45" s="628"/>
      <c r="DB45" s="628"/>
      <c r="DC45" s="629"/>
      <c r="DD45" s="602">
        <v>33964</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CD46" s="701"/>
      <c r="CE46" s="702"/>
      <c r="CF46" s="590" t="s">
        <v>335</v>
      </c>
      <c r="CG46" s="591"/>
      <c r="CH46" s="591"/>
      <c r="CI46" s="591"/>
      <c r="CJ46" s="591"/>
      <c r="CK46" s="591"/>
      <c r="CL46" s="591"/>
      <c r="CM46" s="591"/>
      <c r="CN46" s="591"/>
      <c r="CO46" s="591"/>
      <c r="CP46" s="591"/>
      <c r="CQ46" s="592"/>
      <c r="CR46" s="593">
        <v>211767</v>
      </c>
      <c r="CS46" s="594"/>
      <c r="CT46" s="594"/>
      <c r="CU46" s="594"/>
      <c r="CV46" s="594"/>
      <c r="CW46" s="594"/>
      <c r="CX46" s="594"/>
      <c r="CY46" s="595"/>
      <c r="CZ46" s="627">
        <v>4.7</v>
      </c>
      <c r="DA46" s="686"/>
      <c r="DB46" s="686"/>
      <c r="DC46" s="687"/>
      <c r="DD46" s="602">
        <v>68212</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CD47" s="701"/>
      <c r="CE47" s="702"/>
      <c r="CF47" s="590" t="s">
        <v>336</v>
      </c>
      <c r="CG47" s="591"/>
      <c r="CH47" s="591"/>
      <c r="CI47" s="591"/>
      <c r="CJ47" s="591"/>
      <c r="CK47" s="591"/>
      <c r="CL47" s="591"/>
      <c r="CM47" s="591"/>
      <c r="CN47" s="591"/>
      <c r="CO47" s="591"/>
      <c r="CP47" s="591"/>
      <c r="CQ47" s="592"/>
      <c r="CR47" s="593">
        <v>69670</v>
      </c>
      <c r="CS47" s="619"/>
      <c r="CT47" s="619"/>
      <c r="CU47" s="619"/>
      <c r="CV47" s="619"/>
      <c r="CW47" s="619"/>
      <c r="CX47" s="619"/>
      <c r="CY47" s="620"/>
      <c r="CZ47" s="627">
        <v>1.5</v>
      </c>
      <c r="DA47" s="628"/>
      <c r="DB47" s="628"/>
      <c r="DC47" s="629"/>
      <c r="DD47" s="602">
        <v>2524</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x14ac:dyDescent="0.15">
      <c r="CD48" s="703"/>
      <c r="CE48" s="704"/>
      <c r="CF48" s="590" t="s">
        <v>337</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86"/>
      <c r="DB48" s="686"/>
      <c r="DC48" s="687"/>
      <c r="DD48" s="602" t="s">
        <v>118</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36" t="s">
        <v>338</v>
      </c>
      <c r="CE49" s="637"/>
      <c r="CF49" s="637"/>
      <c r="CG49" s="637"/>
      <c r="CH49" s="637"/>
      <c r="CI49" s="637"/>
      <c r="CJ49" s="637"/>
      <c r="CK49" s="637"/>
      <c r="CL49" s="637"/>
      <c r="CM49" s="637"/>
      <c r="CN49" s="637"/>
      <c r="CO49" s="637"/>
      <c r="CP49" s="637"/>
      <c r="CQ49" s="638"/>
      <c r="CR49" s="665">
        <v>4513526</v>
      </c>
      <c r="CS49" s="661"/>
      <c r="CT49" s="661"/>
      <c r="CU49" s="661"/>
      <c r="CV49" s="661"/>
      <c r="CW49" s="661"/>
      <c r="CX49" s="661"/>
      <c r="CY49" s="688"/>
      <c r="CZ49" s="689">
        <v>100</v>
      </c>
      <c r="DA49" s="690"/>
      <c r="DB49" s="690"/>
      <c r="DC49" s="691"/>
      <c r="DD49" s="692">
        <v>3334957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22" zoomScale="70" zoomScaleNormal="25" zoomScaleSheetLayoutView="70" workbookViewId="0">
      <selection activeCell="AA35" sqref="AA35:AE3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361</v>
      </c>
      <c r="C7" s="720"/>
      <c r="D7" s="720"/>
      <c r="E7" s="720"/>
      <c r="F7" s="720"/>
      <c r="G7" s="720"/>
      <c r="H7" s="720"/>
      <c r="I7" s="720"/>
      <c r="J7" s="720"/>
      <c r="K7" s="720"/>
      <c r="L7" s="720"/>
      <c r="M7" s="720"/>
      <c r="N7" s="720"/>
      <c r="O7" s="720"/>
      <c r="P7" s="721"/>
      <c r="Q7" s="722">
        <v>4704</v>
      </c>
      <c r="R7" s="723"/>
      <c r="S7" s="723"/>
      <c r="T7" s="723"/>
      <c r="U7" s="723"/>
      <c r="V7" s="723">
        <v>4514</v>
      </c>
      <c r="W7" s="723"/>
      <c r="X7" s="723"/>
      <c r="Y7" s="723"/>
      <c r="Z7" s="723"/>
      <c r="AA7" s="723">
        <v>190</v>
      </c>
      <c r="AB7" s="723"/>
      <c r="AC7" s="723"/>
      <c r="AD7" s="723"/>
      <c r="AE7" s="724"/>
      <c r="AF7" s="725">
        <v>178</v>
      </c>
      <c r="AG7" s="726"/>
      <c r="AH7" s="726"/>
      <c r="AI7" s="726"/>
      <c r="AJ7" s="727"/>
      <c r="AK7" s="762">
        <v>209</v>
      </c>
      <c r="AL7" s="763"/>
      <c r="AM7" s="763"/>
      <c r="AN7" s="763"/>
      <c r="AO7" s="763"/>
      <c r="AP7" s="763">
        <v>4295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c r="BT7" s="767"/>
      <c r="BU7" s="767"/>
      <c r="BV7" s="767"/>
      <c r="BW7" s="767"/>
      <c r="BX7" s="767"/>
      <c r="BY7" s="767"/>
      <c r="BZ7" s="767"/>
      <c r="CA7" s="767"/>
      <c r="CB7" s="767"/>
      <c r="CC7" s="767"/>
      <c r="CD7" s="767"/>
      <c r="CE7" s="767"/>
      <c r="CF7" s="767"/>
      <c r="CG7" s="768"/>
      <c r="CH7" s="759"/>
      <c r="CI7" s="760"/>
      <c r="CJ7" s="760"/>
      <c r="CK7" s="760"/>
      <c r="CL7" s="761"/>
      <c r="CM7" s="759"/>
      <c r="CN7" s="760"/>
      <c r="CO7" s="760"/>
      <c r="CP7" s="760"/>
      <c r="CQ7" s="761"/>
      <c r="CR7" s="759"/>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x14ac:dyDescent="0.15">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362</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363</v>
      </c>
      <c r="B23" s="778" t="s">
        <v>364</v>
      </c>
      <c r="C23" s="779"/>
      <c r="D23" s="779"/>
      <c r="E23" s="779"/>
      <c r="F23" s="779"/>
      <c r="G23" s="779"/>
      <c r="H23" s="779"/>
      <c r="I23" s="779"/>
      <c r="J23" s="779"/>
      <c r="K23" s="779"/>
      <c r="L23" s="779"/>
      <c r="M23" s="779"/>
      <c r="N23" s="779"/>
      <c r="O23" s="779"/>
      <c r="P23" s="780"/>
      <c r="Q23" s="781">
        <v>4704</v>
      </c>
      <c r="R23" s="782"/>
      <c r="S23" s="782"/>
      <c r="T23" s="782"/>
      <c r="U23" s="782"/>
      <c r="V23" s="782">
        <v>4514</v>
      </c>
      <c r="W23" s="782"/>
      <c r="X23" s="782"/>
      <c r="Y23" s="782"/>
      <c r="Z23" s="782"/>
      <c r="AA23" s="782">
        <v>190</v>
      </c>
      <c r="AB23" s="782"/>
      <c r="AC23" s="782"/>
      <c r="AD23" s="782"/>
      <c r="AE23" s="783"/>
      <c r="AF23" s="784">
        <v>178</v>
      </c>
      <c r="AG23" s="782"/>
      <c r="AH23" s="782"/>
      <c r="AI23" s="782"/>
      <c r="AJ23" s="785"/>
      <c r="AK23" s="786"/>
      <c r="AL23" s="787"/>
      <c r="AM23" s="787"/>
      <c r="AN23" s="787"/>
      <c r="AO23" s="787"/>
      <c r="AP23" s="782">
        <v>4295</v>
      </c>
      <c r="AQ23" s="782"/>
      <c r="AR23" s="782"/>
      <c r="AS23" s="782"/>
      <c r="AT23" s="782"/>
      <c r="AU23" s="788"/>
      <c r="AV23" s="788"/>
      <c r="AW23" s="788"/>
      <c r="AX23" s="788"/>
      <c r="AY23" s="789"/>
      <c r="AZ23" s="797" t="s">
        <v>365</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376</v>
      </c>
      <c r="C28" s="720"/>
      <c r="D28" s="720"/>
      <c r="E28" s="720"/>
      <c r="F28" s="720"/>
      <c r="G28" s="720"/>
      <c r="H28" s="720"/>
      <c r="I28" s="720"/>
      <c r="J28" s="720"/>
      <c r="K28" s="720"/>
      <c r="L28" s="720"/>
      <c r="M28" s="720"/>
      <c r="N28" s="720"/>
      <c r="O28" s="720"/>
      <c r="P28" s="721"/>
      <c r="Q28" s="810">
        <v>1368</v>
      </c>
      <c r="R28" s="811"/>
      <c r="S28" s="811"/>
      <c r="T28" s="811"/>
      <c r="U28" s="811"/>
      <c r="V28" s="811">
        <v>1427</v>
      </c>
      <c r="W28" s="811"/>
      <c r="X28" s="811"/>
      <c r="Y28" s="811"/>
      <c r="Z28" s="811"/>
      <c r="AA28" s="811">
        <v>-59</v>
      </c>
      <c r="AB28" s="811"/>
      <c r="AC28" s="811"/>
      <c r="AD28" s="811"/>
      <c r="AE28" s="812"/>
      <c r="AF28" s="813">
        <v>-59</v>
      </c>
      <c r="AG28" s="811"/>
      <c r="AH28" s="811"/>
      <c r="AI28" s="811"/>
      <c r="AJ28" s="814"/>
      <c r="AK28" s="815">
        <v>114</v>
      </c>
      <c r="AL28" s="806"/>
      <c r="AM28" s="806"/>
      <c r="AN28" s="806"/>
      <c r="AO28" s="806"/>
      <c r="AP28" s="806" t="s">
        <v>484</v>
      </c>
      <c r="AQ28" s="806"/>
      <c r="AR28" s="806"/>
      <c r="AS28" s="806"/>
      <c r="AT28" s="806"/>
      <c r="AU28" s="806" t="s">
        <v>484</v>
      </c>
      <c r="AV28" s="806"/>
      <c r="AW28" s="806"/>
      <c r="AX28" s="806"/>
      <c r="AY28" s="806"/>
      <c r="AZ28" s="807" t="s">
        <v>484</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377</v>
      </c>
      <c r="C29" s="744"/>
      <c r="D29" s="744"/>
      <c r="E29" s="744"/>
      <c r="F29" s="744"/>
      <c r="G29" s="744"/>
      <c r="H29" s="744"/>
      <c r="I29" s="744"/>
      <c r="J29" s="744"/>
      <c r="K29" s="744"/>
      <c r="L29" s="744"/>
      <c r="M29" s="744"/>
      <c r="N29" s="744"/>
      <c r="O29" s="744"/>
      <c r="P29" s="745"/>
      <c r="Q29" s="746">
        <v>755</v>
      </c>
      <c r="R29" s="747"/>
      <c r="S29" s="747"/>
      <c r="T29" s="747"/>
      <c r="U29" s="747"/>
      <c r="V29" s="747">
        <v>724</v>
      </c>
      <c r="W29" s="747"/>
      <c r="X29" s="747"/>
      <c r="Y29" s="747"/>
      <c r="Z29" s="747"/>
      <c r="AA29" s="747">
        <v>31</v>
      </c>
      <c r="AB29" s="747"/>
      <c r="AC29" s="747"/>
      <c r="AD29" s="747"/>
      <c r="AE29" s="748"/>
      <c r="AF29" s="749">
        <v>31</v>
      </c>
      <c r="AG29" s="750"/>
      <c r="AH29" s="750"/>
      <c r="AI29" s="750"/>
      <c r="AJ29" s="751"/>
      <c r="AK29" s="818">
        <v>123</v>
      </c>
      <c r="AL29" s="819"/>
      <c r="AM29" s="819"/>
      <c r="AN29" s="819"/>
      <c r="AO29" s="819"/>
      <c r="AP29" s="819" t="s">
        <v>484</v>
      </c>
      <c r="AQ29" s="819"/>
      <c r="AR29" s="819"/>
      <c r="AS29" s="819"/>
      <c r="AT29" s="819"/>
      <c r="AU29" s="819" t="s">
        <v>484</v>
      </c>
      <c r="AV29" s="819"/>
      <c r="AW29" s="819"/>
      <c r="AX29" s="819"/>
      <c r="AY29" s="819"/>
      <c r="AZ29" s="820" t="s">
        <v>484</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378</v>
      </c>
      <c r="C30" s="744"/>
      <c r="D30" s="744"/>
      <c r="E30" s="744"/>
      <c r="F30" s="744"/>
      <c r="G30" s="744"/>
      <c r="H30" s="744"/>
      <c r="I30" s="744"/>
      <c r="J30" s="744"/>
      <c r="K30" s="744"/>
      <c r="L30" s="744"/>
      <c r="M30" s="744"/>
      <c r="N30" s="744"/>
      <c r="O30" s="744"/>
      <c r="P30" s="745"/>
      <c r="Q30" s="746">
        <v>97</v>
      </c>
      <c r="R30" s="747"/>
      <c r="S30" s="747"/>
      <c r="T30" s="747"/>
      <c r="U30" s="747"/>
      <c r="V30" s="747">
        <v>96</v>
      </c>
      <c r="W30" s="747"/>
      <c r="X30" s="747"/>
      <c r="Y30" s="747"/>
      <c r="Z30" s="747"/>
      <c r="AA30" s="747">
        <v>1</v>
      </c>
      <c r="AB30" s="747"/>
      <c r="AC30" s="747"/>
      <c r="AD30" s="747"/>
      <c r="AE30" s="748"/>
      <c r="AF30" s="749">
        <v>1</v>
      </c>
      <c r="AG30" s="750"/>
      <c r="AH30" s="750"/>
      <c r="AI30" s="750"/>
      <c r="AJ30" s="751"/>
      <c r="AK30" s="818">
        <v>29</v>
      </c>
      <c r="AL30" s="819"/>
      <c r="AM30" s="819"/>
      <c r="AN30" s="819"/>
      <c r="AO30" s="819"/>
      <c r="AP30" s="819" t="s">
        <v>484</v>
      </c>
      <c r="AQ30" s="819"/>
      <c r="AR30" s="819"/>
      <c r="AS30" s="819"/>
      <c r="AT30" s="819"/>
      <c r="AU30" s="819" t="s">
        <v>484</v>
      </c>
      <c r="AV30" s="819"/>
      <c r="AW30" s="819"/>
      <c r="AX30" s="819"/>
      <c r="AY30" s="819"/>
      <c r="AZ30" s="820" t="s">
        <v>484</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379</v>
      </c>
      <c r="C31" s="744"/>
      <c r="D31" s="744"/>
      <c r="E31" s="744"/>
      <c r="F31" s="744"/>
      <c r="G31" s="744"/>
      <c r="H31" s="744"/>
      <c r="I31" s="744"/>
      <c r="J31" s="744"/>
      <c r="K31" s="744"/>
      <c r="L31" s="744"/>
      <c r="M31" s="744"/>
      <c r="N31" s="744"/>
      <c r="O31" s="744"/>
      <c r="P31" s="745"/>
      <c r="Q31" s="746">
        <v>289</v>
      </c>
      <c r="R31" s="747"/>
      <c r="S31" s="747"/>
      <c r="T31" s="747"/>
      <c r="U31" s="747"/>
      <c r="V31" s="747">
        <v>265</v>
      </c>
      <c r="W31" s="747"/>
      <c r="X31" s="747"/>
      <c r="Y31" s="747"/>
      <c r="Z31" s="747"/>
      <c r="AA31" s="747">
        <v>23</v>
      </c>
      <c r="AB31" s="747"/>
      <c r="AC31" s="747"/>
      <c r="AD31" s="747"/>
      <c r="AE31" s="748"/>
      <c r="AF31" s="749">
        <v>294</v>
      </c>
      <c r="AG31" s="750"/>
      <c r="AH31" s="750"/>
      <c r="AI31" s="750"/>
      <c r="AJ31" s="751"/>
      <c r="AK31" s="818">
        <v>27</v>
      </c>
      <c r="AL31" s="819"/>
      <c r="AM31" s="819"/>
      <c r="AN31" s="819"/>
      <c r="AO31" s="819"/>
      <c r="AP31" s="819">
        <v>810</v>
      </c>
      <c r="AQ31" s="819"/>
      <c r="AR31" s="819"/>
      <c r="AS31" s="819"/>
      <c r="AT31" s="819"/>
      <c r="AU31" s="819">
        <v>60</v>
      </c>
      <c r="AV31" s="819"/>
      <c r="AW31" s="819"/>
      <c r="AX31" s="819"/>
      <c r="AY31" s="819"/>
      <c r="AZ31" s="820" t="s">
        <v>484</v>
      </c>
      <c r="BA31" s="820"/>
      <c r="BB31" s="820"/>
      <c r="BC31" s="820"/>
      <c r="BD31" s="820"/>
      <c r="BE31" s="816" t="s">
        <v>380</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381</v>
      </c>
      <c r="C32" s="744"/>
      <c r="D32" s="744"/>
      <c r="E32" s="744"/>
      <c r="F32" s="744"/>
      <c r="G32" s="744"/>
      <c r="H32" s="744"/>
      <c r="I32" s="744"/>
      <c r="J32" s="744"/>
      <c r="K32" s="744"/>
      <c r="L32" s="744"/>
      <c r="M32" s="744"/>
      <c r="N32" s="744"/>
      <c r="O32" s="744"/>
      <c r="P32" s="745"/>
      <c r="Q32" s="746">
        <v>973</v>
      </c>
      <c r="R32" s="747"/>
      <c r="S32" s="747"/>
      <c r="T32" s="747"/>
      <c r="U32" s="747"/>
      <c r="V32" s="747">
        <v>966</v>
      </c>
      <c r="W32" s="747"/>
      <c r="X32" s="747"/>
      <c r="Y32" s="747"/>
      <c r="Z32" s="747"/>
      <c r="AA32" s="747">
        <v>7</v>
      </c>
      <c r="AB32" s="747"/>
      <c r="AC32" s="747"/>
      <c r="AD32" s="747"/>
      <c r="AE32" s="748"/>
      <c r="AF32" s="749">
        <v>7</v>
      </c>
      <c r="AG32" s="750"/>
      <c r="AH32" s="750"/>
      <c r="AI32" s="750"/>
      <c r="AJ32" s="751"/>
      <c r="AK32" s="818">
        <v>195</v>
      </c>
      <c r="AL32" s="819"/>
      <c r="AM32" s="819"/>
      <c r="AN32" s="819"/>
      <c r="AO32" s="819"/>
      <c r="AP32" s="819">
        <v>3063</v>
      </c>
      <c r="AQ32" s="819"/>
      <c r="AR32" s="819"/>
      <c r="AS32" s="819"/>
      <c r="AT32" s="819"/>
      <c r="AU32" s="819">
        <v>1899</v>
      </c>
      <c r="AV32" s="819"/>
      <c r="AW32" s="819"/>
      <c r="AX32" s="819"/>
      <c r="AY32" s="819"/>
      <c r="AZ32" s="820" t="s">
        <v>484</v>
      </c>
      <c r="BA32" s="820"/>
      <c r="BB32" s="820"/>
      <c r="BC32" s="820"/>
      <c r="BD32" s="820"/>
      <c r="BE32" s="816" t="s">
        <v>382</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383</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363</v>
      </c>
      <c r="B63" s="778" t="s">
        <v>384</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273</v>
      </c>
      <c r="AG63" s="830"/>
      <c r="AH63" s="830"/>
      <c r="AI63" s="830"/>
      <c r="AJ63" s="831"/>
      <c r="AK63" s="832"/>
      <c r="AL63" s="827"/>
      <c r="AM63" s="827"/>
      <c r="AN63" s="827"/>
      <c r="AO63" s="827"/>
      <c r="AP63" s="830">
        <v>3873</v>
      </c>
      <c r="AQ63" s="830"/>
      <c r="AR63" s="830"/>
      <c r="AS63" s="830"/>
      <c r="AT63" s="830"/>
      <c r="AU63" s="830">
        <v>1959</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386</v>
      </c>
      <c r="B66" s="729"/>
      <c r="C66" s="729"/>
      <c r="D66" s="729"/>
      <c r="E66" s="729"/>
      <c r="F66" s="729"/>
      <c r="G66" s="729"/>
      <c r="H66" s="729"/>
      <c r="I66" s="729"/>
      <c r="J66" s="729"/>
      <c r="K66" s="729"/>
      <c r="L66" s="729"/>
      <c r="M66" s="729"/>
      <c r="N66" s="729"/>
      <c r="O66" s="729"/>
      <c r="P66" s="730"/>
      <c r="Q66" s="705" t="s">
        <v>387</v>
      </c>
      <c r="R66" s="706"/>
      <c r="S66" s="706"/>
      <c r="T66" s="706"/>
      <c r="U66" s="707"/>
      <c r="V66" s="705" t="s">
        <v>388</v>
      </c>
      <c r="W66" s="706"/>
      <c r="X66" s="706"/>
      <c r="Y66" s="706"/>
      <c r="Z66" s="707"/>
      <c r="AA66" s="705" t="s">
        <v>389</v>
      </c>
      <c r="AB66" s="706"/>
      <c r="AC66" s="706"/>
      <c r="AD66" s="706"/>
      <c r="AE66" s="707"/>
      <c r="AF66" s="840" t="s">
        <v>390</v>
      </c>
      <c r="AG66" s="801"/>
      <c r="AH66" s="801"/>
      <c r="AI66" s="801"/>
      <c r="AJ66" s="841"/>
      <c r="AK66" s="705" t="s">
        <v>391</v>
      </c>
      <c r="AL66" s="729"/>
      <c r="AM66" s="729"/>
      <c r="AN66" s="729"/>
      <c r="AO66" s="730"/>
      <c r="AP66" s="705" t="s">
        <v>392</v>
      </c>
      <c r="AQ66" s="706"/>
      <c r="AR66" s="706"/>
      <c r="AS66" s="706"/>
      <c r="AT66" s="707"/>
      <c r="AU66" s="705" t="s">
        <v>393</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546</v>
      </c>
      <c r="C68" s="858" t="s">
        <v>546</v>
      </c>
      <c r="D68" s="858" t="s">
        <v>546</v>
      </c>
      <c r="E68" s="858" t="s">
        <v>546</v>
      </c>
      <c r="F68" s="858" t="s">
        <v>546</v>
      </c>
      <c r="G68" s="858" t="s">
        <v>546</v>
      </c>
      <c r="H68" s="858" t="s">
        <v>546</v>
      </c>
      <c r="I68" s="858" t="s">
        <v>546</v>
      </c>
      <c r="J68" s="858" t="s">
        <v>546</v>
      </c>
      <c r="K68" s="858" t="s">
        <v>546</v>
      </c>
      <c r="L68" s="858" t="s">
        <v>546</v>
      </c>
      <c r="M68" s="858" t="s">
        <v>546</v>
      </c>
      <c r="N68" s="858" t="s">
        <v>546</v>
      </c>
      <c r="O68" s="858" t="s">
        <v>546</v>
      </c>
      <c r="P68" s="859" t="s">
        <v>546</v>
      </c>
      <c r="Q68" s="860">
        <v>4538</v>
      </c>
      <c r="R68" s="854"/>
      <c r="S68" s="854"/>
      <c r="T68" s="854"/>
      <c r="U68" s="854"/>
      <c r="V68" s="854">
        <v>4433</v>
      </c>
      <c r="W68" s="854"/>
      <c r="X68" s="854"/>
      <c r="Y68" s="854"/>
      <c r="Z68" s="854"/>
      <c r="AA68" s="854">
        <v>105</v>
      </c>
      <c r="AB68" s="854"/>
      <c r="AC68" s="854"/>
      <c r="AD68" s="854"/>
      <c r="AE68" s="854"/>
      <c r="AF68" s="854">
        <v>105</v>
      </c>
      <c r="AG68" s="854"/>
      <c r="AH68" s="854"/>
      <c r="AI68" s="854"/>
      <c r="AJ68" s="854"/>
      <c r="AK68" s="854">
        <v>37</v>
      </c>
      <c r="AL68" s="854"/>
      <c r="AM68" s="854"/>
      <c r="AN68" s="854"/>
      <c r="AO68" s="854"/>
      <c r="AP68" s="854">
        <v>3429</v>
      </c>
      <c r="AQ68" s="854"/>
      <c r="AR68" s="854"/>
      <c r="AS68" s="854"/>
      <c r="AT68" s="854"/>
      <c r="AU68" s="854">
        <v>108</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547</v>
      </c>
      <c r="C69" s="862" t="s">
        <v>547</v>
      </c>
      <c r="D69" s="862" t="s">
        <v>547</v>
      </c>
      <c r="E69" s="862" t="s">
        <v>547</v>
      </c>
      <c r="F69" s="862" t="s">
        <v>547</v>
      </c>
      <c r="G69" s="862" t="s">
        <v>547</v>
      </c>
      <c r="H69" s="862" t="s">
        <v>547</v>
      </c>
      <c r="I69" s="862" t="s">
        <v>547</v>
      </c>
      <c r="J69" s="862" t="s">
        <v>547</v>
      </c>
      <c r="K69" s="862" t="s">
        <v>547</v>
      </c>
      <c r="L69" s="862" t="s">
        <v>547</v>
      </c>
      <c r="M69" s="862" t="s">
        <v>547</v>
      </c>
      <c r="N69" s="862" t="s">
        <v>547</v>
      </c>
      <c r="O69" s="862" t="s">
        <v>547</v>
      </c>
      <c r="P69" s="863" t="s">
        <v>547</v>
      </c>
      <c r="Q69" s="864">
        <v>4871</v>
      </c>
      <c r="R69" s="819"/>
      <c r="S69" s="819"/>
      <c r="T69" s="819"/>
      <c r="U69" s="819"/>
      <c r="V69" s="819">
        <v>4402</v>
      </c>
      <c r="W69" s="819"/>
      <c r="X69" s="819"/>
      <c r="Y69" s="819"/>
      <c r="Z69" s="819"/>
      <c r="AA69" s="819">
        <v>468</v>
      </c>
      <c r="AB69" s="819"/>
      <c r="AC69" s="819"/>
      <c r="AD69" s="819"/>
      <c r="AE69" s="819"/>
      <c r="AF69" s="819">
        <v>468</v>
      </c>
      <c r="AG69" s="819"/>
      <c r="AH69" s="819"/>
      <c r="AI69" s="819"/>
      <c r="AJ69" s="819"/>
      <c r="AK69" s="819" t="s">
        <v>484</v>
      </c>
      <c r="AL69" s="819"/>
      <c r="AM69" s="819"/>
      <c r="AN69" s="819"/>
      <c r="AO69" s="819"/>
      <c r="AP69" s="819" t="s">
        <v>484</v>
      </c>
      <c r="AQ69" s="819"/>
      <c r="AR69" s="819"/>
      <c r="AS69" s="819"/>
      <c r="AT69" s="819"/>
      <c r="AU69" s="819" t="s">
        <v>484</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548</v>
      </c>
      <c r="C70" s="862" t="s">
        <v>548</v>
      </c>
      <c r="D70" s="862" t="s">
        <v>548</v>
      </c>
      <c r="E70" s="862" t="s">
        <v>548</v>
      </c>
      <c r="F70" s="862" t="s">
        <v>548</v>
      </c>
      <c r="G70" s="862" t="s">
        <v>548</v>
      </c>
      <c r="H70" s="862" t="s">
        <v>548</v>
      </c>
      <c r="I70" s="862" t="s">
        <v>548</v>
      </c>
      <c r="J70" s="862" t="s">
        <v>548</v>
      </c>
      <c r="K70" s="862" t="s">
        <v>548</v>
      </c>
      <c r="L70" s="862" t="s">
        <v>548</v>
      </c>
      <c r="M70" s="862" t="s">
        <v>548</v>
      </c>
      <c r="N70" s="862" t="s">
        <v>548</v>
      </c>
      <c r="O70" s="862" t="s">
        <v>548</v>
      </c>
      <c r="P70" s="863" t="s">
        <v>548</v>
      </c>
      <c r="Q70" s="864">
        <v>3</v>
      </c>
      <c r="R70" s="819"/>
      <c r="S70" s="819"/>
      <c r="T70" s="819"/>
      <c r="U70" s="819"/>
      <c r="V70" s="819">
        <v>1</v>
      </c>
      <c r="W70" s="819"/>
      <c r="X70" s="819"/>
      <c r="Y70" s="819"/>
      <c r="Z70" s="819"/>
      <c r="AA70" s="819">
        <v>2</v>
      </c>
      <c r="AB70" s="819"/>
      <c r="AC70" s="819"/>
      <c r="AD70" s="819"/>
      <c r="AE70" s="819"/>
      <c r="AF70" s="819">
        <v>2</v>
      </c>
      <c r="AG70" s="819"/>
      <c r="AH70" s="819"/>
      <c r="AI70" s="819"/>
      <c r="AJ70" s="819"/>
      <c r="AK70" s="819" t="s">
        <v>484</v>
      </c>
      <c r="AL70" s="819"/>
      <c r="AM70" s="819"/>
      <c r="AN70" s="819"/>
      <c r="AO70" s="819"/>
      <c r="AP70" s="819" t="s">
        <v>484</v>
      </c>
      <c r="AQ70" s="819"/>
      <c r="AR70" s="819"/>
      <c r="AS70" s="819"/>
      <c r="AT70" s="819"/>
      <c r="AU70" s="819" t="s">
        <v>484</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549</v>
      </c>
      <c r="C71" s="862" t="s">
        <v>549</v>
      </c>
      <c r="D71" s="862" t="s">
        <v>549</v>
      </c>
      <c r="E71" s="862" t="s">
        <v>549</v>
      </c>
      <c r="F71" s="862" t="s">
        <v>549</v>
      </c>
      <c r="G71" s="862" t="s">
        <v>549</v>
      </c>
      <c r="H71" s="862" t="s">
        <v>549</v>
      </c>
      <c r="I71" s="862" t="s">
        <v>549</v>
      </c>
      <c r="J71" s="862" t="s">
        <v>549</v>
      </c>
      <c r="K71" s="862" t="s">
        <v>549</v>
      </c>
      <c r="L71" s="862" t="s">
        <v>549</v>
      </c>
      <c r="M71" s="862" t="s">
        <v>549</v>
      </c>
      <c r="N71" s="862" t="s">
        <v>549</v>
      </c>
      <c r="O71" s="862" t="s">
        <v>549</v>
      </c>
      <c r="P71" s="863" t="s">
        <v>549</v>
      </c>
      <c r="Q71" s="864">
        <v>120</v>
      </c>
      <c r="R71" s="819"/>
      <c r="S71" s="819"/>
      <c r="T71" s="819"/>
      <c r="U71" s="819"/>
      <c r="V71" s="819">
        <v>107</v>
      </c>
      <c r="W71" s="819"/>
      <c r="X71" s="819"/>
      <c r="Y71" s="819"/>
      <c r="Z71" s="819"/>
      <c r="AA71" s="819">
        <v>13</v>
      </c>
      <c r="AB71" s="819"/>
      <c r="AC71" s="819"/>
      <c r="AD71" s="819"/>
      <c r="AE71" s="819"/>
      <c r="AF71" s="819">
        <v>13</v>
      </c>
      <c r="AG71" s="819"/>
      <c r="AH71" s="819"/>
      <c r="AI71" s="819"/>
      <c r="AJ71" s="819"/>
      <c r="AK71" s="819">
        <v>11</v>
      </c>
      <c r="AL71" s="819"/>
      <c r="AM71" s="819"/>
      <c r="AN71" s="819"/>
      <c r="AO71" s="819"/>
      <c r="AP71" s="819" t="s">
        <v>484</v>
      </c>
      <c r="AQ71" s="819"/>
      <c r="AR71" s="819"/>
      <c r="AS71" s="819"/>
      <c r="AT71" s="819"/>
      <c r="AU71" s="819" t="s">
        <v>484</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550</v>
      </c>
      <c r="C72" s="862" t="s">
        <v>550</v>
      </c>
      <c r="D72" s="862" t="s">
        <v>550</v>
      </c>
      <c r="E72" s="862" t="s">
        <v>550</v>
      </c>
      <c r="F72" s="862" t="s">
        <v>550</v>
      </c>
      <c r="G72" s="862" t="s">
        <v>550</v>
      </c>
      <c r="H72" s="862" t="s">
        <v>550</v>
      </c>
      <c r="I72" s="862" t="s">
        <v>550</v>
      </c>
      <c r="J72" s="862" t="s">
        <v>550</v>
      </c>
      <c r="K72" s="862" t="s">
        <v>550</v>
      </c>
      <c r="L72" s="862" t="s">
        <v>550</v>
      </c>
      <c r="M72" s="862" t="s">
        <v>550</v>
      </c>
      <c r="N72" s="862" t="s">
        <v>550</v>
      </c>
      <c r="O72" s="862" t="s">
        <v>550</v>
      </c>
      <c r="P72" s="863" t="s">
        <v>550</v>
      </c>
      <c r="Q72" s="864">
        <v>2420</v>
      </c>
      <c r="R72" s="819"/>
      <c r="S72" s="819"/>
      <c r="T72" s="819"/>
      <c r="U72" s="819"/>
      <c r="V72" s="819">
        <v>2371</v>
      </c>
      <c r="W72" s="819"/>
      <c r="X72" s="819"/>
      <c r="Y72" s="819"/>
      <c r="Z72" s="819"/>
      <c r="AA72" s="819">
        <v>50</v>
      </c>
      <c r="AB72" s="819"/>
      <c r="AC72" s="819"/>
      <c r="AD72" s="819"/>
      <c r="AE72" s="819"/>
      <c r="AF72" s="819">
        <v>50</v>
      </c>
      <c r="AG72" s="819"/>
      <c r="AH72" s="819"/>
      <c r="AI72" s="819"/>
      <c r="AJ72" s="819"/>
      <c r="AK72" s="819">
        <v>15</v>
      </c>
      <c r="AL72" s="819"/>
      <c r="AM72" s="819"/>
      <c r="AN72" s="819"/>
      <c r="AO72" s="819"/>
      <c r="AP72" s="819" t="s">
        <v>484</v>
      </c>
      <c r="AQ72" s="819"/>
      <c r="AR72" s="819"/>
      <c r="AS72" s="819"/>
      <c r="AT72" s="819"/>
      <c r="AU72" s="819" t="s">
        <v>484</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551</v>
      </c>
      <c r="C73" s="862" t="s">
        <v>551</v>
      </c>
      <c r="D73" s="862" t="s">
        <v>551</v>
      </c>
      <c r="E73" s="862" t="s">
        <v>551</v>
      </c>
      <c r="F73" s="862" t="s">
        <v>551</v>
      </c>
      <c r="G73" s="862" t="s">
        <v>551</v>
      </c>
      <c r="H73" s="862" t="s">
        <v>551</v>
      </c>
      <c r="I73" s="862" t="s">
        <v>551</v>
      </c>
      <c r="J73" s="862" t="s">
        <v>551</v>
      </c>
      <c r="K73" s="862" t="s">
        <v>551</v>
      </c>
      <c r="L73" s="862" t="s">
        <v>551</v>
      </c>
      <c r="M73" s="862" t="s">
        <v>551</v>
      </c>
      <c r="N73" s="862" t="s">
        <v>551</v>
      </c>
      <c r="O73" s="862" t="s">
        <v>551</v>
      </c>
      <c r="P73" s="863" t="s">
        <v>551</v>
      </c>
      <c r="Q73" s="864">
        <v>336761</v>
      </c>
      <c r="R73" s="819"/>
      <c r="S73" s="819"/>
      <c r="T73" s="819"/>
      <c r="U73" s="819"/>
      <c r="V73" s="819">
        <v>321618</v>
      </c>
      <c r="W73" s="819"/>
      <c r="X73" s="819"/>
      <c r="Y73" s="819"/>
      <c r="Z73" s="819"/>
      <c r="AA73" s="819">
        <v>15143</v>
      </c>
      <c r="AB73" s="819"/>
      <c r="AC73" s="819"/>
      <c r="AD73" s="819"/>
      <c r="AE73" s="819"/>
      <c r="AF73" s="819">
        <v>15143</v>
      </c>
      <c r="AG73" s="819"/>
      <c r="AH73" s="819"/>
      <c r="AI73" s="819"/>
      <c r="AJ73" s="819"/>
      <c r="AK73" s="819">
        <v>1625</v>
      </c>
      <c r="AL73" s="819"/>
      <c r="AM73" s="819"/>
      <c r="AN73" s="819"/>
      <c r="AO73" s="819"/>
      <c r="AP73" s="819" t="s">
        <v>484</v>
      </c>
      <c r="AQ73" s="819"/>
      <c r="AR73" s="819"/>
      <c r="AS73" s="819"/>
      <c r="AT73" s="819"/>
      <c r="AU73" s="819" t="s">
        <v>484</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552</v>
      </c>
      <c r="C74" s="862" t="s">
        <v>552</v>
      </c>
      <c r="D74" s="862" t="s">
        <v>552</v>
      </c>
      <c r="E74" s="862" t="s">
        <v>552</v>
      </c>
      <c r="F74" s="862" t="s">
        <v>552</v>
      </c>
      <c r="G74" s="862" t="s">
        <v>552</v>
      </c>
      <c r="H74" s="862" t="s">
        <v>552</v>
      </c>
      <c r="I74" s="862" t="s">
        <v>552</v>
      </c>
      <c r="J74" s="862" t="s">
        <v>552</v>
      </c>
      <c r="K74" s="862" t="s">
        <v>552</v>
      </c>
      <c r="L74" s="862" t="s">
        <v>552</v>
      </c>
      <c r="M74" s="862" t="s">
        <v>552</v>
      </c>
      <c r="N74" s="862" t="s">
        <v>552</v>
      </c>
      <c r="O74" s="862" t="s">
        <v>552</v>
      </c>
      <c r="P74" s="863" t="s">
        <v>552</v>
      </c>
      <c r="Q74" s="864">
        <v>2416</v>
      </c>
      <c r="R74" s="819"/>
      <c r="S74" s="819"/>
      <c r="T74" s="819"/>
      <c r="U74" s="819"/>
      <c r="V74" s="819">
        <v>2416</v>
      </c>
      <c r="W74" s="819"/>
      <c r="X74" s="819"/>
      <c r="Y74" s="819"/>
      <c r="Z74" s="819"/>
      <c r="AA74" s="819">
        <v>0</v>
      </c>
      <c r="AB74" s="819"/>
      <c r="AC74" s="819"/>
      <c r="AD74" s="819"/>
      <c r="AE74" s="819"/>
      <c r="AF74" s="819">
        <v>0</v>
      </c>
      <c r="AG74" s="819"/>
      <c r="AH74" s="819"/>
      <c r="AI74" s="819"/>
      <c r="AJ74" s="819"/>
      <c r="AK74" s="819" t="s">
        <v>484</v>
      </c>
      <c r="AL74" s="819"/>
      <c r="AM74" s="819"/>
      <c r="AN74" s="819"/>
      <c r="AO74" s="819"/>
      <c r="AP74" s="819" t="s">
        <v>484</v>
      </c>
      <c r="AQ74" s="819"/>
      <c r="AR74" s="819"/>
      <c r="AS74" s="819"/>
      <c r="AT74" s="819"/>
      <c r="AU74" s="819" t="s">
        <v>484</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363</v>
      </c>
      <c r="B88" s="778" t="s">
        <v>394</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15781</v>
      </c>
      <c r="AG88" s="830"/>
      <c r="AH88" s="830"/>
      <c r="AI88" s="830"/>
      <c r="AJ88" s="830"/>
      <c r="AK88" s="827"/>
      <c r="AL88" s="827"/>
      <c r="AM88" s="827"/>
      <c r="AN88" s="827"/>
      <c r="AO88" s="827"/>
      <c r="AP88" s="830">
        <v>3429</v>
      </c>
      <c r="AQ88" s="830"/>
      <c r="AR88" s="830"/>
      <c r="AS88" s="830"/>
      <c r="AT88" s="830"/>
      <c r="AU88" s="830">
        <v>108</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78" t="s">
        <v>395</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c r="CS102" s="838"/>
      <c r="CT102" s="838"/>
      <c r="CU102" s="838"/>
      <c r="CV102" s="881"/>
      <c r="CW102" s="880"/>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396</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397</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400</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401</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403</v>
      </c>
      <c r="AB109" s="883"/>
      <c r="AC109" s="883"/>
      <c r="AD109" s="883"/>
      <c r="AE109" s="884"/>
      <c r="AF109" s="882" t="s">
        <v>284</v>
      </c>
      <c r="AG109" s="883"/>
      <c r="AH109" s="883"/>
      <c r="AI109" s="883"/>
      <c r="AJ109" s="884"/>
      <c r="AK109" s="882" t="s">
        <v>283</v>
      </c>
      <c r="AL109" s="883"/>
      <c r="AM109" s="883"/>
      <c r="AN109" s="883"/>
      <c r="AO109" s="884"/>
      <c r="AP109" s="882" t="s">
        <v>404</v>
      </c>
      <c r="AQ109" s="883"/>
      <c r="AR109" s="883"/>
      <c r="AS109" s="883"/>
      <c r="AT109" s="885"/>
      <c r="AU109" s="904" t="s">
        <v>402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403</v>
      </c>
      <c r="BR109" s="883"/>
      <c r="BS109" s="883"/>
      <c r="BT109" s="883"/>
      <c r="BU109" s="884"/>
      <c r="BV109" s="882" t="s">
        <v>284</v>
      </c>
      <c r="BW109" s="883"/>
      <c r="BX109" s="883"/>
      <c r="BY109" s="883"/>
      <c r="BZ109" s="884"/>
      <c r="CA109" s="882" t="s">
        <v>283</v>
      </c>
      <c r="CB109" s="883"/>
      <c r="CC109" s="883"/>
      <c r="CD109" s="883"/>
      <c r="CE109" s="884"/>
      <c r="CF109" s="905" t="s">
        <v>404</v>
      </c>
      <c r="CG109" s="905"/>
      <c r="CH109" s="905"/>
      <c r="CI109" s="905"/>
      <c r="CJ109" s="905"/>
      <c r="CK109" s="882" t="s">
        <v>405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403</v>
      </c>
      <c r="DH109" s="883"/>
      <c r="DI109" s="883"/>
      <c r="DJ109" s="883"/>
      <c r="DK109" s="884"/>
      <c r="DL109" s="882" t="s">
        <v>284</v>
      </c>
      <c r="DM109" s="883"/>
      <c r="DN109" s="883"/>
      <c r="DO109" s="883"/>
      <c r="DP109" s="884"/>
      <c r="DQ109" s="882" t="s">
        <v>283</v>
      </c>
      <c r="DR109" s="883"/>
      <c r="DS109" s="883"/>
      <c r="DT109" s="883"/>
      <c r="DU109" s="884"/>
      <c r="DV109" s="882" t="s">
        <v>404</v>
      </c>
      <c r="DW109" s="883"/>
      <c r="DX109" s="883"/>
      <c r="DY109" s="883"/>
      <c r="DZ109" s="885"/>
    </row>
    <row r="110" spans="1:131" s="197" customFormat="1" ht="26.25" customHeight="1" x14ac:dyDescent="0.15">
      <c r="A110" s="886" t="s">
        <v>406</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403258</v>
      </c>
      <c r="AB110" s="890"/>
      <c r="AC110" s="890"/>
      <c r="AD110" s="890"/>
      <c r="AE110" s="891"/>
      <c r="AF110" s="892">
        <v>381475</v>
      </c>
      <c r="AG110" s="890"/>
      <c r="AH110" s="890"/>
      <c r="AI110" s="890"/>
      <c r="AJ110" s="891"/>
      <c r="AK110" s="892">
        <v>380858</v>
      </c>
      <c r="AL110" s="890"/>
      <c r="AM110" s="890"/>
      <c r="AN110" s="890"/>
      <c r="AO110" s="891"/>
      <c r="AP110" s="893">
        <v>15.5</v>
      </c>
      <c r="AQ110" s="894"/>
      <c r="AR110" s="894"/>
      <c r="AS110" s="894"/>
      <c r="AT110" s="895"/>
      <c r="AU110" s="896" t="s">
        <v>60</v>
      </c>
      <c r="AV110" s="897"/>
      <c r="AW110" s="897"/>
      <c r="AX110" s="897"/>
      <c r="AY110" s="898"/>
      <c r="AZ110" s="940" t="s">
        <v>407</v>
      </c>
      <c r="BA110" s="887"/>
      <c r="BB110" s="887"/>
      <c r="BC110" s="887"/>
      <c r="BD110" s="887"/>
      <c r="BE110" s="887"/>
      <c r="BF110" s="887"/>
      <c r="BG110" s="887"/>
      <c r="BH110" s="887"/>
      <c r="BI110" s="887"/>
      <c r="BJ110" s="887"/>
      <c r="BK110" s="887"/>
      <c r="BL110" s="887"/>
      <c r="BM110" s="887"/>
      <c r="BN110" s="887"/>
      <c r="BO110" s="887"/>
      <c r="BP110" s="888"/>
      <c r="BQ110" s="926">
        <v>4106443</v>
      </c>
      <c r="BR110" s="927"/>
      <c r="BS110" s="927"/>
      <c r="BT110" s="927"/>
      <c r="BU110" s="927"/>
      <c r="BV110" s="927">
        <v>4118261</v>
      </c>
      <c r="BW110" s="927"/>
      <c r="BX110" s="927"/>
      <c r="BY110" s="927"/>
      <c r="BZ110" s="927"/>
      <c r="CA110" s="927">
        <v>4294804</v>
      </c>
      <c r="CB110" s="927"/>
      <c r="CC110" s="927"/>
      <c r="CD110" s="927"/>
      <c r="CE110" s="927"/>
      <c r="CF110" s="941">
        <v>174.9</v>
      </c>
      <c r="CG110" s="942"/>
      <c r="CH110" s="942"/>
      <c r="CI110" s="942"/>
      <c r="CJ110" s="942"/>
      <c r="CK110" s="943" t="s">
        <v>408</v>
      </c>
      <c r="CL110" s="944"/>
      <c r="CM110" s="923" t="s">
        <v>409</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410</v>
      </c>
      <c r="DH110" s="927"/>
      <c r="DI110" s="927"/>
      <c r="DJ110" s="927"/>
      <c r="DK110" s="927"/>
      <c r="DL110" s="927" t="s">
        <v>410</v>
      </c>
      <c r="DM110" s="927"/>
      <c r="DN110" s="927"/>
      <c r="DO110" s="927"/>
      <c r="DP110" s="927"/>
      <c r="DQ110" s="927" t="s">
        <v>410</v>
      </c>
      <c r="DR110" s="927"/>
      <c r="DS110" s="927"/>
      <c r="DT110" s="927"/>
      <c r="DU110" s="927"/>
      <c r="DV110" s="928" t="s">
        <v>410</v>
      </c>
      <c r="DW110" s="928"/>
      <c r="DX110" s="928"/>
      <c r="DY110" s="928"/>
      <c r="DZ110" s="929"/>
    </row>
    <row r="111" spans="1:131" s="197" customFormat="1" ht="26.25" customHeight="1" x14ac:dyDescent="0.15">
      <c r="A111" s="930" t="s">
        <v>411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108</v>
      </c>
      <c r="AB111" s="934"/>
      <c r="AC111" s="934"/>
      <c r="AD111" s="934"/>
      <c r="AE111" s="935"/>
      <c r="AF111" s="936" t="s">
        <v>108</v>
      </c>
      <c r="AG111" s="934"/>
      <c r="AH111" s="934"/>
      <c r="AI111" s="934"/>
      <c r="AJ111" s="935"/>
      <c r="AK111" s="936" t="s">
        <v>108</v>
      </c>
      <c r="AL111" s="934"/>
      <c r="AM111" s="934"/>
      <c r="AN111" s="934"/>
      <c r="AO111" s="935"/>
      <c r="AP111" s="937" t="s">
        <v>108</v>
      </c>
      <c r="AQ111" s="938"/>
      <c r="AR111" s="938"/>
      <c r="AS111" s="938"/>
      <c r="AT111" s="939"/>
      <c r="AU111" s="899"/>
      <c r="AV111" s="900"/>
      <c r="AW111" s="900"/>
      <c r="AX111" s="900"/>
      <c r="AY111" s="901"/>
      <c r="AZ111" s="949" t="s">
        <v>412</v>
      </c>
      <c r="BA111" s="950"/>
      <c r="BB111" s="950"/>
      <c r="BC111" s="950"/>
      <c r="BD111" s="950"/>
      <c r="BE111" s="950"/>
      <c r="BF111" s="950"/>
      <c r="BG111" s="950"/>
      <c r="BH111" s="950"/>
      <c r="BI111" s="950"/>
      <c r="BJ111" s="950"/>
      <c r="BK111" s="950"/>
      <c r="BL111" s="950"/>
      <c r="BM111" s="950"/>
      <c r="BN111" s="950"/>
      <c r="BO111" s="950"/>
      <c r="BP111" s="951"/>
      <c r="BQ111" s="919">
        <v>36110</v>
      </c>
      <c r="BR111" s="920"/>
      <c r="BS111" s="920"/>
      <c r="BT111" s="920"/>
      <c r="BU111" s="920"/>
      <c r="BV111" s="920">
        <v>35115</v>
      </c>
      <c r="BW111" s="920"/>
      <c r="BX111" s="920"/>
      <c r="BY111" s="920"/>
      <c r="BZ111" s="920"/>
      <c r="CA111" s="920">
        <v>84945</v>
      </c>
      <c r="CB111" s="920"/>
      <c r="CC111" s="920"/>
      <c r="CD111" s="920"/>
      <c r="CE111" s="920"/>
      <c r="CF111" s="914">
        <v>3.5</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108</v>
      </c>
      <c r="DH111" s="920"/>
      <c r="DI111" s="920"/>
      <c r="DJ111" s="920"/>
      <c r="DK111" s="920"/>
      <c r="DL111" s="920" t="s">
        <v>108</v>
      </c>
      <c r="DM111" s="920"/>
      <c r="DN111" s="920"/>
      <c r="DO111" s="920"/>
      <c r="DP111" s="920"/>
      <c r="DQ111" s="920" t="s">
        <v>108</v>
      </c>
      <c r="DR111" s="920"/>
      <c r="DS111" s="920"/>
      <c r="DT111" s="920"/>
      <c r="DU111" s="920"/>
      <c r="DV111" s="921" t="s">
        <v>108</v>
      </c>
      <c r="DW111" s="921"/>
      <c r="DX111" s="921"/>
      <c r="DY111" s="921"/>
      <c r="DZ111" s="922"/>
    </row>
    <row r="112" spans="1:131" s="197" customFormat="1" ht="26.25" customHeight="1" x14ac:dyDescent="0.15">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108</v>
      </c>
      <c r="AB112" s="959"/>
      <c r="AC112" s="959"/>
      <c r="AD112" s="959"/>
      <c r="AE112" s="960"/>
      <c r="AF112" s="961" t="s">
        <v>108</v>
      </c>
      <c r="AG112" s="959"/>
      <c r="AH112" s="959"/>
      <c r="AI112" s="959"/>
      <c r="AJ112" s="960"/>
      <c r="AK112" s="961" t="s">
        <v>108</v>
      </c>
      <c r="AL112" s="959"/>
      <c r="AM112" s="959"/>
      <c r="AN112" s="959"/>
      <c r="AO112" s="960"/>
      <c r="AP112" s="962" t="s">
        <v>108</v>
      </c>
      <c r="AQ112" s="963"/>
      <c r="AR112" s="963"/>
      <c r="AS112" s="963"/>
      <c r="AT112" s="964"/>
      <c r="AU112" s="899"/>
      <c r="AV112" s="900"/>
      <c r="AW112" s="900"/>
      <c r="AX112" s="900"/>
      <c r="AY112" s="901"/>
      <c r="AZ112" s="949" t="s">
        <v>416</v>
      </c>
      <c r="BA112" s="950"/>
      <c r="BB112" s="950"/>
      <c r="BC112" s="950"/>
      <c r="BD112" s="950"/>
      <c r="BE112" s="950"/>
      <c r="BF112" s="950"/>
      <c r="BG112" s="950"/>
      <c r="BH112" s="950"/>
      <c r="BI112" s="950"/>
      <c r="BJ112" s="950"/>
      <c r="BK112" s="950"/>
      <c r="BL112" s="950"/>
      <c r="BM112" s="950"/>
      <c r="BN112" s="950"/>
      <c r="BO112" s="950"/>
      <c r="BP112" s="951"/>
      <c r="BQ112" s="919">
        <v>2058823</v>
      </c>
      <c r="BR112" s="920"/>
      <c r="BS112" s="920"/>
      <c r="BT112" s="920"/>
      <c r="BU112" s="920"/>
      <c r="BV112" s="920">
        <v>2277043</v>
      </c>
      <c r="BW112" s="920"/>
      <c r="BX112" s="920"/>
      <c r="BY112" s="920"/>
      <c r="BZ112" s="920"/>
      <c r="CA112" s="920">
        <v>1958955</v>
      </c>
      <c r="CB112" s="920"/>
      <c r="CC112" s="920"/>
      <c r="CD112" s="920"/>
      <c r="CE112" s="920"/>
      <c r="CF112" s="914">
        <v>79.8</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108</v>
      </c>
      <c r="DH112" s="920"/>
      <c r="DI112" s="920"/>
      <c r="DJ112" s="920"/>
      <c r="DK112" s="920"/>
      <c r="DL112" s="920" t="s">
        <v>108</v>
      </c>
      <c r="DM112" s="920"/>
      <c r="DN112" s="920"/>
      <c r="DO112" s="920"/>
      <c r="DP112" s="920"/>
      <c r="DQ112" s="920" t="s">
        <v>108</v>
      </c>
      <c r="DR112" s="920"/>
      <c r="DS112" s="920"/>
      <c r="DT112" s="920"/>
      <c r="DU112" s="920"/>
      <c r="DV112" s="921" t="s">
        <v>108</v>
      </c>
      <c r="DW112" s="921"/>
      <c r="DX112" s="921"/>
      <c r="DY112" s="921"/>
      <c r="DZ112" s="922"/>
    </row>
    <row r="113" spans="1:130" s="197" customFormat="1" ht="26.25" customHeight="1" x14ac:dyDescent="0.15">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127047</v>
      </c>
      <c r="AB113" s="934"/>
      <c r="AC113" s="934"/>
      <c r="AD113" s="934"/>
      <c r="AE113" s="935"/>
      <c r="AF113" s="936">
        <v>125292</v>
      </c>
      <c r="AG113" s="934"/>
      <c r="AH113" s="934"/>
      <c r="AI113" s="934"/>
      <c r="AJ113" s="935"/>
      <c r="AK113" s="936">
        <v>120820</v>
      </c>
      <c r="AL113" s="934"/>
      <c r="AM113" s="934"/>
      <c r="AN113" s="934"/>
      <c r="AO113" s="935"/>
      <c r="AP113" s="937">
        <v>4.9000000000000004</v>
      </c>
      <c r="AQ113" s="938"/>
      <c r="AR113" s="938"/>
      <c r="AS113" s="938"/>
      <c r="AT113" s="939"/>
      <c r="AU113" s="899"/>
      <c r="AV113" s="900"/>
      <c r="AW113" s="900"/>
      <c r="AX113" s="900"/>
      <c r="AY113" s="901"/>
      <c r="AZ113" s="949" t="s">
        <v>419</v>
      </c>
      <c r="BA113" s="950"/>
      <c r="BB113" s="950"/>
      <c r="BC113" s="950"/>
      <c r="BD113" s="950"/>
      <c r="BE113" s="950"/>
      <c r="BF113" s="950"/>
      <c r="BG113" s="950"/>
      <c r="BH113" s="950"/>
      <c r="BI113" s="950"/>
      <c r="BJ113" s="950"/>
      <c r="BK113" s="950"/>
      <c r="BL113" s="950"/>
      <c r="BM113" s="950"/>
      <c r="BN113" s="950"/>
      <c r="BO113" s="950"/>
      <c r="BP113" s="951"/>
      <c r="BQ113" s="919">
        <v>90873</v>
      </c>
      <c r="BR113" s="920"/>
      <c r="BS113" s="920"/>
      <c r="BT113" s="920"/>
      <c r="BU113" s="920"/>
      <c r="BV113" s="920">
        <v>108773</v>
      </c>
      <c r="BW113" s="920"/>
      <c r="BX113" s="920"/>
      <c r="BY113" s="920"/>
      <c r="BZ113" s="920"/>
      <c r="CA113" s="920">
        <v>108126</v>
      </c>
      <c r="CB113" s="920"/>
      <c r="CC113" s="920"/>
      <c r="CD113" s="920"/>
      <c r="CE113" s="920"/>
      <c r="CF113" s="914">
        <v>4.4000000000000004</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108</v>
      </c>
      <c r="DH113" s="959"/>
      <c r="DI113" s="959"/>
      <c r="DJ113" s="959"/>
      <c r="DK113" s="960"/>
      <c r="DL113" s="961" t="s">
        <v>108</v>
      </c>
      <c r="DM113" s="959"/>
      <c r="DN113" s="959"/>
      <c r="DO113" s="959"/>
      <c r="DP113" s="960"/>
      <c r="DQ113" s="961" t="s">
        <v>108</v>
      </c>
      <c r="DR113" s="959"/>
      <c r="DS113" s="959"/>
      <c r="DT113" s="959"/>
      <c r="DU113" s="960"/>
      <c r="DV113" s="962" t="s">
        <v>108</v>
      </c>
      <c r="DW113" s="963"/>
      <c r="DX113" s="963"/>
      <c r="DY113" s="963"/>
      <c r="DZ113" s="964"/>
    </row>
    <row r="114" spans="1:130" s="197" customFormat="1" ht="26.25" customHeight="1" x14ac:dyDescent="0.15">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22691</v>
      </c>
      <c r="AB114" s="959"/>
      <c r="AC114" s="959"/>
      <c r="AD114" s="959"/>
      <c r="AE114" s="960"/>
      <c r="AF114" s="961">
        <v>20220</v>
      </c>
      <c r="AG114" s="959"/>
      <c r="AH114" s="959"/>
      <c r="AI114" s="959"/>
      <c r="AJ114" s="960"/>
      <c r="AK114" s="961">
        <v>17969</v>
      </c>
      <c r="AL114" s="959"/>
      <c r="AM114" s="959"/>
      <c r="AN114" s="959"/>
      <c r="AO114" s="960"/>
      <c r="AP114" s="962">
        <v>0.7</v>
      </c>
      <c r="AQ114" s="963"/>
      <c r="AR114" s="963"/>
      <c r="AS114" s="963"/>
      <c r="AT114" s="964"/>
      <c r="AU114" s="899"/>
      <c r="AV114" s="900"/>
      <c r="AW114" s="900"/>
      <c r="AX114" s="900"/>
      <c r="AY114" s="901"/>
      <c r="AZ114" s="949" t="s">
        <v>422</v>
      </c>
      <c r="BA114" s="950"/>
      <c r="BB114" s="950"/>
      <c r="BC114" s="950"/>
      <c r="BD114" s="950"/>
      <c r="BE114" s="950"/>
      <c r="BF114" s="950"/>
      <c r="BG114" s="950"/>
      <c r="BH114" s="950"/>
      <c r="BI114" s="950"/>
      <c r="BJ114" s="950"/>
      <c r="BK114" s="950"/>
      <c r="BL114" s="950"/>
      <c r="BM114" s="950"/>
      <c r="BN114" s="950"/>
      <c r="BO114" s="950"/>
      <c r="BP114" s="951"/>
      <c r="BQ114" s="919">
        <v>468096</v>
      </c>
      <c r="BR114" s="920"/>
      <c r="BS114" s="920"/>
      <c r="BT114" s="920"/>
      <c r="BU114" s="920"/>
      <c r="BV114" s="920">
        <v>488074</v>
      </c>
      <c r="BW114" s="920"/>
      <c r="BX114" s="920"/>
      <c r="BY114" s="920"/>
      <c r="BZ114" s="920"/>
      <c r="CA114" s="920">
        <v>477215</v>
      </c>
      <c r="CB114" s="920"/>
      <c r="CC114" s="920"/>
      <c r="CD114" s="920"/>
      <c r="CE114" s="920"/>
      <c r="CF114" s="914">
        <v>19.399999999999999</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108</v>
      </c>
      <c r="DH114" s="959"/>
      <c r="DI114" s="959"/>
      <c r="DJ114" s="959"/>
      <c r="DK114" s="960"/>
      <c r="DL114" s="961" t="s">
        <v>108</v>
      </c>
      <c r="DM114" s="959"/>
      <c r="DN114" s="959"/>
      <c r="DO114" s="959"/>
      <c r="DP114" s="960"/>
      <c r="DQ114" s="961" t="s">
        <v>108</v>
      </c>
      <c r="DR114" s="959"/>
      <c r="DS114" s="959"/>
      <c r="DT114" s="959"/>
      <c r="DU114" s="960"/>
      <c r="DV114" s="962" t="s">
        <v>108</v>
      </c>
      <c r="DW114" s="963"/>
      <c r="DX114" s="963"/>
      <c r="DY114" s="963"/>
      <c r="DZ114" s="964"/>
    </row>
    <row r="115" spans="1:130" s="197" customFormat="1" ht="26.25" customHeight="1" x14ac:dyDescent="0.15">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108</v>
      </c>
      <c r="AB115" s="934"/>
      <c r="AC115" s="934"/>
      <c r="AD115" s="934"/>
      <c r="AE115" s="935"/>
      <c r="AF115" s="936" t="s">
        <v>108</v>
      </c>
      <c r="AG115" s="934"/>
      <c r="AH115" s="934"/>
      <c r="AI115" s="934"/>
      <c r="AJ115" s="935"/>
      <c r="AK115" s="936" t="s">
        <v>108</v>
      </c>
      <c r="AL115" s="934"/>
      <c r="AM115" s="934"/>
      <c r="AN115" s="934"/>
      <c r="AO115" s="935"/>
      <c r="AP115" s="937" t="s">
        <v>108</v>
      </c>
      <c r="AQ115" s="938"/>
      <c r="AR115" s="938"/>
      <c r="AS115" s="938"/>
      <c r="AT115" s="939"/>
      <c r="AU115" s="899"/>
      <c r="AV115" s="900"/>
      <c r="AW115" s="900"/>
      <c r="AX115" s="900"/>
      <c r="AY115" s="901"/>
      <c r="AZ115" s="949" t="s">
        <v>425</v>
      </c>
      <c r="BA115" s="950"/>
      <c r="BB115" s="950"/>
      <c r="BC115" s="950"/>
      <c r="BD115" s="950"/>
      <c r="BE115" s="950"/>
      <c r="BF115" s="950"/>
      <c r="BG115" s="950"/>
      <c r="BH115" s="950"/>
      <c r="BI115" s="950"/>
      <c r="BJ115" s="950"/>
      <c r="BK115" s="950"/>
      <c r="BL115" s="950"/>
      <c r="BM115" s="950"/>
      <c r="BN115" s="950"/>
      <c r="BO115" s="950"/>
      <c r="BP115" s="951"/>
      <c r="BQ115" s="919" t="s">
        <v>108</v>
      </c>
      <c r="BR115" s="920"/>
      <c r="BS115" s="920"/>
      <c r="BT115" s="920"/>
      <c r="BU115" s="920"/>
      <c r="BV115" s="920" t="s">
        <v>108</v>
      </c>
      <c r="BW115" s="920"/>
      <c r="BX115" s="920"/>
      <c r="BY115" s="920"/>
      <c r="BZ115" s="920"/>
      <c r="CA115" s="920" t="s">
        <v>108</v>
      </c>
      <c r="CB115" s="920"/>
      <c r="CC115" s="920"/>
      <c r="CD115" s="920"/>
      <c r="CE115" s="920"/>
      <c r="CF115" s="914" t="s">
        <v>108</v>
      </c>
      <c r="CG115" s="915"/>
      <c r="CH115" s="915"/>
      <c r="CI115" s="915"/>
      <c r="CJ115" s="915"/>
      <c r="CK115" s="945"/>
      <c r="CL115" s="946"/>
      <c r="CM115" s="949" t="s">
        <v>426</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108</v>
      </c>
      <c r="DH115" s="959"/>
      <c r="DI115" s="959"/>
      <c r="DJ115" s="959"/>
      <c r="DK115" s="960"/>
      <c r="DL115" s="961" t="s">
        <v>108</v>
      </c>
      <c r="DM115" s="959"/>
      <c r="DN115" s="959"/>
      <c r="DO115" s="959"/>
      <c r="DP115" s="960"/>
      <c r="DQ115" s="961" t="s">
        <v>108</v>
      </c>
      <c r="DR115" s="959"/>
      <c r="DS115" s="959"/>
      <c r="DT115" s="959"/>
      <c r="DU115" s="960"/>
      <c r="DV115" s="962" t="s">
        <v>108</v>
      </c>
      <c r="DW115" s="963"/>
      <c r="DX115" s="963"/>
      <c r="DY115" s="963"/>
      <c r="DZ115" s="964"/>
    </row>
    <row r="116" spans="1:130" s="197" customFormat="1" ht="26.25" customHeight="1" x14ac:dyDescent="0.15">
      <c r="A116" s="956"/>
      <c r="B116" s="957"/>
      <c r="C116" s="971" t="s">
        <v>427</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108</v>
      </c>
      <c r="AB116" s="959"/>
      <c r="AC116" s="959"/>
      <c r="AD116" s="959"/>
      <c r="AE116" s="960"/>
      <c r="AF116" s="961" t="s">
        <v>108</v>
      </c>
      <c r="AG116" s="959"/>
      <c r="AH116" s="959"/>
      <c r="AI116" s="959"/>
      <c r="AJ116" s="960"/>
      <c r="AK116" s="961" t="s">
        <v>108</v>
      </c>
      <c r="AL116" s="959"/>
      <c r="AM116" s="959"/>
      <c r="AN116" s="959"/>
      <c r="AO116" s="960"/>
      <c r="AP116" s="962" t="s">
        <v>108</v>
      </c>
      <c r="AQ116" s="963"/>
      <c r="AR116" s="963"/>
      <c r="AS116" s="963"/>
      <c r="AT116" s="964"/>
      <c r="AU116" s="899"/>
      <c r="AV116" s="900"/>
      <c r="AW116" s="900"/>
      <c r="AX116" s="900"/>
      <c r="AY116" s="901"/>
      <c r="AZ116" s="949" t="s">
        <v>428</v>
      </c>
      <c r="BA116" s="950"/>
      <c r="BB116" s="950"/>
      <c r="BC116" s="950"/>
      <c r="BD116" s="950"/>
      <c r="BE116" s="950"/>
      <c r="BF116" s="950"/>
      <c r="BG116" s="950"/>
      <c r="BH116" s="950"/>
      <c r="BI116" s="950"/>
      <c r="BJ116" s="950"/>
      <c r="BK116" s="950"/>
      <c r="BL116" s="950"/>
      <c r="BM116" s="950"/>
      <c r="BN116" s="950"/>
      <c r="BO116" s="950"/>
      <c r="BP116" s="951"/>
      <c r="BQ116" s="919" t="s">
        <v>108</v>
      </c>
      <c r="BR116" s="920"/>
      <c r="BS116" s="920"/>
      <c r="BT116" s="920"/>
      <c r="BU116" s="920"/>
      <c r="BV116" s="920" t="s">
        <v>108</v>
      </c>
      <c r="BW116" s="920"/>
      <c r="BX116" s="920"/>
      <c r="BY116" s="920"/>
      <c r="BZ116" s="920"/>
      <c r="CA116" s="920" t="s">
        <v>108</v>
      </c>
      <c r="CB116" s="920"/>
      <c r="CC116" s="920"/>
      <c r="CD116" s="920"/>
      <c r="CE116" s="920"/>
      <c r="CF116" s="914" t="s">
        <v>108</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36110</v>
      </c>
      <c r="DH116" s="959"/>
      <c r="DI116" s="959"/>
      <c r="DJ116" s="959"/>
      <c r="DK116" s="960"/>
      <c r="DL116" s="961">
        <v>35115</v>
      </c>
      <c r="DM116" s="959"/>
      <c r="DN116" s="959"/>
      <c r="DO116" s="959"/>
      <c r="DP116" s="960"/>
      <c r="DQ116" s="961">
        <v>84945</v>
      </c>
      <c r="DR116" s="959"/>
      <c r="DS116" s="959"/>
      <c r="DT116" s="959"/>
      <c r="DU116" s="960"/>
      <c r="DV116" s="962">
        <v>3.5</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430</v>
      </c>
      <c r="Z117" s="884"/>
      <c r="AA117" s="996">
        <v>552996</v>
      </c>
      <c r="AB117" s="966"/>
      <c r="AC117" s="966"/>
      <c r="AD117" s="966"/>
      <c r="AE117" s="967"/>
      <c r="AF117" s="965">
        <v>526987</v>
      </c>
      <c r="AG117" s="966"/>
      <c r="AH117" s="966"/>
      <c r="AI117" s="966"/>
      <c r="AJ117" s="967"/>
      <c r="AK117" s="965">
        <v>519647</v>
      </c>
      <c r="AL117" s="966"/>
      <c r="AM117" s="966"/>
      <c r="AN117" s="966"/>
      <c r="AO117" s="967"/>
      <c r="AP117" s="968"/>
      <c r="AQ117" s="969"/>
      <c r="AR117" s="969"/>
      <c r="AS117" s="969"/>
      <c r="AT117" s="970"/>
      <c r="AU117" s="899"/>
      <c r="AV117" s="900"/>
      <c r="AW117" s="900"/>
      <c r="AX117" s="900"/>
      <c r="AY117" s="901"/>
      <c r="AZ117" s="995" t="s">
        <v>431</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432</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x14ac:dyDescent="0.15">
      <c r="A118" s="904" t="s">
        <v>405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403</v>
      </c>
      <c r="AB118" s="883"/>
      <c r="AC118" s="883"/>
      <c r="AD118" s="883"/>
      <c r="AE118" s="884"/>
      <c r="AF118" s="882" t="s">
        <v>284</v>
      </c>
      <c r="AG118" s="883"/>
      <c r="AH118" s="883"/>
      <c r="AI118" s="883"/>
      <c r="AJ118" s="884"/>
      <c r="AK118" s="882" t="s">
        <v>283</v>
      </c>
      <c r="AL118" s="883"/>
      <c r="AM118" s="883"/>
      <c r="AN118" s="883"/>
      <c r="AO118" s="884"/>
      <c r="AP118" s="990" t="s">
        <v>404</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433</v>
      </c>
      <c r="BP118" s="994"/>
      <c r="BQ118" s="985">
        <v>6760345</v>
      </c>
      <c r="BR118" s="986"/>
      <c r="BS118" s="986"/>
      <c r="BT118" s="986"/>
      <c r="BU118" s="986"/>
      <c r="BV118" s="986">
        <v>7027266</v>
      </c>
      <c r="BW118" s="986"/>
      <c r="BX118" s="986"/>
      <c r="BY118" s="986"/>
      <c r="BZ118" s="986"/>
      <c r="CA118" s="986">
        <v>6924045</v>
      </c>
      <c r="CB118" s="986"/>
      <c r="CC118" s="986"/>
      <c r="CD118" s="986"/>
      <c r="CE118" s="986"/>
      <c r="CF118" s="987"/>
      <c r="CG118" s="988"/>
      <c r="CH118" s="988"/>
      <c r="CI118" s="988"/>
      <c r="CJ118" s="989"/>
      <c r="CK118" s="945"/>
      <c r="CL118" s="946"/>
      <c r="CM118" s="916" t="s">
        <v>434</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x14ac:dyDescent="0.15">
      <c r="A119" s="974" t="s">
        <v>408</v>
      </c>
      <c r="B119" s="944"/>
      <c r="C119" s="923" t="s">
        <v>409</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435</v>
      </c>
      <c r="AV119" s="978"/>
      <c r="AW119" s="978"/>
      <c r="AX119" s="978"/>
      <c r="AY119" s="979"/>
      <c r="AZ119" s="940" t="s">
        <v>436</v>
      </c>
      <c r="BA119" s="887"/>
      <c r="BB119" s="887"/>
      <c r="BC119" s="887"/>
      <c r="BD119" s="887"/>
      <c r="BE119" s="887"/>
      <c r="BF119" s="887"/>
      <c r="BG119" s="887"/>
      <c r="BH119" s="887"/>
      <c r="BI119" s="887"/>
      <c r="BJ119" s="887"/>
      <c r="BK119" s="887"/>
      <c r="BL119" s="887"/>
      <c r="BM119" s="887"/>
      <c r="BN119" s="887"/>
      <c r="BO119" s="887"/>
      <c r="BP119" s="888"/>
      <c r="BQ119" s="926">
        <v>2610758</v>
      </c>
      <c r="BR119" s="927"/>
      <c r="BS119" s="927"/>
      <c r="BT119" s="927"/>
      <c r="BU119" s="927"/>
      <c r="BV119" s="927">
        <v>2565051</v>
      </c>
      <c r="BW119" s="927"/>
      <c r="BX119" s="927"/>
      <c r="BY119" s="927"/>
      <c r="BZ119" s="927"/>
      <c r="CA119" s="927">
        <v>2564741</v>
      </c>
      <c r="CB119" s="927"/>
      <c r="CC119" s="927"/>
      <c r="CD119" s="927"/>
      <c r="CE119" s="927"/>
      <c r="CF119" s="941">
        <v>104.4</v>
      </c>
      <c r="CG119" s="942"/>
      <c r="CH119" s="942"/>
      <c r="CI119" s="942"/>
      <c r="CJ119" s="942"/>
      <c r="CK119" s="947"/>
      <c r="CL119" s="948"/>
      <c r="CM119" s="1004" t="s">
        <v>437</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x14ac:dyDescent="0.15">
      <c r="A120" s="975"/>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438</v>
      </c>
      <c r="BA120" s="950"/>
      <c r="BB120" s="950"/>
      <c r="BC120" s="950"/>
      <c r="BD120" s="950"/>
      <c r="BE120" s="950"/>
      <c r="BF120" s="950"/>
      <c r="BG120" s="950"/>
      <c r="BH120" s="950"/>
      <c r="BI120" s="950"/>
      <c r="BJ120" s="950"/>
      <c r="BK120" s="950"/>
      <c r="BL120" s="950"/>
      <c r="BM120" s="950"/>
      <c r="BN120" s="950"/>
      <c r="BO120" s="950"/>
      <c r="BP120" s="951"/>
      <c r="BQ120" s="919">
        <v>189600</v>
      </c>
      <c r="BR120" s="920"/>
      <c r="BS120" s="920"/>
      <c r="BT120" s="920"/>
      <c r="BU120" s="920"/>
      <c r="BV120" s="920">
        <v>166094</v>
      </c>
      <c r="BW120" s="920"/>
      <c r="BX120" s="920"/>
      <c r="BY120" s="920"/>
      <c r="BZ120" s="920"/>
      <c r="CA120" s="920">
        <v>129186</v>
      </c>
      <c r="CB120" s="920"/>
      <c r="CC120" s="920"/>
      <c r="CD120" s="920"/>
      <c r="CE120" s="920"/>
      <c r="CF120" s="914">
        <v>5.3</v>
      </c>
      <c r="CG120" s="915"/>
      <c r="CH120" s="915"/>
      <c r="CI120" s="915"/>
      <c r="CJ120" s="915"/>
      <c r="CK120" s="1013" t="s">
        <v>439</v>
      </c>
      <c r="CL120" s="1014"/>
      <c r="CM120" s="1014"/>
      <c r="CN120" s="1014"/>
      <c r="CO120" s="1015"/>
      <c r="CP120" s="1021" t="s">
        <v>440</v>
      </c>
      <c r="CQ120" s="1022"/>
      <c r="CR120" s="1022"/>
      <c r="CS120" s="1022"/>
      <c r="CT120" s="1022"/>
      <c r="CU120" s="1022"/>
      <c r="CV120" s="1022"/>
      <c r="CW120" s="1022"/>
      <c r="CX120" s="1022"/>
      <c r="CY120" s="1022"/>
      <c r="CZ120" s="1022"/>
      <c r="DA120" s="1022"/>
      <c r="DB120" s="1022"/>
      <c r="DC120" s="1022"/>
      <c r="DD120" s="1022"/>
      <c r="DE120" s="1022"/>
      <c r="DF120" s="1023"/>
      <c r="DG120" s="926">
        <v>1786644</v>
      </c>
      <c r="DH120" s="927"/>
      <c r="DI120" s="927"/>
      <c r="DJ120" s="927"/>
      <c r="DK120" s="927"/>
      <c r="DL120" s="927">
        <v>1990197</v>
      </c>
      <c r="DM120" s="927"/>
      <c r="DN120" s="927"/>
      <c r="DO120" s="927"/>
      <c r="DP120" s="927"/>
      <c r="DQ120" s="927">
        <v>1899026</v>
      </c>
      <c r="DR120" s="927"/>
      <c r="DS120" s="927"/>
      <c r="DT120" s="927"/>
      <c r="DU120" s="927"/>
      <c r="DV120" s="928">
        <v>77.3</v>
      </c>
      <c r="DW120" s="928"/>
      <c r="DX120" s="928"/>
      <c r="DY120" s="928"/>
      <c r="DZ120" s="929"/>
    </row>
    <row r="121" spans="1:130" s="197" customFormat="1" ht="26.25" customHeight="1" x14ac:dyDescent="0.15">
      <c r="A121" s="975"/>
      <c r="B121" s="946"/>
      <c r="C121" s="1010" t="s">
        <v>441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442</v>
      </c>
      <c r="BA121" s="971"/>
      <c r="BB121" s="971"/>
      <c r="BC121" s="971"/>
      <c r="BD121" s="971"/>
      <c r="BE121" s="971"/>
      <c r="BF121" s="971"/>
      <c r="BG121" s="971"/>
      <c r="BH121" s="971"/>
      <c r="BI121" s="971"/>
      <c r="BJ121" s="971"/>
      <c r="BK121" s="971"/>
      <c r="BL121" s="971"/>
      <c r="BM121" s="971"/>
      <c r="BN121" s="971"/>
      <c r="BO121" s="971"/>
      <c r="BP121" s="972"/>
      <c r="BQ121" s="985">
        <v>4955368</v>
      </c>
      <c r="BR121" s="986"/>
      <c r="BS121" s="986"/>
      <c r="BT121" s="986"/>
      <c r="BU121" s="986"/>
      <c r="BV121" s="986">
        <v>5066665</v>
      </c>
      <c r="BW121" s="986"/>
      <c r="BX121" s="986"/>
      <c r="BY121" s="986"/>
      <c r="BZ121" s="986"/>
      <c r="CA121" s="986">
        <v>5047419</v>
      </c>
      <c r="CB121" s="986"/>
      <c r="CC121" s="986"/>
      <c r="CD121" s="986"/>
      <c r="CE121" s="986"/>
      <c r="CF121" s="1024">
        <v>205.5</v>
      </c>
      <c r="CG121" s="1025"/>
      <c r="CH121" s="1025"/>
      <c r="CI121" s="1025"/>
      <c r="CJ121" s="1025"/>
      <c r="CK121" s="1016"/>
      <c r="CL121" s="1017"/>
      <c r="CM121" s="1017"/>
      <c r="CN121" s="1017"/>
      <c r="CO121" s="1018"/>
      <c r="CP121" s="1007" t="s">
        <v>443</v>
      </c>
      <c r="CQ121" s="1008"/>
      <c r="CR121" s="1008"/>
      <c r="CS121" s="1008"/>
      <c r="CT121" s="1008"/>
      <c r="CU121" s="1008"/>
      <c r="CV121" s="1008"/>
      <c r="CW121" s="1008"/>
      <c r="CX121" s="1008"/>
      <c r="CY121" s="1008"/>
      <c r="CZ121" s="1008"/>
      <c r="DA121" s="1008"/>
      <c r="DB121" s="1008"/>
      <c r="DC121" s="1008"/>
      <c r="DD121" s="1008"/>
      <c r="DE121" s="1008"/>
      <c r="DF121" s="1009"/>
      <c r="DG121" s="919">
        <v>14191</v>
      </c>
      <c r="DH121" s="920"/>
      <c r="DI121" s="920"/>
      <c r="DJ121" s="920"/>
      <c r="DK121" s="920"/>
      <c r="DL121" s="920">
        <v>17225</v>
      </c>
      <c r="DM121" s="920"/>
      <c r="DN121" s="920"/>
      <c r="DO121" s="920"/>
      <c r="DP121" s="920"/>
      <c r="DQ121" s="920">
        <v>59929</v>
      </c>
      <c r="DR121" s="920"/>
      <c r="DS121" s="920"/>
      <c r="DT121" s="920"/>
      <c r="DU121" s="920"/>
      <c r="DV121" s="921">
        <v>2.4</v>
      </c>
      <c r="DW121" s="921"/>
      <c r="DX121" s="921"/>
      <c r="DY121" s="921"/>
      <c r="DZ121" s="922"/>
    </row>
    <row r="122" spans="1:130" s="197" customFormat="1" ht="26.25" customHeight="1" x14ac:dyDescent="0.15">
      <c r="A122" s="975"/>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444</v>
      </c>
      <c r="BP122" s="994"/>
      <c r="BQ122" s="1034">
        <v>7755726</v>
      </c>
      <c r="BR122" s="1035"/>
      <c r="BS122" s="1035"/>
      <c r="BT122" s="1035"/>
      <c r="BU122" s="1035"/>
      <c r="BV122" s="1035">
        <v>7797810</v>
      </c>
      <c r="BW122" s="1035"/>
      <c r="BX122" s="1035"/>
      <c r="BY122" s="1035"/>
      <c r="BZ122" s="1035"/>
      <c r="CA122" s="1035">
        <v>7741346</v>
      </c>
      <c r="CB122" s="1035"/>
      <c r="CC122" s="1035"/>
      <c r="CD122" s="1035"/>
      <c r="CE122" s="1035"/>
      <c r="CF122" s="987"/>
      <c r="CG122" s="988"/>
      <c r="CH122" s="988"/>
      <c r="CI122" s="988"/>
      <c r="CJ122" s="989"/>
      <c r="CK122" s="1016"/>
      <c r="CL122" s="1017"/>
      <c r="CM122" s="1017"/>
      <c r="CN122" s="1017"/>
      <c r="CO122" s="1018"/>
      <c r="CP122" s="1007"/>
      <c r="CQ122" s="1008"/>
      <c r="CR122" s="1008"/>
      <c r="CS122" s="1008"/>
      <c r="CT122" s="1008"/>
      <c r="CU122" s="1008"/>
      <c r="CV122" s="1008"/>
      <c r="CW122" s="1008"/>
      <c r="CX122" s="1008"/>
      <c r="CY122" s="1008"/>
      <c r="CZ122" s="1008"/>
      <c r="DA122" s="1008"/>
      <c r="DB122" s="1008"/>
      <c r="DC122" s="1008"/>
      <c r="DD122" s="1008"/>
      <c r="DE122" s="1008"/>
      <c r="DF122" s="1009"/>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7" customFormat="1" ht="26.25" customHeight="1" thickBot="1" x14ac:dyDescent="0.2">
      <c r="A123" s="975"/>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108</v>
      </c>
      <c r="AB123" s="959"/>
      <c r="AC123" s="959"/>
      <c r="AD123" s="959"/>
      <c r="AE123" s="960"/>
      <c r="AF123" s="961" t="s">
        <v>108</v>
      </c>
      <c r="AG123" s="959"/>
      <c r="AH123" s="959"/>
      <c r="AI123" s="959"/>
      <c r="AJ123" s="960"/>
      <c r="AK123" s="961" t="s">
        <v>108</v>
      </c>
      <c r="AL123" s="959"/>
      <c r="AM123" s="959"/>
      <c r="AN123" s="959"/>
      <c r="AO123" s="960"/>
      <c r="AP123" s="962" t="s">
        <v>108</v>
      </c>
      <c r="AQ123" s="963"/>
      <c r="AR123" s="963"/>
      <c r="AS123" s="963"/>
      <c r="AT123" s="964"/>
      <c r="AU123" s="1031" t="s">
        <v>445</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108</v>
      </c>
      <c r="BR123" s="1027"/>
      <c r="BS123" s="1027"/>
      <c r="BT123" s="1027"/>
      <c r="BU123" s="1027"/>
      <c r="BV123" s="1027" t="s">
        <v>108</v>
      </c>
      <c r="BW123" s="1027"/>
      <c r="BX123" s="1027"/>
      <c r="BY123" s="1027"/>
      <c r="BZ123" s="1027"/>
      <c r="CA123" s="1027" t="s">
        <v>108</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432</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446</v>
      </c>
      <c r="AB124" s="959"/>
      <c r="AC124" s="959"/>
      <c r="AD124" s="959"/>
      <c r="AE124" s="960"/>
      <c r="AF124" s="961" t="s">
        <v>446</v>
      </c>
      <c r="AG124" s="959"/>
      <c r="AH124" s="959"/>
      <c r="AI124" s="959"/>
      <c r="AJ124" s="960"/>
      <c r="AK124" s="961" t="s">
        <v>446</v>
      </c>
      <c r="AL124" s="959"/>
      <c r="AM124" s="959"/>
      <c r="AN124" s="959"/>
      <c r="AO124" s="960"/>
      <c r="AP124" s="962" t="s">
        <v>446</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447</v>
      </c>
      <c r="CQ124" s="1008"/>
      <c r="CR124" s="1008"/>
      <c r="CS124" s="1008"/>
      <c r="CT124" s="1008"/>
      <c r="CU124" s="1008"/>
      <c r="CV124" s="1008"/>
      <c r="CW124" s="1008"/>
      <c r="CX124" s="1008"/>
      <c r="CY124" s="1008"/>
      <c r="CZ124" s="1008"/>
      <c r="DA124" s="1008"/>
      <c r="DB124" s="1008"/>
      <c r="DC124" s="1008"/>
      <c r="DD124" s="1008"/>
      <c r="DE124" s="1008"/>
      <c r="DF124" s="1009"/>
      <c r="DG124" s="997">
        <v>257988</v>
      </c>
      <c r="DH124" s="998"/>
      <c r="DI124" s="998"/>
      <c r="DJ124" s="998"/>
      <c r="DK124" s="999"/>
      <c r="DL124" s="1000">
        <v>269621</v>
      </c>
      <c r="DM124" s="998"/>
      <c r="DN124" s="998"/>
      <c r="DO124" s="998"/>
      <c r="DP124" s="999"/>
      <c r="DQ124" s="1000" t="s">
        <v>446</v>
      </c>
      <c r="DR124" s="998"/>
      <c r="DS124" s="998"/>
      <c r="DT124" s="998"/>
      <c r="DU124" s="999"/>
      <c r="DV124" s="1001" t="s">
        <v>446</v>
      </c>
      <c r="DW124" s="1002"/>
      <c r="DX124" s="1002"/>
      <c r="DY124" s="1002"/>
      <c r="DZ124" s="1003"/>
    </row>
    <row r="125" spans="1:130" s="197" customFormat="1" ht="26.25" customHeight="1" thickBot="1" x14ac:dyDescent="0.2">
      <c r="A125" s="975"/>
      <c r="B125" s="946"/>
      <c r="C125" s="916" t="s">
        <v>434</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446</v>
      </c>
      <c r="AB125" s="959"/>
      <c r="AC125" s="959"/>
      <c r="AD125" s="959"/>
      <c r="AE125" s="960"/>
      <c r="AF125" s="961" t="s">
        <v>446</v>
      </c>
      <c r="AG125" s="959"/>
      <c r="AH125" s="959"/>
      <c r="AI125" s="959"/>
      <c r="AJ125" s="960"/>
      <c r="AK125" s="961" t="s">
        <v>446</v>
      </c>
      <c r="AL125" s="959"/>
      <c r="AM125" s="959"/>
      <c r="AN125" s="959"/>
      <c r="AO125" s="960"/>
      <c r="AP125" s="962" t="s">
        <v>446</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448</v>
      </c>
      <c r="CL125" s="1014"/>
      <c r="CM125" s="1014"/>
      <c r="CN125" s="1014"/>
      <c r="CO125" s="1015"/>
      <c r="CP125" s="940" t="s">
        <v>449</v>
      </c>
      <c r="CQ125" s="887"/>
      <c r="CR125" s="887"/>
      <c r="CS125" s="887"/>
      <c r="CT125" s="887"/>
      <c r="CU125" s="887"/>
      <c r="CV125" s="887"/>
      <c r="CW125" s="887"/>
      <c r="CX125" s="887"/>
      <c r="CY125" s="887"/>
      <c r="CZ125" s="887"/>
      <c r="DA125" s="887"/>
      <c r="DB125" s="887"/>
      <c r="DC125" s="887"/>
      <c r="DD125" s="887"/>
      <c r="DE125" s="887"/>
      <c r="DF125" s="888"/>
      <c r="DG125" s="926" t="s">
        <v>446</v>
      </c>
      <c r="DH125" s="927"/>
      <c r="DI125" s="927"/>
      <c r="DJ125" s="927"/>
      <c r="DK125" s="927"/>
      <c r="DL125" s="927" t="s">
        <v>446</v>
      </c>
      <c r="DM125" s="927"/>
      <c r="DN125" s="927"/>
      <c r="DO125" s="927"/>
      <c r="DP125" s="927"/>
      <c r="DQ125" s="927" t="s">
        <v>446</v>
      </c>
      <c r="DR125" s="927"/>
      <c r="DS125" s="927"/>
      <c r="DT125" s="927"/>
      <c r="DU125" s="927"/>
      <c r="DV125" s="928" t="s">
        <v>446</v>
      </c>
      <c r="DW125" s="928"/>
      <c r="DX125" s="928"/>
      <c r="DY125" s="928"/>
      <c r="DZ125" s="929"/>
    </row>
    <row r="126" spans="1:130" s="197" customFormat="1" ht="26.25" customHeight="1" x14ac:dyDescent="0.15">
      <c r="A126" s="975"/>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446</v>
      </c>
      <c r="AB126" s="959"/>
      <c r="AC126" s="959"/>
      <c r="AD126" s="959"/>
      <c r="AE126" s="960"/>
      <c r="AF126" s="961" t="s">
        <v>446</v>
      </c>
      <c r="AG126" s="959"/>
      <c r="AH126" s="959"/>
      <c r="AI126" s="959"/>
      <c r="AJ126" s="960"/>
      <c r="AK126" s="961" t="s">
        <v>446</v>
      </c>
      <c r="AL126" s="959"/>
      <c r="AM126" s="959"/>
      <c r="AN126" s="959"/>
      <c r="AO126" s="960"/>
      <c r="AP126" s="962" t="s">
        <v>446</v>
      </c>
      <c r="AQ126" s="963"/>
      <c r="AR126" s="963"/>
      <c r="AS126" s="963"/>
      <c r="AT126" s="964"/>
      <c r="AU126" s="233"/>
      <c r="AV126" s="233"/>
      <c r="AW126" s="233"/>
      <c r="AX126" s="1036" t="s">
        <v>450</v>
      </c>
      <c r="AY126" s="1037"/>
      <c r="AZ126" s="1037"/>
      <c r="BA126" s="1037"/>
      <c r="BB126" s="1037"/>
      <c r="BC126" s="1037"/>
      <c r="BD126" s="1037"/>
      <c r="BE126" s="1038"/>
      <c r="BF126" s="1052" t="s">
        <v>451</v>
      </c>
      <c r="BG126" s="1037"/>
      <c r="BH126" s="1037"/>
      <c r="BI126" s="1037"/>
      <c r="BJ126" s="1037"/>
      <c r="BK126" s="1037"/>
      <c r="BL126" s="1038"/>
      <c r="BM126" s="1052" t="s">
        <v>452</v>
      </c>
      <c r="BN126" s="1037"/>
      <c r="BO126" s="1037"/>
      <c r="BP126" s="1037"/>
      <c r="BQ126" s="1037"/>
      <c r="BR126" s="1037"/>
      <c r="BS126" s="1038"/>
      <c r="BT126" s="1052" t="s">
        <v>453</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454</v>
      </c>
      <c r="CQ126" s="950"/>
      <c r="CR126" s="950"/>
      <c r="CS126" s="950"/>
      <c r="CT126" s="950"/>
      <c r="CU126" s="950"/>
      <c r="CV126" s="950"/>
      <c r="CW126" s="950"/>
      <c r="CX126" s="950"/>
      <c r="CY126" s="950"/>
      <c r="CZ126" s="950"/>
      <c r="DA126" s="950"/>
      <c r="DB126" s="950"/>
      <c r="DC126" s="950"/>
      <c r="DD126" s="950"/>
      <c r="DE126" s="950"/>
      <c r="DF126" s="951"/>
      <c r="DG126" s="919" t="s">
        <v>446</v>
      </c>
      <c r="DH126" s="920"/>
      <c r="DI126" s="920"/>
      <c r="DJ126" s="920"/>
      <c r="DK126" s="920"/>
      <c r="DL126" s="920" t="s">
        <v>446</v>
      </c>
      <c r="DM126" s="920"/>
      <c r="DN126" s="920"/>
      <c r="DO126" s="920"/>
      <c r="DP126" s="920"/>
      <c r="DQ126" s="920" t="s">
        <v>446</v>
      </c>
      <c r="DR126" s="920"/>
      <c r="DS126" s="920"/>
      <c r="DT126" s="920"/>
      <c r="DU126" s="920"/>
      <c r="DV126" s="921" t="s">
        <v>446</v>
      </c>
      <c r="DW126" s="921"/>
      <c r="DX126" s="921"/>
      <c r="DY126" s="921"/>
      <c r="DZ126" s="922"/>
    </row>
    <row r="127" spans="1:130" s="197" customFormat="1" ht="26.25" customHeight="1" thickBot="1" x14ac:dyDescent="0.2">
      <c r="A127" s="976"/>
      <c r="B127" s="948"/>
      <c r="C127" s="1004" t="s">
        <v>455</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446</v>
      </c>
      <c r="AB127" s="959"/>
      <c r="AC127" s="959"/>
      <c r="AD127" s="959"/>
      <c r="AE127" s="960"/>
      <c r="AF127" s="961" t="s">
        <v>446</v>
      </c>
      <c r="AG127" s="959"/>
      <c r="AH127" s="959"/>
      <c r="AI127" s="959"/>
      <c r="AJ127" s="960"/>
      <c r="AK127" s="961" t="s">
        <v>446</v>
      </c>
      <c r="AL127" s="959"/>
      <c r="AM127" s="959"/>
      <c r="AN127" s="959"/>
      <c r="AO127" s="960"/>
      <c r="AP127" s="962" t="s">
        <v>446</v>
      </c>
      <c r="AQ127" s="963"/>
      <c r="AR127" s="963"/>
      <c r="AS127" s="963"/>
      <c r="AT127" s="964"/>
      <c r="AU127" s="233"/>
      <c r="AV127" s="233"/>
      <c r="AW127" s="233"/>
      <c r="AX127" s="886" t="s">
        <v>456</v>
      </c>
      <c r="AY127" s="887"/>
      <c r="AZ127" s="887"/>
      <c r="BA127" s="887"/>
      <c r="BB127" s="887"/>
      <c r="BC127" s="887"/>
      <c r="BD127" s="887"/>
      <c r="BE127" s="888"/>
      <c r="BF127" s="1041" t="s">
        <v>446</v>
      </c>
      <c r="BG127" s="1042"/>
      <c r="BH127" s="1042"/>
      <c r="BI127" s="1042"/>
      <c r="BJ127" s="1042"/>
      <c r="BK127" s="1042"/>
      <c r="BL127" s="1051"/>
      <c r="BM127" s="1041">
        <v>15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457</v>
      </c>
      <c r="CQ127" s="1045"/>
      <c r="CR127" s="1045"/>
      <c r="CS127" s="1045"/>
      <c r="CT127" s="1045"/>
      <c r="CU127" s="1045"/>
      <c r="CV127" s="1045"/>
      <c r="CW127" s="1045"/>
      <c r="CX127" s="1045"/>
      <c r="CY127" s="1045"/>
      <c r="CZ127" s="1045"/>
      <c r="DA127" s="1045"/>
      <c r="DB127" s="1045"/>
      <c r="DC127" s="1045"/>
      <c r="DD127" s="1045"/>
      <c r="DE127" s="1045"/>
      <c r="DF127" s="1046"/>
      <c r="DG127" s="1047" t="s">
        <v>458</v>
      </c>
      <c r="DH127" s="1048"/>
      <c r="DI127" s="1048"/>
      <c r="DJ127" s="1048"/>
      <c r="DK127" s="1048"/>
      <c r="DL127" s="1048" t="s">
        <v>459</v>
      </c>
      <c r="DM127" s="1048"/>
      <c r="DN127" s="1048"/>
      <c r="DO127" s="1048"/>
      <c r="DP127" s="1048"/>
      <c r="DQ127" s="1048" t="s">
        <v>459</v>
      </c>
      <c r="DR127" s="1048"/>
      <c r="DS127" s="1048"/>
      <c r="DT127" s="1048"/>
      <c r="DU127" s="1048"/>
      <c r="DV127" s="1049" t="s">
        <v>459</v>
      </c>
      <c r="DW127" s="1049"/>
      <c r="DX127" s="1049"/>
      <c r="DY127" s="1049"/>
      <c r="DZ127" s="1050"/>
    </row>
    <row r="128" spans="1:130" s="197" customFormat="1" ht="26.25" customHeight="1" x14ac:dyDescent="0.15">
      <c r="A128" s="1071" t="s">
        <v>460</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461</v>
      </c>
      <c r="X128" s="1073"/>
      <c r="Y128" s="1073"/>
      <c r="Z128" s="1074"/>
      <c r="AA128" s="1089">
        <v>6477</v>
      </c>
      <c r="AB128" s="1090"/>
      <c r="AC128" s="1090"/>
      <c r="AD128" s="1090"/>
      <c r="AE128" s="1091"/>
      <c r="AF128" s="1092">
        <v>6610</v>
      </c>
      <c r="AG128" s="1090"/>
      <c r="AH128" s="1090"/>
      <c r="AI128" s="1090"/>
      <c r="AJ128" s="1091"/>
      <c r="AK128" s="1092">
        <v>6745</v>
      </c>
      <c r="AL128" s="1090"/>
      <c r="AM128" s="1090"/>
      <c r="AN128" s="1090"/>
      <c r="AO128" s="1091"/>
      <c r="AP128" s="1093"/>
      <c r="AQ128" s="1094"/>
      <c r="AR128" s="1094"/>
      <c r="AS128" s="1094"/>
      <c r="AT128" s="1095"/>
      <c r="AU128" s="235"/>
      <c r="AV128" s="235"/>
      <c r="AW128" s="235"/>
      <c r="AX128" s="1054" t="s">
        <v>462</v>
      </c>
      <c r="AY128" s="950"/>
      <c r="AZ128" s="950"/>
      <c r="BA128" s="950"/>
      <c r="BB128" s="950"/>
      <c r="BC128" s="950"/>
      <c r="BD128" s="950"/>
      <c r="BE128" s="951"/>
      <c r="BF128" s="1066" t="s">
        <v>446</v>
      </c>
      <c r="BG128" s="1067"/>
      <c r="BH128" s="1067"/>
      <c r="BI128" s="1067"/>
      <c r="BJ128" s="1067"/>
      <c r="BK128" s="1067"/>
      <c r="BL128" s="1068"/>
      <c r="BM128" s="1066">
        <v>20</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463</v>
      </c>
      <c r="X129" s="1061"/>
      <c r="Y129" s="1061"/>
      <c r="Z129" s="1062"/>
      <c r="AA129" s="958">
        <v>2793614</v>
      </c>
      <c r="AB129" s="959"/>
      <c r="AC129" s="959"/>
      <c r="AD129" s="959"/>
      <c r="AE129" s="960"/>
      <c r="AF129" s="961">
        <v>2744855</v>
      </c>
      <c r="AG129" s="959"/>
      <c r="AH129" s="959"/>
      <c r="AI129" s="959"/>
      <c r="AJ129" s="960"/>
      <c r="AK129" s="961">
        <v>2843404</v>
      </c>
      <c r="AL129" s="959"/>
      <c r="AM129" s="959"/>
      <c r="AN129" s="959"/>
      <c r="AO129" s="960"/>
      <c r="AP129" s="1063"/>
      <c r="AQ129" s="1064"/>
      <c r="AR129" s="1064"/>
      <c r="AS129" s="1064"/>
      <c r="AT129" s="1065"/>
      <c r="AU129" s="235"/>
      <c r="AV129" s="235"/>
      <c r="AW129" s="235"/>
      <c r="AX129" s="1054" t="s">
        <v>464</v>
      </c>
      <c r="AY129" s="950"/>
      <c r="AZ129" s="950"/>
      <c r="BA129" s="950"/>
      <c r="BB129" s="950"/>
      <c r="BC129" s="950"/>
      <c r="BD129" s="950"/>
      <c r="BE129" s="951"/>
      <c r="BF129" s="1055">
        <v>6</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465</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466</v>
      </c>
      <c r="X130" s="1061"/>
      <c r="Y130" s="1061"/>
      <c r="Z130" s="1062"/>
      <c r="AA130" s="958">
        <v>368950</v>
      </c>
      <c r="AB130" s="959"/>
      <c r="AC130" s="959"/>
      <c r="AD130" s="959"/>
      <c r="AE130" s="960"/>
      <c r="AF130" s="961">
        <v>385310</v>
      </c>
      <c r="AG130" s="959"/>
      <c r="AH130" s="959"/>
      <c r="AI130" s="959"/>
      <c r="AJ130" s="960"/>
      <c r="AK130" s="961">
        <v>387794</v>
      </c>
      <c r="AL130" s="959"/>
      <c r="AM130" s="959"/>
      <c r="AN130" s="959"/>
      <c r="AO130" s="960"/>
      <c r="AP130" s="1063"/>
      <c r="AQ130" s="1064"/>
      <c r="AR130" s="1064"/>
      <c r="AS130" s="1064"/>
      <c r="AT130" s="1065"/>
      <c r="AU130" s="235"/>
      <c r="AV130" s="235"/>
      <c r="AW130" s="235"/>
      <c r="AX130" s="1113" t="s">
        <v>467</v>
      </c>
      <c r="AY130" s="1045"/>
      <c r="AZ130" s="1045"/>
      <c r="BA130" s="1045"/>
      <c r="BB130" s="1045"/>
      <c r="BC130" s="1045"/>
      <c r="BD130" s="1045"/>
      <c r="BE130" s="1046"/>
      <c r="BF130" s="1075" t="s">
        <v>468</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469</v>
      </c>
      <c r="X131" s="1084"/>
      <c r="Y131" s="1084"/>
      <c r="Z131" s="1085"/>
      <c r="AA131" s="997">
        <v>2424664</v>
      </c>
      <c r="AB131" s="998"/>
      <c r="AC131" s="998"/>
      <c r="AD131" s="998"/>
      <c r="AE131" s="999"/>
      <c r="AF131" s="1000">
        <v>2359545</v>
      </c>
      <c r="AG131" s="998"/>
      <c r="AH131" s="998"/>
      <c r="AI131" s="998"/>
      <c r="AJ131" s="999"/>
      <c r="AK131" s="1000">
        <v>2455610</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470</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471</v>
      </c>
      <c r="W132" s="1101"/>
      <c r="X132" s="1101"/>
      <c r="Y132" s="1101"/>
      <c r="Z132" s="1102"/>
      <c r="AA132" s="1103">
        <v>7.3234477020000002</v>
      </c>
      <c r="AB132" s="1104"/>
      <c r="AC132" s="1104"/>
      <c r="AD132" s="1104"/>
      <c r="AE132" s="1105"/>
      <c r="AF132" s="1106">
        <v>5.7242815880000002</v>
      </c>
      <c r="AG132" s="1104"/>
      <c r="AH132" s="1104"/>
      <c r="AI132" s="1104"/>
      <c r="AJ132" s="1105"/>
      <c r="AK132" s="1106">
        <v>5.0947829660000004</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472</v>
      </c>
      <c r="W133" s="1108"/>
      <c r="X133" s="1108"/>
      <c r="Y133" s="1108"/>
      <c r="Z133" s="1109"/>
      <c r="AA133" s="1110">
        <v>8.6999999999999993</v>
      </c>
      <c r="AB133" s="1111"/>
      <c r="AC133" s="1111"/>
      <c r="AD133" s="1111"/>
      <c r="AE133" s="1112"/>
      <c r="AF133" s="1110">
        <v>7.3</v>
      </c>
      <c r="AG133" s="1111"/>
      <c r="AH133" s="1111"/>
      <c r="AI133" s="1111"/>
      <c r="AJ133" s="1112"/>
      <c r="AK133" s="1110">
        <v>6</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70" zoomScaleNormal="85" zoomScaleSheetLayoutView="55" workbookViewId="0">
      <selection activeCell="AC73" sqref="AC73"/>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55"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9"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473</v>
      </c>
      <c r="B5" s="246"/>
      <c r="C5" s="246"/>
      <c r="D5" s="246"/>
      <c r="E5" s="246"/>
      <c r="F5" s="246"/>
      <c r="G5" s="246"/>
      <c r="H5" s="246"/>
      <c r="I5" s="246"/>
      <c r="J5" s="246"/>
      <c r="K5" s="246"/>
      <c r="L5" s="246"/>
      <c r="M5" s="246"/>
      <c r="N5" s="246"/>
      <c r="O5" s="247"/>
    </row>
    <row r="6" spans="1:16" x14ac:dyDescent="0.15">
      <c r="A6" s="248"/>
      <c r="B6" s="244"/>
      <c r="C6" s="244"/>
      <c r="D6" s="244"/>
      <c r="E6" s="244"/>
      <c r="F6" s="244"/>
      <c r="G6" s="249" t="s">
        <v>474</v>
      </c>
      <c r="H6" s="249"/>
      <c r="I6" s="249"/>
      <c r="J6" s="249"/>
      <c r="K6" s="244"/>
      <c r="L6" s="244"/>
      <c r="M6" s="244"/>
      <c r="N6" s="244"/>
    </row>
    <row r="7" spans="1:16" x14ac:dyDescent="0.15">
      <c r="A7" s="248"/>
      <c r="B7" s="244"/>
      <c r="C7" s="244"/>
      <c r="D7" s="244"/>
      <c r="E7" s="244"/>
      <c r="F7" s="244"/>
      <c r="G7" s="251"/>
      <c r="H7" s="252"/>
      <c r="I7" s="252"/>
      <c r="J7" s="253"/>
      <c r="K7" s="1117" t="s">
        <v>475</v>
      </c>
      <c r="L7" s="254"/>
      <c r="M7" s="255" t="s">
        <v>476</v>
      </c>
      <c r="N7" s="256"/>
    </row>
    <row r="8" spans="1:16" x14ac:dyDescent="0.15">
      <c r="A8" s="248"/>
      <c r="B8" s="244"/>
      <c r="C8" s="244"/>
      <c r="D8" s="244"/>
      <c r="E8" s="244"/>
      <c r="F8" s="244"/>
      <c r="G8" s="257"/>
      <c r="H8" s="258"/>
      <c r="I8" s="258"/>
      <c r="J8" s="259"/>
      <c r="K8" s="1118"/>
      <c r="L8" s="260" t="s">
        <v>477</v>
      </c>
      <c r="M8" s="261" t="s">
        <v>478</v>
      </c>
      <c r="N8" s="262" t="s">
        <v>479</v>
      </c>
    </row>
    <row r="9" spans="1:16" x14ac:dyDescent="0.15">
      <c r="A9" s="248"/>
      <c r="B9" s="244"/>
      <c r="C9" s="244"/>
      <c r="D9" s="244"/>
      <c r="E9" s="244"/>
      <c r="F9" s="244"/>
      <c r="G9" s="1119" t="s">
        <v>480</v>
      </c>
      <c r="H9" s="1120"/>
      <c r="I9" s="1120"/>
      <c r="J9" s="1121"/>
      <c r="K9" s="263">
        <v>989086</v>
      </c>
      <c r="L9" s="264">
        <v>102869</v>
      </c>
      <c r="M9" s="265">
        <v>105093</v>
      </c>
      <c r="N9" s="266">
        <v>-2.1</v>
      </c>
    </row>
    <row r="10" spans="1:16" x14ac:dyDescent="0.15">
      <c r="A10" s="248"/>
      <c r="B10" s="244"/>
      <c r="C10" s="244"/>
      <c r="D10" s="244"/>
      <c r="E10" s="244"/>
      <c r="F10" s="244"/>
      <c r="G10" s="1119" t="s">
        <v>481</v>
      </c>
      <c r="H10" s="1120"/>
      <c r="I10" s="1120"/>
      <c r="J10" s="1121"/>
      <c r="K10" s="267">
        <v>68144</v>
      </c>
      <c r="L10" s="268">
        <v>7087</v>
      </c>
      <c r="M10" s="269">
        <v>11546</v>
      </c>
      <c r="N10" s="270">
        <v>-38.6</v>
      </c>
    </row>
    <row r="11" spans="1:16" ht="13.5" customHeight="1" x14ac:dyDescent="0.15">
      <c r="A11" s="248"/>
      <c r="B11" s="244"/>
      <c r="C11" s="244"/>
      <c r="D11" s="244"/>
      <c r="E11" s="244"/>
      <c r="F11" s="244"/>
      <c r="G11" s="1119" t="s">
        <v>482</v>
      </c>
      <c r="H11" s="1120"/>
      <c r="I11" s="1120"/>
      <c r="J11" s="1121"/>
      <c r="K11" s="267">
        <v>22686</v>
      </c>
      <c r="L11" s="268">
        <v>2359</v>
      </c>
      <c r="M11" s="269">
        <v>13382</v>
      </c>
      <c r="N11" s="270">
        <v>-82.4</v>
      </c>
    </row>
    <row r="12" spans="1:16" ht="13.5" customHeight="1" x14ac:dyDescent="0.15">
      <c r="A12" s="248"/>
      <c r="B12" s="244"/>
      <c r="C12" s="244"/>
      <c r="D12" s="244"/>
      <c r="E12" s="244"/>
      <c r="F12" s="244"/>
      <c r="G12" s="1119" t="s">
        <v>483</v>
      </c>
      <c r="H12" s="1120"/>
      <c r="I12" s="1120"/>
      <c r="J12" s="1121"/>
      <c r="K12" s="267" t="s">
        <v>484</v>
      </c>
      <c r="L12" s="268" t="s">
        <v>484</v>
      </c>
      <c r="M12" s="269">
        <v>1458</v>
      </c>
      <c r="N12" s="270" t="s">
        <v>484</v>
      </c>
    </row>
    <row r="13" spans="1:16" ht="13.5" customHeight="1" x14ac:dyDescent="0.15">
      <c r="A13" s="248"/>
      <c r="B13" s="244"/>
      <c r="C13" s="244"/>
      <c r="D13" s="244"/>
      <c r="E13" s="244"/>
      <c r="F13" s="244"/>
      <c r="G13" s="1119" t="s">
        <v>485</v>
      </c>
      <c r="H13" s="1120"/>
      <c r="I13" s="1120"/>
      <c r="J13" s="1121"/>
      <c r="K13" s="267" t="s">
        <v>484</v>
      </c>
      <c r="L13" s="268" t="s">
        <v>484</v>
      </c>
      <c r="M13" s="269" t="s">
        <v>484</v>
      </c>
      <c r="N13" s="270" t="s">
        <v>484</v>
      </c>
    </row>
    <row r="14" spans="1:16" ht="13.5" customHeight="1" x14ac:dyDescent="0.15">
      <c r="A14" s="248"/>
      <c r="B14" s="244"/>
      <c r="C14" s="244"/>
      <c r="D14" s="244"/>
      <c r="E14" s="244"/>
      <c r="F14" s="244"/>
      <c r="G14" s="1119" t="s">
        <v>486</v>
      </c>
      <c r="H14" s="1120"/>
      <c r="I14" s="1120"/>
      <c r="J14" s="1121"/>
      <c r="K14" s="267">
        <v>95256</v>
      </c>
      <c r="L14" s="268">
        <v>9907</v>
      </c>
      <c r="M14" s="269">
        <v>5712</v>
      </c>
      <c r="N14" s="270">
        <v>73.400000000000006</v>
      </c>
    </row>
    <row r="15" spans="1:16" ht="13.5" customHeight="1" x14ac:dyDescent="0.15">
      <c r="A15" s="248"/>
      <c r="B15" s="244"/>
      <c r="C15" s="244"/>
      <c r="D15" s="244"/>
      <c r="E15" s="244"/>
      <c r="F15" s="244"/>
      <c r="G15" s="1119" t="s">
        <v>487</v>
      </c>
      <c r="H15" s="1120"/>
      <c r="I15" s="1120"/>
      <c r="J15" s="1121"/>
      <c r="K15" s="267">
        <v>17761</v>
      </c>
      <c r="L15" s="268">
        <v>1847</v>
      </c>
      <c r="M15" s="269">
        <v>2855</v>
      </c>
      <c r="N15" s="270">
        <v>-35.299999999999997</v>
      </c>
    </row>
    <row r="16" spans="1:16" x14ac:dyDescent="0.15">
      <c r="A16" s="248"/>
      <c r="B16" s="244"/>
      <c r="C16" s="244"/>
      <c r="D16" s="244"/>
      <c r="E16" s="244"/>
      <c r="F16" s="244"/>
      <c r="G16" s="1122" t="s">
        <v>488</v>
      </c>
      <c r="H16" s="1123"/>
      <c r="I16" s="1123"/>
      <c r="J16" s="1124"/>
      <c r="K16" s="268">
        <v>-60962</v>
      </c>
      <c r="L16" s="268">
        <v>-6340</v>
      </c>
      <c r="M16" s="269">
        <v>-10245</v>
      </c>
      <c r="N16" s="270">
        <v>-38.1</v>
      </c>
    </row>
    <row r="17" spans="1:16" x14ac:dyDescent="0.15">
      <c r="A17" s="248"/>
      <c r="B17" s="244"/>
      <c r="C17" s="244"/>
      <c r="D17" s="244"/>
      <c r="E17" s="244"/>
      <c r="F17" s="244"/>
      <c r="G17" s="1122" t="s">
        <v>167</v>
      </c>
      <c r="H17" s="1123"/>
      <c r="I17" s="1123"/>
      <c r="J17" s="1124"/>
      <c r="K17" s="268">
        <v>1131971</v>
      </c>
      <c r="L17" s="268">
        <v>117730</v>
      </c>
      <c r="M17" s="269">
        <v>129801</v>
      </c>
      <c r="N17" s="270">
        <v>-9.3000000000000007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489</v>
      </c>
      <c r="H19" s="244"/>
      <c r="I19" s="244"/>
      <c r="J19" s="244"/>
      <c r="K19" s="244"/>
      <c r="L19" s="244"/>
      <c r="M19" s="244"/>
      <c r="N19" s="244"/>
    </row>
    <row r="20" spans="1:16" x14ac:dyDescent="0.15">
      <c r="A20" s="248"/>
      <c r="B20" s="244"/>
      <c r="C20" s="244"/>
      <c r="D20" s="244"/>
      <c r="E20" s="244"/>
      <c r="F20" s="244"/>
      <c r="G20" s="272"/>
      <c r="H20" s="273"/>
      <c r="I20" s="273"/>
      <c r="J20" s="274"/>
      <c r="K20" s="275" t="s">
        <v>490</v>
      </c>
      <c r="L20" s="276" t="s">
        <v>491</v>
      </c>
      <c r="M20" s="277" t="s">
        <v>492</v>
      </c>
      <c r="N20" s="278"/>
    </row>
    <row r="21" spans="1:16" s="284" customFormat="1" x14ac:dyDescent="0.15">
      <c r="A21" s="279"/>
      <c r="B21" s="249"/>
      <c r="C21" s="249"/>
      <c r="D21" s="249"/>
      <c r="E21" s="249"/>
      <c r="F21" s="249"/>
      <c r="G21" s="1114" t="s">
        <v>493</v>
      </c>
      <c r="H21" s="1115"/>
      <c r="I21" s="1115"/>
      <c r="J21" s="1116"/>
      <c r="K21" s="280">
        <v>11.65</v>
      </c>
      <c r="L21" s="281">
        <v>12.01</v>
      </c>
      <c r="M21" s="282">
        <v>-0.36</v>
      </c>
      <c r="N21" s="249"/>
      <c r="O21" s="283"/>
      <c r="P21" s="279"/>
    </row>
    <row r="22" spans="1:16" s="284" customFormat="1" x14ac:dyDescent="0.15">
      <c r="A22" s="279"/>
      <c r="B22" s="249"/>
      <c r="C22" s="249"/>
      <c r="D22" s="249"/>
      <c r="E22" s="249"/>
      <c r="F22" s="249"/>
      <c r="G22" s="1114" t="s">
        <v>494</v>
      </c>
      <c r="H22" s="1115"/>
      <c r="I22" s="1115"/>
      <c r="J22" s="1116"/>
      <c r="K22" s="285">
        <v>98.6</v>
      </c>
      <c r="L22" s="286">
        <v>95.9</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497</v>
      </c>
      <c r="H29" s="249"/>
      <c r="I29" s="249"/>
      <c r="J29" s="249"/>
      <c r="K29" s="244"/>
      <c r="L29" s="244"/>
      <c r="M29" s="244"/>
      <c r="N29" s="244"/>
      <c r="O29" s="293"/>
    </row>
    <row r="30" spans="1:16" x14ac:dyDescent="0.15">
      <c r="A30" s="248"/>
      <c r="B30" s="244"/>
      <c r="C30" s="244"/>
      <c r="D30" s="244"/>
      <c r="E30" s="244"/>
      <c r="F30" s="244"/>
      <c r="G30" s="251"/>
      <c r="H30" s="252"/>
      <c r="I30" s="252"/>
      <c r="J30" s="253"/>
      <c r="K30" s="1117" t="s">
        <v>475</v>
      </c>
      <c r="L30" s="254"/>
      <c r="M30" s="255" t="s">
        <v>476</v>
      </c>
      <c r="N30" s="256"/>
    </row>
    <row r="31" spans="1:16" x14ac:dyDescent="0.15">
      <c r="A31" s="248"/>
      <c r="B31" s="244"/>
      <c r="C31" s="244"/>
      <c r="D31" s="244"/>
      <c r="E31" s="244"/>
      <c r="F31" s="244"/>
      <c r="G31" s="257"/>
      <c r="H31" s="258"/>
      <c r="I31" s="258"/>
      <c r="J31" s="259"/>
      <c r="K31" s="1118"/>
      <c r="L31" s="260" t="s">
        <v>477</v>
      </c>
      <c r="M31" s="261" t="s">
        <v>478</v>
      </c>
      <c r="N31" s="262" t="s">
        <v>479</v>
      </c>
    </row>
    <row r="32" spans="1:16" ht="27" customHeight="1" x14ac:dyDescent="0.15">
      <c r="A32" s="248"/>
      <c r="B32" s="244"/>
      <c r="C32" s="244"/>
      <c r="D32" s="244"/>
      <c r="E32" s="244"/>
      <c r="F32" s="244"/>
      <c r="G32" s="1130" t="s">
        <v>498</v>
      </c>
      <c r="H32" s="1131"/>
      <c r="I32" s="1131"/>
      <c r="J32" s="1132"/>
      <c r="K32" s="294">
        <v>380858</v>
      </c>
      <c r="L32" s="294">
        <v>39611</v>
      </c>
      <c r="M32" s="295">
        <v>66201</v>
      </c>
      <c r="N32" s="296">
        <v>-40.200000000000003</v>
      </c>
    </row>
    <row r="33" spans="1:16" ht="13.5" customHeight="1" x14ac:dyDescent="0.15">
      <c r="A33" s="248"/>
      <c r="B33" s="244"/>
      <c r="C33" s="244"/>
      <c r="D33" s="244"/>
      <c r="E33" s="244"/>
      <c r="F33" s="244"/>
      <c r="G33" s="1130" t="s">
        <v>499</v>
      </c>
      <c r="H33" s="1131"/>
      <c r="I33" s="1131"/>
      <c r="J33" s="1132"/>
      <c r="K33" s="294" t="s">
        <v>484</v>
      </c>
      <c r="L33" s="294" t="s">
        <v>484</v>
      </c>
      <c r="M33" s="295" t="s">
        <v>484</v>
      </c>
      <c r="N33" s="296" t="s">
        <v>484</v>
      </c>
    </row>
    <row r="34" spans="1:16" ht="27" customHeight="1" x14ac:dyDescent="0.15">
      <c r="A34" s="248"/>
      <c r="B34" s="244"/>
      <c r="C34" s="244"/>
      <c r="D34" s="244"/>
      <c r="E34" s="244"/>
      <c r="F34" s="244"/>
      <c r="G34" s="1130" t="s">
        <v>500</v>
      </c>
      <c r="H34" s="1131"/>
      <c r="I34" s="1131"/>
      <c r="J34" s="1132"/>
      <c r="K34" s="294" t="s">
        <v>484</v>
      </c>
      <c r="L34" s="294" t="s">
        <v>484</v>
      </c>
      <c r="M34" s="295" t="s">
        <v>484</v>
      </c>
      <c r="N34" s="296" t="s">
        <v>484</v>
      </c>
    </row>
    <row r="35" spans="1:16" ht="27" customHeight="1" x14ac:dyDescent="0.15">
      <c r="A35" s="248"/>
      <c r="B35" s="244"/>
      <c r="C35" s="244"/>
      <c r="D35" s="244"/>
      <c r="E35" s="244"/>
      <c r="F35" s="244"/>
      <c r="G35" s="1130" t="s">
        <v>501</v>
      </c>
      <c r="H35" s="1131"/>
      <c r="I35" s="1131"/>
      <c r="J35" s="1132"/>
      <c r="K35" s="294">
        <v>120820</v>
      </c>
      <c r="L35" s="294">
        <v>12566</v>
      </c>
      <c r="M35" s="295">
        <v>21827</v>
      </c>
      <c r="N35" s="296">
        <v>-42.4</v>
      </c>
    </row>
    <row r="36" spans="1:16" ht="27" customHeight="1" x14ac:dyDescent="0.15">
      <c r="A36" s="248"/>
      <c r="B36" s="244"/>
      <c r="C36" s="244"/>
      <c r="D36" s="244"/>
      <c r="E36" s="244"/>
      <c r="F36" s="244"/>
      <c r="G36" s="1130" t="s">
        <v>502</v>
      </c>
      <c r="H36" s="1131"/>
      <c r="I36" s="1131"/>
      <c r="J36" s="1132"/>
      <c r="K36" s="294">
        <v>17969</v>
      </c>
      <c r="L36" s="294">
        <v>1869</v>
      </c>
      <c r="M36" s="295">
        <v>5334</v>
      </c>
      <c r="N36" s="296">
        <v>-65</v>
      </c>
    </row>
    <row r="37" spans="1:16" ht="13.5" customHeight="1" x14ac:dyDescent="0.15">
      <c r="A37" s="248"/>
      <c r="B37" s="244"/>
      <c r="C37" s="244"/>
      <c r="D37" s="244"/>
      <c r="E37" s="244"/>
      <c r="F37" s="244"/>
      <c r="G37" s="1130" t="s">
        <v>503</v>
      </c>
      <c r="H37" s="1131"/>
      <c r="I37" s="1131"/>
      <c r="J37" s="1132"/>
      <c r="K37" s="294" t="s">
        <v>484</v>
      </c>
      <c r="L37" s="294" t="s">
        <v>484</v>
      </c>
      <c r="M37" s="295">
        <v>1051</v>
      </c>
      <c r="N37" s="296" t="s">
        <v>484</v>
      </c>
    </row>
    <row r="38" spans="1:16" ht="27" customHeight="1" x14ac:dyDescent="0.15">
      <c r="A38" s="248"/>
      <c r="B38" s="244"/>
      <c r="C38" s="244"/>
      <c r="D38" s="244"/>
      <c r="E38" s="244"/>
      <c r="F38" s="244"/>
      <c r="G38" s="1133" t="s">
        <v>504</v>
      </c>
      <c r="H38" s="1134"/>
      <c r="I38" s="1134"/>
      <c r="J38" s="1135"/>
      <c r="K38" s="297" t="s">
        <v>484</v>
      </c>
      <c r="L38" s="297" t="s">
        <v>484</v>
      </c>
      <c r="M38" s="298">
        <v>4</v>
      </c>
      <c r="N38" s="299" t="s">
        <v>484</v>
      </c>
      <c r="O38" s="293"/>
    </row>
    <row r="39" spans="1:16" x14ac:dyDescent="0.15">
      <c r="A39" s="248"/>
      <c r="B39" s="244"/>
      <c r="C39" s="244"/>
      <c r="D39" s="244"/>
      <c r="E39" s="244"/>
      <c r="F39" s="244"/>
      <c r="G39" s="1133" t="s">
        <v>505</v>
      </c>
      <c r="H39" s="1134"/>
      <c r="I39" s="1134"/>
      <c r="J39" s="1135"/>
      <c r="K39" s="300">
        <v>-6745</v>
      </c>
      <c r="L39" s="300">
        <v>-702</v>
      </c>
      <c r="M39" s="301">
        <v>-2306</v>
      </c>
      <c r="N39" s="302">
        <v>-69.599999999999994</v>
      </c>
      <c r="O39" s="293"/>
    </row>
    <row r="40" spans="1:16" ht="27" customHeight="1" x14ac:dyDescent="0.15">
      <c r="A40" s="248"/>
      <c r="B40" s="244"/>
      <c r="C40" s="244"/>
      <c r="D40" s="244"/>
      <c r="E40" s="244"/>
      <c r="F40" s="244"/>
      <c r="G40" s="1130" t="s">
        <v>506</v>
      </c>
      <c r="H40" s="1131"/>
      <c r="I40" s="1131"/>
      <c r="J40" s="1132"/>
      <c r="K40" s="300">
        <v>-387794</v>
      </c>
      <c r="L40" s="300">
        <v>-40332</v>
      </c>
      <c r="M40" s="301">
        <v>-67056</v>
      </c>
      <c r="N40" s="302">
        <v>-39.9</v>
      </c>
      <c r="O40" s="293"/>
    </row>
    <row r="41" spans="1:16" x14ac:dyDescent="0.15">
      <c r="A41" s="248"/>
      <c r="B41" s="244"/>
      <c r="C41" s="244"/>
      <c r="D41" s="244"/>
      <c r="E41" s="244"/>
      <c r="F41" s="244"/>
      <c r="G41" s="1136" t="s">
        <v>278</v>
      </c>
      <c r="H41" s="1137"/>
      <c r="I41" s="1137"/>
      <c r="J41" s="1138"/>
      <c r="K41" s="294">
        <v>125108</v>
      </c>
      <c r="L41" s="300">
        <v>13012</v>
      </c>
      <c r="M41" s="301">
        <v>25054</v>
      </c>
      <c r="N41" s="302">
        <v>-48.1</v>
      </c>
      <c r="O41" s="293"/>
    </row>
    <row r="42" spans="1:16" x14ac:dyDescent="0.15">
      <c r="A42" s="248"/>
      <c r="B42" s="244"/>
      <c r="C42" s="244"/>
      <c r="D42" s="244"/>
      <c r="E42" s="244"/>
      <c r="F42" s="244"/>
      <c r="G42" s="303" t="s">
        <v>507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509</v>
      </c>
      <c r="H48" s="308"/>
      <c r="I48" s="308"/>
      <c r="J48" s="308"/>
      <c r="K48" s="308"/>
      <c r="L48" s="308"/>
      <c r="M48" s="309"/>
      <c r="N48" s="308"/>
    </row>
    <row r="49" spans="1:14" ht="13.5" customHeight="1" x14ac:dyDescent="0.15">
      <c r="A49" s="248"/>
      <c r="B49" s="244"/>
      <c r="C49" s="244"/>
      <c r="D49" s="244"/>
      <c r="E49" s="244"/>
      <c r="F49" s="244"/>
      <c r="G49" s="310"/>
      <c r="H49" s="311"/>
      <c r="I49" s="1125" t="s">
        <v>475</v>
      </c>
      <c r="J49" s="1127" t="s">
        <v>510</v>
      </c>
      <c r="K49" s="1128"/>
      <c r="L49" s="1128"/>
      <c r="M49" s="1128"/>
      <c r="N49" s="1129"/>
    </row>
    <row r="50" spans="1:14" x14ac:dyDescent="0.15">
      <c r="A50" s="248"/>
      <c r="B50" s="244"/>
      <c r="C50" s="244"/>
      <c r="D50" s="244"/>
      <c r="E50" s="244"/>
      <c r="F50" s="244"/>
      <c r="G50" s="312"/>
      <c r="H50" s="313"/>
      <c r="I50" s="1126"/>
      <c r="J50" s="314" t="s">
        <v>511</v>
      </c>
      <c r="K50" s="315" t="s">
        <v>512</v>
      </c>
      <c r="L50" s="316" t="s">
        <v>513</v>
      </c>
      <c r="M50" s="317" t="s">
        <v>514</v>
      </c>
      <c r="N50" s="318" t="s">
        <v>515</v>
      </c>
    </row>
    <row r="51" spans="1:14" x14ac:dyDescent="0.15">
      <c r="A51" s="248"/>
      <c r="B51" s="244"/>
      <c r="C51" s="244"/>
      <c r="D51" s="244"/>
      <c r="E51" s="244"/>
      <c r="F51" s="244"/>
      <c r="G51" s="310" t="s">
        <v>516</v>
      </c>
      <c r="H51" s="311"/>
      <c r="I51" s="319">
        <v>220913</v>
      </c>
      <c r="J51" s="320">
        <v>22508</v>
      </c>
      <c r="K51" s="321">
        <v>-46.5</v>
      </c>
      <c r="L51" s="322">
        <v>92021</v>
      </c>
      <c r="M51" s="323">
        <v>3.1</v>
      </c>
      <c r="N51" s="324">
        <v>-49.6</v>
      </c>
    </row>
    <row r="52" spans="1:14" x14ac:dyDescent="0.15">
      <c r="A52" s="248"/>
      <c r="B52" s="244"/>
      <c r="C52" s="244"/>
      <c r="D52" s="244"/>
      <c r="E52" s="244"/>
      <c r="F52" s="244"/>
      <c r="G52" s="325"/>
      <c r="H52" s="326" t="s">
        <v>517</v>
      </c>
      <c r="I52" s="327">
        <v>156243</v>
      </c>
      <c r="J52" s="328">
        <v>15919</v>
      </c>
      <c r="K52" s="329">
        <v>-30</v>
      </c>
      <c r="L52" s="330">
        <v>52579</v>
      </c>
      <c r="M52" s="331">
        <v>22.4</v>
      </c>
      <c r="N52" s="332">
        <v>-52.4</v>
      </c>
    </row>
    <row r="53" spans="1:14" x14ac:dyDescent="0.15">
      <c r="A53" s="248"/>
      <c r="B53" s="244"/>
      <c r="C53" s="244"/>
      <c r="D53" s="244"/>
      <c r="E53" s="244"/>
      <c r="F53" s="244"/>
      <c r="G53" s="310" t="s">
        <v>518</v>
      </c>
      <c r="H53" s="311"/>
      <c r="I53" s="319">
        <v>223736</v>
      </c>
      <c r="J53" s="320">
        <v>22791</v>
      </c>
      <c r="K53" s="321">
        <v>1.3</v>
      </c>
      <c r="L53" s="322">
        <v>94828</v>
      </c>
      <c r="M53" s="323">
        <v>3.1</v>
      </c>
      <c r="N53" s="324">
        <v>-1.8</v>
      </c>
    </row>
    <row r="54" spans="1:14" x14ac:dyDescent="0.15">
      <c r="A54" s="248"/>
      <c r="B54" s="244"/>
      <c r="C54" s="244"/>
      <c r="D54" s="244"/>
      <c r="E54" s="244"/>
      <c r="F54" s="244"/>
      <c r="G54" s="325"/>
      <c r="H54" s="326" t="s">
        <v>517</v>
      </c>
      <c r="I54" s="327">
        <v>180912</v>
      </c>
      <c r="J54" s="328">
        <v>18428</v>
      </c>
      <c r="K54" s="329">
        <v>15.8</v>
      </c>
      <c r="L54" s="330">
        <v>55133</v>
      </c>
      <c r="M54" s="331">
        <v>4.9000000000000004</v>
      </c>
      <c r="N54" s="332">
        <v>10.9</v>
      </c>
    </row>
    <row r="55" spans="1:14" x14ac:dyDescent="0.15">
      <c r="A55" s="248"/>
      <c r="B55" s="244"/>
      <c r="C55" s="244"/>
      <c r="D55" s="244"/>
      <c r="E55" s="244"/>
      <c r="F55" s="244"/>
      <c r="G55" s="310" t="s">
        <v>519</v>
      </c>
      <c r="H55" s="311"/>
      <c r="I55" s="319">
        <v>678890</v>
      </c>
      <c r="J55" s="320">
        <v>68958</v>
      </c>
      <c r="K55" s="321">
        <v>202.6</v>
      </c>
      <c r="L55" s="322">
        <v>119674</v>
      </c>
      <c r="M55" s="323">
        <v>26.2</v>
      </c>
      <c r="N55" s="324">
        <v>176.4</v>
      </c>
    </row>
    <row r="56" spans="1:14" x14ac:dyDescent="0.15">
      <c r="A56" s="248"/>
      <c r="B56" s="244"/>
      <c r="C56" s="244"/>
      <c r="D56" s="244"/>
      <c r="E56" s="244"/>
      <c r="F56" s="244"/>
      <c r="G56" s="325"/>
      <c r="H56" s="326" t="s">
        <v>517</v>
      </c>
      <c r="I56" s="327">
        <v>230174</v>
      </c>
      <c r="J56" s="328">
        <v>23380</v>
      </c>
      <c r="K56" s="329">
        <v>26.9</v>
      </c>
      <c r="L56" s="330">
        <v>57803</v>
      </c>
      <c r="M56" s="331">
        <v>4.8</v>
      </c>
      <c r="N56" s="332">
        <v>22.1</v>
      </c>
    </row>
    <row r="57" spans="1:14" x14ac:dyDescent="0.15">
      <c r="A57" s="248"/>
      <c r="B57" s="244"/>
      <c r="C57" s="244"/>
      <c r="D57" s="244"/>
      <c r="E57" s="244"/>
      <c r="F57" s="244"/>
      <c r="G57" s="310" t="s">
        <v>520</v>
      </c>
      <c r="H57" s="311"/>
      <c r="I57" s="319">
        <v>351066</v>
      </c>
      <c r="J57" s="320">
        <v>36062</v>
      </c>
      <c r="K57" s="321">
        <v>-47.7</v>
      </c>
      <c r="L57" s="322">
        <v>119685</v>
      </c>
      <c r="M57" s="323">
        <v>0</v>
      </c>
      <c r="N57" s="324">
        <v>-47.7</v>
      </c>
    </row>
    <row r="58" spans="1:14" x14ac:dyDescent="0.15">
      <c r="A58" s="248"/>
      <c r="B58" s="244"/>
      <c r="C58" s="244"/>
      <c r="D58" s="244"/>
      <c r="E58" s="244"/>
      <c r="F58" s="244"/>
      <c r="G58" s="325"/>
      <c r="H58" s="326" t="s">
        <v>517</v>
      </c>
      <c r="I58" s="327">
        <v>178071</v>
      </c>
      <c r="J58" s="328">
        <v>18292</v>
      </c>
      <c r="K58" s="329">
        <v>-21.8</v>
      </c>
      <c r="L58" s="330">
        <v>68464</v>
      </c>
      <c r="M58" s="331">
        <v>18.399999999999999</v>
      </c>
      <c r="N58" s="332">
        <v>-40.200000000000003</v>
      </c>
    </row>
    <row r="59" spans="1:14" x14ac:dyDescent="0.15">
      <c r="A59" s="248"/>
      <c r="B59" s="244"/>
      <c r="C59" s="244"/>
      <c r="D59" s="244"/>
      <c r="E59" s="244"/>
      <c r="F59" s="244"/>
      <c r="G59" s="310" t="s">
        <v>521</v>
      </c>
      <c r="H59" s="311"/>
      <c r="I59" s="319">
        <v>577164</v>
      </c>
      <c r="J59" s="320">
        <v>60027</v>
      </c>
      <c r="K59" s="321">
        <v>66.5</v>
      </c>
      <c r="L59" s="322">
        <v>128611</v>
      </c>
      <c r="M59" s="323">
        <v>7.5</v>
      </c>
      <c r="N59" s="324">
        <v>59</v>
      </c>
    </row>
    <row r="60" spans="1:14" x14ac:dyDescent="0.15">
      <c r="A60" s="248"/>
      <c r="B60" s="244"/>
      <c r="C60" s="244"/>
      <c r="D60" s="244"/>
      <c r="E60" s="244"/>
      <c r="F60" s="244"/>
      <c r="G60" s="325"/>
      <c r="H60" s="326" t="s">
        <v>517</v>
      </c>
      <c r="I60" s="333">
        <v>211767</v>
      </c>
      <c r="J60" s="328">
        <v>22025</v>
      </c>
      <c r="K60" s="329">
        <v>20.399999999999999</v>
      </c>
      <c r="L60" s="330">
        <v>61552</v>
      </c>
      <c r="M60" s="331">
        <v>-10.1</v>
      </c>
      <c r="N60" s="332">
        <v>30.5</v>
      </c>
    </row>
    <row r="61" spans="1:14" x14ac:dyDescent="0.15">
      <c r="A61" s="248"/>
      <c r="B61" s="244"/>
      <c r="C61" s="244"/>
      <c r="D61" s="244"/>
      <c r="E61" s="244"/>
      <c r="F61" s="244"/>
      <c r="G61" s="310" t="s">
        <v>522</v>
      </c>
      <c r="H61" s="334"/>
      <c r="I61" s="335">
        <v>410354</v>
      </c>
      <c r="J61" s="336">
        <v>42069</v>
      </c>
      <c r="K61" s="337">
        <v>35.200000000000003</v>
      </c>
      <c r="L61" s="338">
        <v>110964</v>
      </c>
      <c r="M61" s="339">
        <v>8</v>
      </c>
      <c r="N61" s="324">
        <v>27.2</v>
      </c>
    </row>
    <row r="62" spans="1:14" x14ac:dyDescent="0.15">
      <c r="A62" s="248"/>
      <c r="B62" s="244"/>
      <c r="C62" s="244"/>
      <c r="D62" s="244"/>
      <c r="E62" s="244"/>
      <c r="F62" s="244"/>
      <c r="G62" s="325"/>
      <c r="H62" s="326" t="s">
        <v>517</v>
      </c>
      <c r="I62" s="327">
        <v>191433</v>
      </c>
      <c r="J62" s="328">
        <v>19609</v>
      </c>
      <c r="K62" s="329">
        <v>2.2999999999999998</v>
      </c>
      <c r="L62" s="330">
        <v>59106</v>
      </c>
      <c r="M62" s="331">
        <v>8.1</v>
      </c>
      <c r="N62" s="332">
        <v>-5.8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G94"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7"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49.45</v>
      </c>
      <c r="G47" s="12">
        <v>51.9</v>
      </c>
      <c r="H47" s="12">
        <v>49.39</v>
      </c>
      <c r="I47" s="12">
        <v>47.1</v>
      </c>
      <c r="J47" s="13">
        <v>41.42</v>
      </c>
    </row>
    <row r="48" spans="2:10" ht="57.75" customHeight="1" x14ac:dyDescent="0.15">
      <c r="B48" s="14"/>
      <c r="C48" s="1141" t="s">
        <v>4</v>
      </c>
      <c r="D48" s="1141"/>
      <c r="E48" s="1142"/>
      <c r="F48" s="15">
        <v>4.49</v>
      </c>
      <c r="G48" s="16">
        <v>4.18</v>
      </c>
      <c r="H48" s="16">
        <v>5.43</v>
      </c>
      <c r="I48" s="16">
        <v>5.12</v>
      </c>
      <c r="J48" s="17">
        <v>6.24</v>
      </c>
    </row>
    <row r="49" spans="2:10" ht="57.75" customHeight="1" thickBot="1" x14ac:dyDescent="0.2">
      <c r="B49" s="18"/>
      <c r="C49" s="1143" t="s">
        <v>5</v>
      </c>
      <c r="D49" s="1143"/>
      <c r="E49" s="1144"/>
      <c r="F49" s="19">
        <v>2.46</v>
      </c>
      <c r="G49" s="20" t="s">
        <v>529</v>
      </c>
      <c r="H49" s="20" t="s">
        <v>530</v>
      </c>
      <c r="I49" s="20" t="s">
        <v>531</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2017-02-28T06:30:07Z</cp:lastPrinted>
  <dcterms:created xsi:type="dcterms:W3CDTF">2017-02-15T20:20:57Z</dcterms:created>
  <dcterms:modified xsi:type="dcterms:W3CDTF">2017-05-15T01:31:19Z</dcterms:modified>
  <cp:category/>
</cp:coreProperties>
</file>