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AY8" i="4" s="1"/>
  <c r="R6" i="5"/>
  <c r="Q6" i="5"/>
  <c r="AI8" i="4" s="1"/>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Q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<sst xmlns="http://schemas.openxmlformats.org/spreadsheetml/2006/main" count="218" uniqueCount="108">
  <si>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</si>
  <si>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</si>
  <si>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</si>
  <si>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</si>
  <si>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</si>
  <si>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</si>
  <si>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</si>
  <si>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</si>
  <si>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</si>
  <si>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</si>
  <si>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</si>
  <si>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</si>
  <si>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</si>
  <si>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</si>
  <si>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</si>
  <si>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</si>
  <si>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</si>
  <si>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</si>
  <si>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</si>
  <si>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</si>
  <si>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</si>
  <si>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</si>
  <si>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</si>
  <si>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</si>
  <si>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</si>
  <si>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</si>
  <si>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</si>
  <si>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</si>
  <si>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</si>
  <si>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</si>
  <si>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</si>
  <si>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</si>
  <si>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</si>
  <si>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</si>
  <si>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</si>
  <si>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</si>
  <si>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</si>
  <si>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</si>
  <si>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</si>
  <si>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</si>
  <si>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</si>
  <si>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</si>
  <si>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</si>
  <si>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</si>
  <si>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</si>
  <si>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</si>
  <si>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</si>
  <si>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</si>
  <si>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</si>
  <si>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</si>
  <si>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</si>
  <si>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</si>
  <si>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</si>
  <si>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</si>
  <si>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</si>
  <si>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</si>
  <si>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</si>
  <si>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</si>
  <si>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</si>
  <si>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</si>
  <si>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</si>
  <si>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</si>
  <si>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</si>
  <si>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</si>
  <si>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</si>
  <si>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</si>
  <si>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</si>
  <si>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</si>
  <si>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</si>
  <si>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</si>
  <si>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</si>
  <si>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</si>
  <si>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</si>
  <si>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</si>
  <si>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</si>
  <si>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</si>
  <si>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</si>
  <si>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</si>
  <si>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</si>
  <si>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</si>
  <si>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</si>
  <si>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</si>
  <si>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</si>
  <si>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</si>
  <si>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</si>
  <si>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</si>
  <si>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</si>
  <si>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</si>
  <si>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</si>
  <si>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</si>
  <si>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</si>
  <si>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</si>
  <si>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</si>
  <si>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亀岡市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</si>
  <si>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</si>
  <si>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</si>
  <si>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</si>
  <si>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</si>
  <si>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</si>
  <si>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</si>
  <si>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</si>
  <si>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</si>
  <si>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</si>
  <si>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</si>
  <si>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</si>
  <si>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平成27年度は、上水道事業との統合に向けた統合整備事業より管路更新率が大幅に伸びています。</t>
    <rPh sb="1" eb="3">
      <t>ヘイセイ</t>
    </rPh>
    <rPh sb="5" eb="7">
      <t>ネンド</t>
    </rPh>
    <rPh sb="9" eb="12">
      <t>ジョウスイドウ</t>
    </rPh>
    <rPh sb="12" eb="14">
      <t>ジギョウ</t>
    </rPh>
    <rPh sb="16" eb="18">
      <t>トウゴウ</t>
    </rPh>
    <rPh sb="19" eb="20">
      <t>ム</t>
    </rPh>
    <rPh sb="22" eb="24">
      <t>トウゴウ</t>
    </rPh>
    <rPh sb="24" eb="26">
      <t>セイビ</t>
    </rPh>
    <rPh sb="26" eb="28">
      <t>ジギョウ</t>
    </rPh>
    <rPh sb="30" eb="32">
      <t>カンロ</t>
    </rPh>
    <rPh sb="32" eb="34">
      <t>コウシン</t>
    </rPh>
    <rPh sb="34" eb="35">
      <t>リツ</t>
    </rPh>
    <rPh sb="36" eb="38">
      <t>オオハバ</t>
    </rPh>
    <rPh sb="39" eb="40">
      <t>ノ</t>
    </rPh>
    <phoneticPr fontId="4"/>
  </si>
  <si>
    <t>　平成30年度からの上水道事業との統合に向けた統合整備事業を着実に実施し、水道事業の一元管理を行うことで、効率的な経営体制の確立と財政基盤の強化を図り、安定的な給水サービスの提供の継続を目指します。</t>
    <rPh sb="1" eb="3">
      <t>ヘイセイ</t>
    </rPh>
    <rPh sb="5" eb="7">
      <t>ネンド</t>
    </rPh>
    <rPh sb="10" eb="13">
      <t>ジョウスイドウ</t>
    </rPh>
    <rPh sb="13" eb="15">
      <t>ジギョウ</t>
    </rPh>
    <rPh sb="17" eb="19">
      <t>トウゴウ</t>
    </rPh>
    <rPh sb="20" eb="21">
      <t>ム</t>
    </rPh>
    <rPh sb="23" eb="25">
      <t>トウゴウ</t>
    </rPh>
    <rPh sb="25" eb="27">
      <t>セイビ</t>
    </rPh>
    <rPh sb="27" eb="29">
      <t>ジギョウ</t>
    </rPh>
    <rPh sb="30" eb="32">
      <t>チャクジツ</t>
    </rPh>
    <rPh sb="33" eb="35">
      <t>ジッシ</t>
    </rPh>
    <rPh sb="37" eb="39">
      <t>スイドウ</t>
    </rPh>
    <rPh sb="39" eb="41">
      <t>ジギョウ</t>
    </rPh>
    <rPh sb="42" eb="44">
      <t>イチゲン</t>
    </rPh>
    <rPh sb="44" eb="46">
      <t>カンリ</t>
    </rPh>
    <rPh sb="47" eb="48">
      <t>オコナ</t>
    </rPh>
    <rPh sb="53" eb="56">
      <t>コウリツテキ</t>
    </rPh>
    <rPh sb="57" eb="59">
      <t>ケイエイ</t>
    </rPh>
    <rPh sb="59" eb="61">
      <t>タイセイ</t>
    </rPh>
    <rPh sb="62" eb="64">
      <t>カクリツ</t>
    </rPh>
    <rPh sb="65" eb="67">
      <t>ザイセイ</t>
    </rPh>
    <rPh sb="67" eb="69">
      <t>キバン</t>
    </rPh>
    <rPh sb="70" eb="72">
      <t>キョウカ</t>
    </rPh>
    <rPh sb="73" eb="74">
      <t>ハカ</t>
    </rPh>
    <rPh sb="76" eb="78">
      <t>アンテイ</t>
    </rPh>
    <rPh sb="78" eb="79">
      <t>テキ</t>
    </rPh>
    <rPh sb="80" eb="82">
      <t>キュウスイ</t>
    </rPh>
    <rPh sb="87" eb="89">
      <t>テイキョウ</t>
    </rPh>
    <rPh sb="90" eb="92">
      <t>ケイゾク</t>
    </rPh>
    <rPh sb="93" eb="95">
      <t>メザ</t>
    </rPh>
    <phoneticPr fontId="4"/>
  </si>
  <si>
    <t>①収益的収支比率
　効率性の低い地域において事業運営しており、100％を下回り、給水収益以外の一般会計繰入金等に依存した経営状況であります。
④企業債残高対給水収益比率
　簡易水道統合整備事業などの財源として多額の企業債を発行してきたことから、高い水準にありますが、経年的に企業債残高は減少しています。
⑤料金回収率
　料金収入で不足する財源は一般会計繰入金で賄っています。
⑥給水原価
　維持管理費の削減に努めていますが、施設設備の老朽化から修繕費の増加が見込まれます。
⑦施設利用率
　有収水量が減少傾向であり、年々低下してきています。
⑧有収率
　類似団体との比較では、効率性が高いと考えられます。</t>
    <rPh sb="1" eb="3">
      <t>シュウエキ</t>
    </rPh>
    <rPh sb="3" eb="4">
      <t>テキ</t>
    </rPh>
    <rPh sb="4" eb="6">
      <t>シュウシ</t>
    </rPh>
    <rPh sb="6" eb="8">
      <t>ヒリツ</t>
    </rPh>
    <rPh sb="10" eb="13">
      <t>コウリツセイ</t>
    </rPh>
    <rPh sb="24" eb="26">
      <t>ウンエイ</t>
    </rPh>
    <rPh sb="104" eb="106">
      <t>タガク</t>
    </rPh>
    <rPh sb="107" eb="109">
      <t>キギョウ</t>
    </rPh>
    <rPh sb="109" eb="110">
      <t>サイ</t>
    </rPh>
    <rPh sb="111" eb="113">
      <t>ハッコウ</t>
    </rPh>
    <rPh sb="122" eb="123">
      <t>タカ</t>
    </rPh>
    <rPh sb="124" eb="126">
      <t>スイジュン</t>
    </rPh>
    <rPh sb="133" eb="136">
      <t>ケイネンテキ</t>
    </rPh>
    <rPh sb="137" eb="139">
      <t>キギョウ</t>
    </rPh>
    <rPh sb="139" eb="140">
      <t>サイ</t>
    </rPh>
    <rPh sb="140" eb="142">
      <t>ザンダカ</t>
    </rPh>
    <rPh sb="143" eb="145">
      <t>ゲンショウ</t>
    </rPh>
    <rPh sb="153" eb="155">
      <t>リョウキン</t>
    </rPh>
    <rPh sb="155" eb="157">
      <t>カイシュウ</t>
    </rPh>
    <rPh sb="157" eb="158">
      <t>リツ</t>
    </rPh>
    <rPh sb="160" eb="162">
      <t>リョウキン</t>
    </rPh>
    <rPh sb="162" eb="164">
      <t>シュウニュウ</t>
    </rPh>
    <rPh sb="165" eb="167">
      <t>フソク</t>
    </rPh>
    <rPh sb="169" eb="171">
      <t>ザイゲン</t>
    </rPh>
    <rPh sb="172" eb="174">
      <t>イッパン</t>
    </rPh>
    <rPh sb="174" eb="176">
      <t>カイケイ</t>
    </rPh>
    <rPh sb="176" eb="178">
      <t>クリイレ</t>
    </rPh>
    <rPh sb="178" eb="179">
      <t>キン</t>
    </rPh>
    <rPh sb="180" eb="181">
      <t>マカナ</t>
    </rPh>
    <rPh sb="189" eb="191">
      <t>キュウスイ</t>
    </rPh>
    <rPh sb="191" eb="193">
      <t>ゲンカ</t>
    </rPh>
    <rPh sb="195" eb="197">
      <t>イジ</t>
    </rPh>
    <rPh sb="197" eb="200">
      <t>カンリヒ</t>
    </rPh>
    <rPh sb="201" eb="203">
      <t>サクゲン</t>
    </rPh>
    <rPh sb="204" eb="205">
      <t>ツト</t>
    </rPh>
    <rPh sb="212" eb="214">
      <t>シセツ</t>
    </rPh>
    <rPh sb="214" eb="216">
      <t>セツビ</t>
    </rPh>
    <rPh sb="217" eb="220">
      <t>ロウキュウカ</t>
    </rPh>
    <rPh sb="222" eb="225">
      <t>シュウゼンヒ</t>
    </rPh>
    <rPh sb="226" eb="228">
      <t>ゾウカ</t>
    </rPh>
    <rPh sb="229" eb="231">
      <t>ミコ</t>
    </rPh>
    <rPh sb="238" eb="240">
      <t>シセツ</t>
    </rPh>
    <rPh sb="240" eb="243">
      <t>リヨウリツ</t>
    </rPh>
    <rPh sb="245" eb="247">
      <t>ユウシュウ</t>
    </rPh>
    <rPh sb="247" eb="249">
      <t>スイリョウ</t>
    </rPh>
    <rPh sb="250" eb="252">
      <t>ゲンショウ</t>
    </rPh>
    <rPh sb="252" eb="254">
      <t>ケイコウ</t>
    </rPh>
    <rPh sb="258" eb="260">
      <t>ネンネン</t>
    </rPh>
    <rPh sb="260" eb="262">
      <t>テイカ</t>
    </rPh>
    <rPh sb="272" eb="274">
      <t>ユウシュウ</t>
    </rPh>
    <rPh sb="274" eb="275">
      <t>リツ</t>
    </rPh>
    <rPh sb="277" eb="279">
      <t>ルイジ</t>
    </rPh>
    <rPh sb="279" eb="281">
      <t>ダンタイ</t>
    </rPh>
    <rPh sb="283" eb="285">
      <t>ヒカク</t>
    </rPh>
    <rPh sb="288" eb="291">
      <t>コウリツセイ</t>
    </rPh>
    <rPh sb="292" eb="293">
      <t>タカ</t>
    </rPh>
    <rPh sb="295" eb="2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</si>
</sst>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9.39</c:v>
                </c:pt>
                <c:pt idx="1">
                  <c:v>0.27</c:v>
                </c:pt>
                <c:pt idx="2">
                  <c:v>0.13</c:v>
                </c:pt>
                <c:pt idx="3">
                  <c:v>0.38</c:v>
                </c:pt>
                <c:pt idx="4">
                  <c:v>3.34</c:v>
                </c:pt>
              </c:numCache>
            </c:numRef>
          </c:val>
        </c:ser>
        <c:dLbls>
          <c:showLegendKey val="0"/>
          <c:showVal val="0"/>
          <c:showCatName val="0"/>
          <c:showSerName val="0"/>
          <c:showPercent val="0"/>
          <c:showBubbleSize val="0"/>
        </c:dLbls>
        <c:gapWidth val="150"/>
        <c:axId val="135898240"/>
        <c:axId val="1359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135898240"/>
        <c:axId val="135900160"/>
      </c:lineChart>
      <c:dateAx>
        <c:axId val="135898240"/>
        <c:scaling>
          <c:orientation val="minMax"/>
        </c:scaling>
        <c:delete val="1"/>
        <c:axPos val="b"/>
        <c:numFmt formatCode="ge" sourceLinked="1"/>
        <c:majorTickMark val="none"/>
        <c:minorTickMark val="none"/>
        <c:tickLblPos val="none"/>
        <c:crossAx val="135900160"/>
        <c:crosses val="autoZero"/>
        <c:auto val="1"/>
        <c:lblOffset val="100"/>
        <c:baseTimeUnit val="years"/>
      </c:dateAx>
      <c:valAx>
        <c:axId val="1359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9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65.739999999999995</c:v>
                </c:pt>
                <c:pt idx="1">
                  <c:v>63.27</c:v>
                </c:pt>
                <c:pt idx="2">
                  <c:v>61.34</c:v>
                </c:pt>
                <c:pt idx="3">
                  <c:v>60.04</c:v>
                </c:pt>
                <c:pt idx="4">
                  <c:v>59.34</c:v>
                </c:pt>
              </c:numCache>
            </c:numRef>
          </c:val>
        </c:ser>
        <c:dLbls>
          <c:showLegendKey val="0"/>
          <c:showVal val="0"/>
          <c:showCatName val="0"/>
          <c:showSerName val="0"/>
          <c:showPercent val="0"/>
          <c:showBubbleSize val="0"/>
        </c:dLbls>
        <c:gapWidth val="150"/>
        <c:axId val="137106176"/>
        <c:axId val="13710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37106176"/>
        <c:axId val="137108096"/>
      </c:lineChart>
      <c:dateAx>
        <c:axId val="137106176"/>
        <c:scaling>
          <c:orientation val="minMax"/>
        </c:scaling>
        <c:delete val="1"/>
        <c:axPos val="b"/>
        <c:numFmt formatCode="ge" sourceLinked="1"/>
        <c:majorTickMark val="none"/>
        <c:minorTickMark val="none"/>
        <c:tickLblPos val="none"/>
        <c:crossAx val="137108096"/>
        <c:crosses val="autoZero"/>
        <c:auto val="1"/>
        <c:lblOffset val="100"/>
        <c:baseTimeUnit val="years"/>
      </c:dateAx>
      <c:valAx>
        <c:axId val="13710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10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90.32</c:v>
                </c:pt>
                <c:pt idx="1">
                  <c:v>91.29</c:v>
                </c:pt>
                <c:pt idx="2">
                  <c:v>92</c:v>
                </c:pt>
                <c:pt idx="3">
                  <c:v>92.16</c:v>
                </c:pt>
                <c:pt idx="4">
                  <c:v>91.79</c:v>
                </c:pt>
              </c:numCache>
            </c:numRef>
          </c:val>
        </c:ser>
        <c:dLbls>
          <c:showLegendKey val="0"/>
          <c:showVal val="0"/>
          <c:showCatName val="0"/>
          <c:showSerName val="0"/>
          <c:showPercent val="0"/>
          <c:showBubbleSize val="0"/>
        </c:dLbls>
        <c:gapWidth val="150"/>
        <c:axId val="137150848"/>
        <c:axId val="13715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37150848"/>
        <c:axId val="137152768"/>
      </c:lineChart>
      <c:dateAx>
        <c:axId val="137150848"/>
        <c:scaling>
          <c:orientation val="minMax"/>
        </c:scaling>
        <c:delete val="1"/>
        <c:axPos val="b"/>
        <c:numFmt formatCode="ge" sourceLinked="1"/>
        <c:majorTickMark val="none"/>
        <c:minorTickMark val="none"/>
        <c:tickLblPos val="none"/>
        <c:crossAx val="137152768"/>
        <c:crosses val="autoZero"/>
        <c:auto val="1"/>
        <c:lblOffset val="100"/>
        <c:baseTimeUnit val="years"/>
      </c:dateAx>
      <c:valAx>
        <c:axId val="13715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15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78.56</c:v>
                </c:pt>
                <c:pt idx="1">
                  <c:v>83.26</c:v>
                </c:pt>
                <c:pt idx="2">
                  <c:v>84.99</c:v>
                </c:pt>
                <c:pt idx="3">
                  <c:v>87.73</c:v>
                </c:pt>
                <c:pt idx="4">
                  <c:v>91.05</c:v>
                </c:pt>
              </c:numCache>
            </c:numRef>
          </c:val>
        </c:ser>
        <c:dLbls>
          <c:showLegendKey val="0"/>
          <c:showVal val="0"/>
          <c:showCatName val="0"/>
          <c:showSerName val="0"/>
          <c:showPercent val="0"/>
          <c:showBubbleSize val="0"/>
        </c:dLbls>
        <c:gapWidth val="150"/>
        <c:axId val="136737536"/>
        <c:axId val="136739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136737536"/>
        <c:axId val="136739456"/>
      </c:lineChart>
      <c:dateAx>
        <c:axId val="136737536"/>
        <c:scaling>
          <c:orientation val="minMax"/>
        </c:scaling>
        <c:delete val="1"/>
        <c:axPos val="b"/>
        <c:numFmt formatCode="ge" sourceLinked="1"/>
        <c:majorTickMark val="none"/>
        <c:minorTickMark val="none"/>
        <c:tickLblPos val="none"/>
        <c:crossAx val="136739456"/>
        <c:crosses val="autoZero"/>
        <c:auto val="1"/>
        <c:lblOffset val="100"/>
        <c:baseTimeUnit val="years"/>
      </c:dateAx>
      <c:valAx>
        <c:axId val="136739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3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783744"/>
        <c:axId val="1367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783744"/>
        <c:axId val="136785920"/>
      </c:lineChart>
      <c:dateAx>
        <c:axId val="136783744"/>
        <c:scaling>
          <c:orientation val="minMax"/>
        </c:scaling>
        <c:delete val="1"/>
        <c:axPos val="b"/>
        <c:numFmt formatCode="ge" sourceLinked="1"/>
        <c:majorTickMark val="none"/>
        <c:minorTickMark val="none"/>
        <c:tickLblPos val="none"/>
        <c:crossAx val="136785920"/>
        <c:crosses val="autoZero"/>
        <c:auto val="1"/>
        <c:lblOffset val="100"/>
        <c:baseTimeUnit val="years"/>
      </c:dateAx>
      <c:valAx>
        <c:axId val="1367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7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19456"/>
        <c:axId val="13682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19456"/>
        <c:axId val="136821376"/>
      </c:lineChart>
      <c:dateAx>
        <c:axId val="136819456"/>
        <c:scaling>
          <c:orientation val="minMax"/>
        </c:scaling>
        <c:delete val="1"/>
        <c:axPos val="b"/>
        <c:numFmt formatCode="ge" sourceLinked="1"/>
        <c:majorTickMark val="none"/>
        <c:minorTickMark val="none"/>
        <c:tickLblPos val="none"/>
        <c:crossAx val="136821376"/>
        <c:crosses val="autoZero"/>
        <c:auto val="1"/>
        <c:lblOffset val="100"/>
        <c:baseTimeUnit val="years"/>
      </c:dateAx>
      <c:valAx>
        <c:axId val="13682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1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60800"/>
        <c:axId val="13686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60800"/>
        <c:axId val="136862720"/>
      </c:lineChart>
      <c:dateAx>
        <c:axId val="136860800"/>
        <c:scaling>
          <c:orientation val="minMax"/>
        </c:scaling>
        <c:delete val="1"/>
        <c:axPos val="b"/>
        <c:numFmt formatCode="ge" sourceLinked="1"/>
        <c:majorTickMark val="none"/>
        <c:minorTickMark val="none"/>
        <c:tickLblPos val="none"/>
        <c:crossAx val="136862720"/>
        <c:crosses val="autoZero"/>
        <c:auto val="1"/>
        <c:lblOffset val="100"/>
        <c:baseTimeUnit val="years"/>
      </c:dateAx>
      <c:valAx>
        <c:axId val="136862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879104"/>
        <c:axId val="13689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879104"/>
        <c:axId val="136897664"/>
      </c:lineChart>
      <c:dateAx>
        <c:axId val="136879104"/>
        <c:scaling>
          <c:orientation val="minMax"/>
        </c:scaling>
        <c:delete val="1"/>
        <c:axPos val="b"/>
        <c:numFmt formatCode="ge" sourceLinked="1"/>
        <c:majorTickMark val="none"/>
        <c:minorTickMark val="none"/>
        <c:tickLblPos val="none"/>
        <c:crossAx val="136897664"/>
        <c:crosses val="autoZero"/>
        <c:auto val="1"/>
        <c:lblOffset val="100"/>
        <c:baseTimeUnit val="years"/>
      </c:dateAx>
      <c:valAx>
        <c:axId val="13689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879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992.98</c:v>
                </c:pt>
                <c:pt idx="1">
                  <c:v>961.31</c:v>
                </c:pt>
                <c:pt idx="2">
                  <c:v>938.29</c:v>
                </c:pt>
                <c:pt idx="3">
                  <c:v>882.38</c:v>
                </c:pt>
                <c:pt idx="4">
                  <c:v>824.98</c:v>
                </c:pt>
              </c:numCache>
            </c:numRef>
          </c:val>
        </c:ser>
        <c:dLbls>
          <c:showLegendKey val="0"/>
          <c:showVal val="0"/>
          <c:showCatName val="0"/>
          <c:showSerName val="0"/>
          <c:showPercent val="0"/>
          <c:showBubbleSize val="0"/>
        </c:dLbls>
        <c:gapWidth val="150"/>
        <c:axId val="136993024"/>
        <c:axId val="13700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136993024"/>
        <c:axId val="137003392"/>
      </c:lineChart>
      <c:dateAx>
        <c:axId val="136993024"/>
        <c:scaling>
          <c:orientation val="minMax"/>
        </c:scaling>
        <c:delete val="1"/>
        <c:axPos val="b"/>
        <c:numFmt formatCode="ge" sourceLinked="1"/>
        <c:majorTickMark val="none"/>
        <c:minorTickMark val="none"/>
        <c:tickLblPos val="none"/>
        <c:crossAx val="137003392"/>
        <c:crosses val="autoZero"/>
        <c:auto val="1"/>
        <c:lblOffset val="100"/>
        <c:baseTimeUnit val="years"/>
      </c:dateAx>
      <c:valAx>
        <c:axId val="13700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9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82.93</c:v>
                </c:pt>
                <c:pt idx="1">
                  <c:v>83.53</c:v>
                </c:pt>
                <c:pt idx="2">
                  <c:v>71.78</c:v>
                </c:pt>
                <c:pt idx="3">
                  <c:v>74.680000000000007</c:v>
                </c:pt>
                <c:pt idx="4">
                  <c:v>77.959999999999994</c:v>
                </c:pt>
              </c:numCache>
            </c:numRef>
          </c:val>
        </c:ser>
        <c:dLbls>
          <c:showLegendKey val="0"/>
          <c:showVal val="0"/>
          <c:showCatName val="0"/>
          <c:showSerName val="0"/>
          <c:showPercent val="0"/>
          <c:showBubbleSize val="0"/>
        </c:dLbls>
        <c:gapWidth val="150"/>
        <c:axId val="137037696"/>
        <c:axId val="137052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137037696"/>
        <c:axId val="137052160"/>
      </c:lineChart>
      <c:dateAx>
        <c:axId val="137037696"/>
        <c:scaling>
          <c:orientation val="minMax"/>
        </c:scaling>
        <c:delete val="1"/>
        <c:axPos val="b"/>
        <c:numFmt formatCode="ge" sourceLinked="1"/>
        <c:majorTickMark val="none"/>
        <c:minorTickMark val="none"/>
        <c:tickLblPos val="none"/>
        <c:crossAx val="137052160"/>
        <c:crosses val="autoZero"/>
        <c:auto val="1"/>
        <c:lblOffset val="100"/>
        <c:baseTimeUnit val="years"/>
      </c:dateAx>
      <c:valAx>
        <c:axId val="13705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135.85</c:v>
                </c:pt>
                <c:pt idx="1">
                  <c:v>134.72</c:v>
                </c:pt>
                <c:pt idx="2">
                  <c:v>155.88999999999999</c:v>
                </c:pt>
                <c:pt idx="3">
                  <c:v>153.38</c:v>
                </c:pt>
                <c:pt idx="4">
                  <c:v>149.49</c:v>
                </c:pt>
              </c:numCache>
            </c:numRef>
          </c:val>
        </c:ser>
        <c:dLbls>
          <c:showLegendKey val="0"/>
          <c:showVal val="0"/>
          <c:showCatName val="0"/>
          <c:showSerName val="0"/>
          <c:showPercent val="0"/>
          <c:showBubbleSize val="0"/>
        </c:dLbls>
        <c:gapWidth val="150"/>
        <c:axId val="137073792"/>
        <c:axId val="137075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37073792"/>
        <c:axId val="137075712"/>
      </c:lineChart>
      <c:dateAx>
        <c:axId val="137073792"/>
        <c:scaling>
          <c:orientation val="minMax"/>
        </c:scaling>
        <c:delete val="1"/>
        <c:axPos val="b"/>
        <c:numFmt formatCode="ge" sourceLinked="1"/>
        <c:majorTickMark val="none"/>
        <c:minorTickMark val="none"/>
        <c:tickLblPos val="none"/>
        <c:crossAx val="137075712"/>
        <c:crosses val="autoZero"/>
        <c:auto val="1"/>
        <c:lblOffset val="100"/>
        <c:baseTimeUnit val="years"/>
      </c:dateAx>
      <c:valAx>
        <c:axId val="13707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707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京都府　亀岡市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90931</v>
      </c>
      <c r="AJ8" s="55"/>
      <c r="AK8" s="55"/>
      <c r="AL8" s="55"/>
      <c r="AM8" s="55"/>
      <c r="AN8" s="55"/>
      <c r="AO8" s="55"/>
      <c r="AP8" s="56"/>
      <c r="AQ8" s="46">
        <f>データ!R6</f>
        <v>224.8</v>
      </c>
      <c r="AR8" s="46"/>
      <c r="AS8" s="46"/>
      <c r="AT8" s="46"/>
      <c r="AU8" s="46"/>
      <c r="AV8" s="46"/>
      <c r="AW8" s="46"/>
      <c r="AX8" s="46"/>
      <c r="AY8" s="46">
        <f>データ!S6</f>
        <v>404.5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7.54</v>
      </c>
      <c r="S10" s="46"/>
      <c r="T10" s="46"/>
      <c r="U10" s="46"/>
      <c r="V10" s="46"/>
      <c r="W10" s="46"/>
      <c r="X10" s="46"/>
      <c r="Y10" s="46"/>
      <c r="Z10" s="80">
        <f>データ!P6</f>
        <v>2095</v>
      </c>
      <c r="AA10" s="80"/>
      <c r="AB10" s="80"/>
      <c r="AC10" s="80"/>
      <c r="AD10" s="80"/>
      <c r="AE10" s="80"/>
      <c r="AF10" s="80"/>
      <c r="AG10" s="80"/>
      <c r="AH10" s="2"/>
      <c r="AI10" s="80">
        <f>データ!T6</f>
        <v>6836</v>
      </c>
      <c r="AJ10" s="80"/>
      <c r="AK10" s="80"/>
      <c r="AL10" s="80"/>
      <c r="AM10" s="80"/>
      <c r="AN10" s="80"/>
      <c r="AO10" s="80"/>
      <c r="AP10" s="80"/>
      <c r="AQ10" s="46">
        <f>データ!U6</f>
        <v>12.9</v>
      </c>
      <c r="AR10" s="46"/>
      <c r="AS10" s="46"/>
      <c r="AT10" s="46"/>
      <c r="AU10" s="46"/>
      <c r="AV10" s="46"/>
      <c r="AW10" s="46"/>
      <c r="AX10" s="46"/>
      <c r="AY10" s="46">
        <f>データ!V6</f>
        <v>529.91999999999996</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107</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1" t="s">
        <v>105</v>
      </c>
      <c r="BM47" s="82"/>
      <c r="BN47" s="82"/>
      <c r="BO47" s="82"/>
      <c r="BP47" s="82"/>
      <c r="BQ47" s="82"/>
      <c r="BR47" s="82"/>
      <c r="BS47" s="82"/>
      <c r="BT47" s="82"/>
      <c r="BU47" s="82"/>
      <c r="BV47" s="82"/>
      <c r="BW47" s="82"/>
      <c r="BX47" s="82"/>
      <c r="BY47" s="82"/>
      <c r="BZ47" s="83"/>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1"/>
      <c r="BM48" s="82"/>
      <c r="BN48" s="82"/>
      <c r="BO48" s="82"/>
      <c r="BP48" s="82"/>
      <c r="BQ48" s="82"/>
      <c r="BR48" s="82"/>
      <c r="BS48" s="82"/>
      <c r="BT48" s="82"/>
      <c r="BU48" s="82"/>
      <c r="BV48" s="82"/>
      <c r="BW48" s="82"/>
      <c r="BX48" s="82"/>
      <c r="BY48" s="82"/>
      <c r="BZ48" s="83"/>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1"/>
      <c r="BM49" s="82"/>
      <c r="BN49" s="82"/>
      <c r="BO49" s="82"/>
      <c r="BP49" s="82"/>
      <c r="BQ49" s="82"/>
      <c r="BR49" s="82"/>
      <c r="BS49" s="82"/>
      <c r="BT49" s="82"/>
      <c r="BU49" s="82"/>
      <c r="BV49" s="82"/>
      <c r="BW49" s="82"/>
      <c r="BX49" s="82"/>
      <c r="BY49" s="82"/>
      <c r="BZ49" s="83"/>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1"/>
      <c r="BM50" s="82"/>
      <c r="BN50" s="82"/>
      <c r="BO50" s="82"/>
      <c r="BP50" s="82"/>
      <c r="BQ50" s="82"/>
      <c r="BR50" s="82"/>
      <c r="BS50" s="82"/>
      <c r="BT50" s="82"/>
      <c r="BU50" s="82"/>
      <c r="BV50" s="82"/>
      <c r="BW50" s="82"/>
      <c r="BX50" s="82"/>
      <c r="BY50" s="82"/>
      <c r="BZ50" s="83"/>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1"/>
      <c r="BM51" s="82"/>
      <c r="BN51" s="82"/>
      <c r="BO51" s="82"/>
      <c r="BP51" s="82"/>
      <c r="BQ51" s="82"/>
      <c r="BR51" s="82"/>
      <c r="BS51" s="82"/>
      <c r="BT51" s="82"/>
      <c r="BU51" s="82"/>
      <c r="BV51" s="82"/>
      <c r="BW51" s="82"/>
      <c r="BX51" s="82"/>
      <c r="BY51" s="82"/>
      <c r="BZ51" s="83"/>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1"/>
      <c r="BM52" s="82"/>
      <c r="BN52" s="82"/>
      <c r="BO52" s="82"/>
      <c r="BP52" s="82"/>
      <c r="BQ52" s="82"/>
      <c r="BR52" s="82"/>
      <c r="BS52" s="82"/>
      <c r="BT52" s="82"/>
      <c r="BU52" s="82"/>
      <c r="BV52" s="82"/>
      <c r="BW52" s="82"/>
      <c r="BX52" s="82"/>
      <c r="BY52" s="82"/>
      <c r="BZ52" s="83"/>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1"/>
      <c r="BM53" s="82"/>
      <c r="BN53" s="82"/>
      <c r="BO53" s="82"/>
      <c r="BP53" s="82"/>
      <c r="BQ53" s="82"/>
      <c r="BR53" s="82"/>
      <c r="BS53" s="82"/>
      <c r="BT53" s="82"/>
      <c r="BU53" s="82"/>
      <c r="BV53" s="82"/>
      <c r="BW53" s="82"/>
      <c r="BX53" s="82"/>
      <c r="BY53" s="82"/>
      <c r="BZ53" s="83"/>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1"/>
      <c r="BM54" s="82"/>
      <c r="BN54" s="82"/>
      <c r="BO54" s="82"/>
      <c r="BP54" s="82"/>
      <c r="BQ54" s="82"/>
      <c r="BR54" s="82"/>
      <c r="BS54" s="82"/>
      <c r="BT54" s="82"/>
      <c r="BU54" s="82"/>
      <c r="BV54" s="82"/>
      <c r="BW54" s="82"/>
      <c r="BX54" s="82"/>
      <c r="BY54" s="82"/>
      <c r="BZ54" s="83"/>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1"/>
      <c r="BM55" s="82"/>
      <c r="BN55" s="82"/>
      <c r="BO55" s="82"/>
      <c r="BP55" s="82"/>
      <c r="BQ55" s="82"/>
      <c r="BR55" s="82"/>
      <c r="BS55" s="82"/>
      <c r="BT55" s="82"/>
      <c r="BU55" s="82"/>
      <c r="BV55" s="82"/>
      <c r="BW55" s="82"/>
      <c r="BX55" s="82"/>
      <c r="BY55" s="82"/>
      <c r="BZ55" s="83"/>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81"/>
      <c r="BM56" s="82"/>
      <c r="BN56" s="82"/>
      <c r="BO56" s="82"/>
      <c r="BP56" s="82"/>
      <c r="BQ56" s="82"/>
      <c r="BR56" s="82"/>
      <c r="BS56" s="82"/>
      <c r="BT56" s="82"/>
      <c r="BU56" s="82"/>
      <c r="BV56" s="82"/>
      <c r="BW56" s="82"/>
      <c r="BX56" s="82"/>
      <c r="BY56" s="82"/>
      <c r="BZ56" s="83"/>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81"/>
      <c r="BM57" s="82"/>
      <c r="BN57" s="82"/>
      <c r="BO57" s="82"/>
      <c r="BP57" s="82"/>
      <c r="BQ57" s="82"/>
      <c r="BR57" s="82"/>
      <c r="BS57" s="82"/>
      <c r="BT57" s="82"/>
      <c r="BU57" s="82"/>
      <c r="BV57" s="82"/>
      <c r="BW57" s="82"/>
      <c r="BX57" s="82"/>
      <c r="BY57" s="82"/>
      <c r="BZ57" s="83"/>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1"/>
      <c r="BM58" s="82"/>
      <c r="BN58" s="82"/>
      <c r="BO58" s="82"/>
      <c r="BP58" s="82"/>
      <c r="BQ58" s="82"/>
      <c r="BR58" s="82"/>
      <c r="BS58" s="82"/>
      <c r="BT58" s="82"/>
      <c r="BU58" s="82"/>
      <c r="BV58" s="82"/>
      <c r="BW58" s="82"/>
      <c r="BX58" s="82"/>
      <c r="BY58" s="82"/>
      <c r="BZ58" s="83"/>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1"/>
      <c r="BM59" s="82"/>
      <c r="BN59" s="82"/>
      <c r="BO59" s="82"/>
      <c r="BP59" s="82"/>
      <c r="BQ59" s="82"/>
      <c r="BR59" s="82"/>
      <c r="BS59" s="82"/>
      <c r="BT59" s="82"/>
      <c r="BU59" s="82"/>
      <c r="BV59" s="82"/>
      <c r="BW59" s="82"/>
      <c r="BX59" s="82"/>
      <c r="BY59" s="82"/>
      <c r="BZ59" s="83"/>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1"/>
      <c r="BM62" s="82"/>
      <c r="BN62" s="82"/>
      <c r="BO62" s="82"/>
      <c r="BP62" s="82"/>
      <c r="BQ62" s="82"/>
      <c r="BR62" s="82"/>
      <c r="BS62" s="82"/>
      <c r="BT62" s="82"/>
      <c r="BU62" s="82"/>
      <c r="BV62" s="82"/>
      <c r="BW62" s="82"/>
      <c r="BX62" s="82"/>
      <c r="BY62" s="82"/>
      <c r="BZ62" s="83"/>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4"/>
      <c r="BM63" s="85"/>
      <c r="BN63" s="85"/>
      <c r="BO63" s="85"/>
      <c r="BP63" s="85"/>
      <c r="BQ63" s="85"/>
      <c r="BR63" s="85"/>
      <c r="BS63" s="85"/>
      <c r="BT63" s="85"/>
      <c r="BU63" s="85"/>
      <c r="BV63" s="85"/>
      <c r="BW63" s="85"/>
      <c r="BX63" s="85"/>
      <c r="BY63" s="85"/>
      <c r="BZ63" s="86"/>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106</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8" t="s">
        <v>49</v>
      </c>
      <c r="I3" s="89"/>
      <c r="J3" s="89"/>
      <c r="K3" s="89"/>
      <c r="L3" s="89"/>
      <c r="M3" s="89"/>
      <c r="N3" s="89"/>
      <c r="O3" s="89"/>
      <c r="P3" s="89"/>
      <c r="Q3" s="89"/>
      <c r="R3" s="89"/>
      <c r="S3" s="89"/>
      <c r="T3" s="89"/>
      <c r="U3" s="89"/>
      <c r="V3" s="90"/>
      <c r="W3" s="94" t="s">
        <v>50</v>
      </c>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t="s">
        <v>51</v>
      </c>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row>
    <row r="4" spans="1:143">
      <c r="A4" s="26" t="s">
        <v>52</v>
      </c>
      <c r="B4" s="28"/>
      <c r="C4" s="28"/>
      <c r="D4" s="28"/>
      <c r="E4" s="28"/>
      <c r="F4" s="28"/>
      <c r="G4" s="28"/>
      <c r="H4" s="91"/>
      <c r="I4" s="92"/>
      <c r="J4" s="92"/>
      <c r="K4" s="92"/>
      <c r="L4" s="92"/>
      <c r="M4" s="92"/>
      <c r="N4" s="92"/>
      <c r="O4" s="92"/>
      <c r="P4" s="92"/>
      <c r="Q4" s="92"/>
      <c r="R4" s="92"/>
      <c r="S4" s="92"/>
      <c r="T4" s="92"/>
      <c r="U4" s="92"/>
      <c r="V4" s="93"/>
      <c r="W4" s="87" t="s">
        <v>53</v>
      </c>
      <c r="X4" s="87"/>
      <c r="Y4" s="87"/>
      <c r="Z4" s="87"/>
      <c r="AA4" s="87"/>
      <c r="AB4" s="87"/>
      <c r="AC4" s="87"/>
      <c r="AD4" s="87"/>
      <c r="AE4" s="87"/>
      <c r="AF4" s="87"/>
      <c r="AG4" s="87"/>
      <c r="AH4" s="87" t="s">
        <v>54</v>
      </c>
      <c r="AI4" s="87"/>
      <c r="AJ4" s="87"/>
      <c r="AK4" s="87"/>
      <c r="AL4" s="87"/>
      <c r="AM4" s="87"/>
      <c r="AN4" s="87"/>
      <c r="AO4" s="87"/>
      <c r="AP4" s="87"/>
      <c r="AQ4" s="87"/>
      <c r="AR4" s="87"/>
      <c r="AS4" s="87" t="s">
        <v>55</v>
      </c>
      <c r="AT4" s="87"/>
      <c r="AU4" s="87"/>
      <c r="AV4" s="87"/>
      <c r="AW4" s="87"/>
      <c r="AX4" s="87"/>
      <c r="AY4" s="87"/>
      <c r="AZ4" s="87"/>
      <c r="BA4" s="87"/>
      <c r="BB4" s="87"/>
      <c r="BC4" s="87"/>
      <c r="BD4" s="87" t="s">
        <v>56</v>
      </c>
      <c r="BE4" s="87"/>
      <c r="BF4" s="87"/>
      <c r="BG4" s="87"/>
      <c r="BH4" s="87"/>
      <c r="BI4" s="87"/>
      <c r="BJ4" s="87"/>
      <c r="BK4" s="87"/>
      <c r="BL4" s="87"/>
      <c r="BM4" s="87"/>
      <c r="BN4" s="87"/>
      <c r="BO4" s="87" t="s">
        <v>57</v>
      </c>
      <c r="BP4" s="87"/>
      <c r="BQ4" s="87"/>
      <c r="BR4" s="87"/>
      <c r="BS4" s="87"/>
      <c r="BT4" s="87"/>
      <c r="BU4" s="87"/>
      <c r="BV4" s="87"/>
      <c r="BW4" s="87"/>
      <c r="BX4" s="87"/>
      <c r="BY4" s="87"/>
      <c r="BZ4" s="87" t="s">
        <v>58</v>
      </c>
      <c r="CA4" s="87"/>
      <c r="CB4" s="87"/>
      <c r="CC4" s="87"/>
      <c r="CD4" s="87"/>
      <c r="CE4" s="87"/>
      <c r="CF4" s="87"/>
      <c r="CG4" s="87"/>
      <c r="CH4" s="87"/>
      <c r="CI4" s="87"/>
      <c r="CJ4" s="87"/>
      <c r="CK4" s="87" t="s">
        <v>59</v>
      </c>
      <c r="CL4" s="87"/>
      <c r="CM4" s="87"/>
      <c r="CN4" s="87"/>
      <c r="CO4" s="87"/>
      <c r="CP4" s="87"/>
      <c r="CQ4" s="87"/>
      <c r="CR4" s="87"/>
      <c r="CS4" s="87"/>
      <c r="CT4" s="87"/>
      <c r="CU4" s="87"/>
      <c r="CV4" s="87" t="s">
        <v>60</v>
      </c>
      <c r="CW4" s="87"/>
      <c r="CX4" s="87"/>
      <c r="CY4" s="87"/>
      <c r="CZ4" s="87"/>
      <c r="DA4" s="87"/>
      <c r="DB4" s="87"/>
      <c r="DC4" s="87"/>
      <c r="DD4" s="87"/>
      <c r="DE4" s="87"/>
      <c r="DF4" s="87"/>
      <c r="DG4" s="87" t="s">
        <v>61</v>
      </c>
      <c r="DH4" s="87"/>
      <c r="DI4" s="87"/>
      <c r="DJ4" s="87"/>
      <c r="DK4" s="87"/>
      <c r="DL4" s="87"/>
      <c r="DM4" s="87"/>
      <c r="DN4" s="87"/>
      <c r="DO4" s="87"/>
      <c r="DP4" s="87"/>
      <c r="DQ4" s="87"/>
      <c r="DR4" s="87" t="s">
        <v>62</v>
      </c>
      <c r="DS4" s="87"/>
      <c r="DT4" s="87"/>
      <c r="DU4" s="87"/>
      <c r="DV4" s="87"/>
      <c r="DW4" s="87"/>
      <c r="DX4" s="87"/>
      <c r="DY4" s="87"/>
      <c r="DZ4" s="87"/>
      <c r="EA4" s="87"/>
      <c r="EB4" s="87"/>
      <c r="EC4" s="87" t="s">
        <v>63</v>
      </c>
      <c r="ED4" s="87"/>
      <c r="EE4" s="87"/>
      <c r="EF4" s="87"/>
      <c r="EG4" s="87"/>
      <c r="EH4" s="87"/>
      <c r="EI4" s="87"/>
      <c r="EJ4" s="87"/>
      <c r="EK4" s="87"/>
      <c r="EL4" s="87"/>
      <c r="EM4" s="87"/>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262064</v>
      </c>
      <c r="D6" s="31">
        <f t="shared" si="3"/>
        <v>47</v>
      </c>
      <c r="E6" s="31">
        <f t="shared" si="3"/>
        <v>1</v>
      </c>
      <c r="F6" s="31">
        <f t="shared" si="3"/>
        <v>0</v>
      </c>
      <c r="G6" s="31">
        <f t="shared" si="3"/>
        <v>0</v>
      </c>
      <c r="H6" s="31" t="str">
        <f t="shared" si="3"/>
        <v>京都府　亀岡市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7.54</v>
      </c>
      <c r="P6" s="32">
        <f t="shared" si="3"/>
        <v>2095</v>
      </c>
      <c r="Q6" s="32">
        <f t="shared" si="3"/>
        <v>90931</v>
      </c>
      <c r="R6" s="32">
        <f t="shared" si="3"/>
        <v>224.8</v>
      </c>
      <c r="S6" s="32">
        <f t="shared" si="3"/>
        <v>404.5</v>
      </c>
      <c r="T6" s="32">
        <f t="shared" si="3"/>
        <v>6836</v>
      </c>
      <c r="U6" s="32">
        <f t="shared" si="3"/>
        <v>12.9</v>
      </c>
      <c r="V6" s="32">
        <f t="shared" si="3"/>
        <v>529.91999999999996</v>
      </c>
      <c r="W6" s="33">
        <f>IF(W7="",NA(),W7)</f>
        <v>78.56</v>
      </c>
      <c r="X6" s="33">
        <f t="shared" ref="X6:AF6" si="4">IF(X7="",NA(),X7)</f>
        <v>83.26</v>
      </c>
      <c r="Y6" s="33">
        <f t="shared" si="4"/>
        <v>84.99</v>
      </c>
      <c r="Z6" s="33">
        <f t="shared" si="4"/>
        <v>87.73</v>
      </c>
      <c r="AA6" s="33">
        <f t="shared" si="4"/>
        <v>91.05</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992.98</v>
      </c>
      <c r="BE6" s="33">
        <f t="shared" ref="BE6:BM6" si="7">IF(BE7="",NA(),BE7)</f>
        <v>961.31</v>
      </c>
      <c r="BF6" s="33">
        <f t="shared" si="7"/>
        <v>938.29</v>
      </c>
      <c r="BG6" s="33">
        <f t="shared" si="7"/>
        <v>882.38</v>
      </c>
      <c r="BH6" s="33">
        <f t="shared" si="7"/>
        <v>824.98</v>
      </c>
      <c r="BI6" s="33">
        <f t="shared" si="7"/>
        <v>1168.8</v>
      </c>
      <c r="BJ6" s="33">
        <f t="shared" si="7"/>
        <v>1158.82</v>
      </c>
      <c r="BK6" s="33">
        <f t="shared" si="7"/>
        <v>1167.7</v>
      </c>
      <c r="BL6" s="33">
        <f t="shared" si="7"/>
        <v>1228.58</v>
      </c>
      <c r="BM6" s="33">
        <f t="shared" si="7"/>
        <v>1280.18</v>
      </c>
      <c r="BN6" s="32" t="str">
        <f>IF(BN7="","",IF(BN7="-","【-】","【"&amp;SUBSTITUTE(TEXT(BN7,"#,##0.00"),"-","△")&amp;"】"))</f>
        <v>【1,242.90】</v>
      </c>
      <c r="BO6" s="33">
        <f>IF(BO7="",NA(),BO7)</f>
        <v>82.93</v>
      </c>
      <c r="BP6" s="33">
        <f t="shared" ref="BP6:BX6" si="8">IF(BP7="",NA(),BP7)</f>
        <v>83.53</v>
      </c>
      <c r="BQ6" s="33">
        <f t="shared" si="8"/>
        <v>71.78</v>
      </c>
      <c r="BR6" s="33">
        <f t="shared" si="8"/>
        <v>74.680000000000007</v>
      </c>
      <c r="BS6" s="33">
        <f t="shared" si="8"/>
        <v>77.959999999999994</v>
      </c>
      <c r="BT6" s="33">
        <f t="shared" si="8"/>
        <v>56.44</v>
      </c>
      <c r="BU6" s="33">
        <f t="shared" si="8"/>
        <v>55.6</v>
      </c>
      <c r="BV6" s="33">
        <f t="shared" si="8"/>
        <v>54.43</v>
      </c>
      <c r="BW6" s="33">
        <f t="shared" si="8"/>
        <v>53.81</v>
      </c>
      <c r="BX6" s="33">
        <f t="shared" si="8"/>
        <v>53.62</v>
      </c>
      <c r="BY6" s="32" t="str">
        <f>IF(BY7="","",IF(BY7="-","【-】","【"&amp;SUBSTITUTE(TEXT(BY7,"#,##0.00"),"-","△")&amp;"】"))</f>
        <v>【33.35】</v>
      </c>
      <c r="BZ6" s="33">
        <f>IF(BZ7="",NA(),BZ7)</f>
        <v>135.85</v>
      </c>
      <c r="CA6" s="33">
        <f t="shared" ref="CA6:CI6" si="9">IF(CA7="",NA(),CA7)</f>
        <v>134.72</v>
      </c>
      <c r="CB6" s="33">
        <f t="shared" si="9"/>
        <v>155.88999999999999</v>
      </c>
      <c r="CC6" s="33">
        <f t="shared" si="9"/>
        <v>153.38</v>
      </c>
      <c r="CD6" s="33">
        <f t="shared" si="9"/>
        <v>149.49</v>
      </c>
      <c r="CE6" s="33">
        <f t="shared" si="9"/>
        <v>270.7</v>
      </c>
      <c r="CF6" s="33">
        <f t="shared" si="9"/>
        <v>275.86</v>
      </c>
      <c r="CG6" s="33">
        <f t="shared" si="9"/>
        <v>279.8</v>
      </c>
      <c r="CH6" s="33">
        <f t="shared" si="9"/>
        <v>284.64999999999998</v>
      </c>
      <c r="CI6" s="33">
        <f t="shared" si="9"/>
        <v>287.7</v>
      </c>
      <c r="CJ6" s="32" t="str">
        <f>IF(CJ7="","",IF(CJ7="-","【-】","【"&amp;SUBSTITUTE(TEXT(CJ7,"#,##0.00"),"-","△")&amp;"】"))</f>
        <v>【524.69】</v>
      </c>
      <c r="CK6" s="33">
        <f>IF(CK7="",NA(),CK7)</f>
        <v>65.739999999999995</v>
      </c>
      <c r="CL6" s="33">
        <f t="shared" ref="CL6:CT6" si="10">IF(CL7="",NA(),CL7)</f>
        <v>63.27</v>
      </c>
      <c r="CM6" s="33">
        <f t="shared" si="10"/>
        <v>61.34</v>
      </c>
      <c r="CN6" s="33">
        <f t="shared" si="10"/>
        <v>60.04</v>
      </c>
      <c r="CO6" s="33">
        <f t="shared" si="10"/>
        <v>59.34</v>
      </c>
      <c r="CP6" s="33">
        <f t="shared" si="10"/>
        <v>59.84</v>
      </c>
      <c r="CQ6" s="33">
        <f t="shared" si="10"/>
        <v>60.66</v>
      </c>
      <c r="CR6" s="33">
        <f t="shared" si="10"/>
        <v>60.17</v>
      </c>
      <c r="CS6" s="33">
        <f t="shared" si="10"/>
        <v>58.96</v>
      </c>
      <c r="CT6" s="33">
        <f t="shared" si="10"/>
        <v>58.1</v>
      </c>
      <c r="CU6" s="32" t="str">
        <f>IF(CU7="","",IF(CU7="-","【-】","【"&amp;SUBSTITUTE(TEXT(CU7,"#,##0.00"),"-","△")&amp;"】"))</f>
        <v>【57.58】</v>
      </c>
      <c r="CV6" s="33">
        <f>IF(CV7="",NA(),CV7)</f>
        <v>90.32</v>
      </c>
      <c r="CW6" s="33">
        <f t="shared" ref="CW6:DE6" si="11">IF(CW7="",NA(),CW7)</f>
        <v>91.29</v>
      </c>
      <c r="CX6" s="33">
        <f t="shared" si="11"/>
        <v>92</v>
      </c>
      <c r="CY6" s="33">
        <f t="shared" si="11"/>
        <v>92.16</v>
      </c>
      <c r="CZ6" s="33">
        <f t="shared" si="11"/>
        <v>91.79</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9.39</v>
      </c>
      <c r="ED6" s="33">
        <f t="shared" ref="ED6:EL6" si="14">IF(ED7="",NA(),ED7)</f>
        <v>0.27</v>
      </c>
      <c r="EE6" s="33">
        <f t="shared" si="14"/>
        <v>0.13</v>
      </c>
      <c r="EF6" s="33">
        <f t="shared" si="14"/>
        <v>0.38</v>
      </c>
      <c r="EG6" s="33">
        <f t="shared" si="14"/>
        <v>3.34</v>
      </c>
      <c r="EH6" s="33">
        <f t="shared" si="14"/>
        <v>1.08</v>
      </c>
      <c r="EI6" s="33">
        <f t="shared" si="14"/>
        <v>0.69</v>
      </c>
      <c r="EJ6" s="33">
        <f t="shared" si="14"/>
        <v>0.89</v>
      </c>
      <c r="EK6" s="33">
        <f t="shared" si="14"/>
        <v>0.98</v>
      </c>
      <c r="EL6" s="33">
        <f t="shared" si="14"/>
        <v>0.76</v>
      </c>
      <c r="EM6" s="32" t="str">
        <f>IF(EM7="","",IF(EM7="-","【-】","【"&amp;SUBSTITUTE(TEXT(EM7,"#,##0.00"),"-","△")&amp;"】"))</f>
        <v>【0.71】</v>
      </c>
    </row>
    <row r="7" spans="1:143" s="34" customFormat="1">
      <c r="A7" s="26"/>
      <c r="B7" s="35">
        <v>2015</v>
      </c>
      <c r="C7" s="35">
        <v>262064</v>
      </c>
      <c r="D7" s="35">
        <v>47</v>
      </c>
      <c r="E7" s="35">
        <v>1</v>
      </c>
      <c r="F7" s="35">
        <v>0</v>
      </c>
      <c r="G7" s="35">
        <v>0</v>
      </c>
      <c r="H7" s="35" t="s">
        <v>93</v>
      </c>
      <c r="I7" s="35" t="s">
        <v>94</v>
      </c>
      <c r="J7" s="35" t="s">
        <v>95</v>
      </c>
      <c r="K7" s="35" t="s">
        <v>96</v>
      </c>
      <c r="L7" s="35" t="s">
        <v>97</v>
      </c>
      <c r="M7" s="36" t="s">
        <v>98</v>
      </c>
      <c r="N7" s="36" t="s">
        <v>99</v>
      </c>
      <c r="O7" s="36">
        <v>7.54</v>
      </c>
      <c r="P7" s="36">
        <v>2095</v>
      </c>
      <c r="Q7" s="36">
        <v>90931</v>
      </c>
      <c r="R7" s="36">
        <v>224.8</v>
      </c>
      <c r="S7" s="36">
        <v>404.5</v>
      </c>
      <c r="T7" s="36">
        <v>6836</v>
      </c>
      <c r="U7" s="36">
        <v>12.9</v>
      </c>
      <c r="V7" s="36">
        <v>529.91999999999996</v>
      </c>
      <c r="W7" s="36">
        <v>78.56</v>
      </c>
      <c r="X7" s="36">
        <v>83.26</v>
      </c>
      <c r="Y7" s="36">
        <v>84.99</v>
      </c>
      <c r="Z7" s="36">
        <v>87.73</v>
      </c>
      <c r="AA7" s="36">
        <v>91.05</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992.98</v>
      </c>
      <c r="BE7" s="36">
        <v>961.31</v>
      </c>
      <c r="BF7" s="36">
        <v>938.29</v>
      </c>
      <c r="BG7" s="36">
        <v>882.38</v>
      </c>
      <c r="BH7" s="36">
        <v>824.98</v>
      </c>
      <c r="BI7" s="36">
        <v>1168.8</v>
      </c>
      <c r="BJ7" s="36">
        <v>1158.82</v>
      </c>
      <c r="BK7" s="36">
        <v>1167.7</v>
      </c>
      <c r="BL7" s="36">
        <v>1228.58</v>
      </c>
      <c r="BM7" s="36">
        <v>1280.18</v>
      </c>
      <c r="BN7" s="36">
        <v>1242.9000000000001</v>
      </c>
      <c r="BO7" s="36">
        <v>82.93</v>
      </c>
      <c r="BP7" s="36">
        <v>83.53</v>
      </c>
      <c r="BQ7" s="36">
        <v>71.78</v>
      </c>
      <c r="BR7" s="36">
        <v>74.680000000000007</v>
      </c>
      <c r="BS7" s="36">
        <v>77.959999999999994</v>
      </c>
      <c r="BT7" s="36">
        <v>56.44</v>
      </c>
      <c r="BU7" s="36">
        <v>55.6</v>
      </c>
      <c r="BV7" s="36">
        <v>54.43</v>
      </c>
      <c r="BW7" s="36">
        <v>53.81</v>
      </c>
      <c r="BX7" s="36">
        <v>53.62</v>
      </c>
      <c r="BY7" s="36">
        <v>33.35</v>
      </c>
      <c r="BZ7" s="36">
        <v>135.85</v>
      </c>
      <c r="CA7" s="36">
        <v>134.72</v>
      </c>
      <c r="CB7" s="36">
        <v>155.88999999999999</v>
      </c>
      <c r="CC7" s="36">
        <v>153.38</v>
      </c>
      <c r="CD7" s="36">
        <v>149.49</v>
      </c>
      <c r="CE7" s="36">
        <v>270.7</v>
      </c>
      <c r="CF7" s="36">
        <v>275.86</v>
      </c>
      <c r="CG7" s="36">
        <v>279.8</v>
      </c>
      <c r="CH7" s="36">
        <v>284.64999999999998</v>
      </c>
      <c r="CI7" s="36">
        <v>287.7</v>
      </c>
      <c r="CJ7" s="36">
        <v>524.69000000000005</v>
      </c>
      <c r="CK7" s="36">
        <v>65.739999999999995</v>
      </c>
      <c r="CL7" s="36">
        <v>63.27</v>
      </c>
      <c r="CM7" s="36">
        <v>61.34</v>
      </c>
      <c r="CN7" s="36">
        <v>60.04</v>
      </c>
      <c r="CO7" s="36">
        <v>59.34</v>
      </c>
      <c r="CP7" s="36">
        <v>59.84</v>
      </c>
      <c r="CQ7" s="36">
        <v>60.66</v>
      </c>
      <c r="CR7" s="36">
        <v>60.17</v>
      </c>
      <c r="CS7" s="36">
        <v>58.96</v>
      </c>
      <c r="CT7" s="36">
        <v>58.1</v>
      </c>
      <c r="CU7" s="36">
        <v>57.58</v>
      </c>
      <c r="CV7" s="36">
        <v>90.32</v>
      </c>
      <c r="CW7" s="36">
        <v>91.29</v>
      </c>
      <c r="CX7" s="36">
        <v>92</v>
      </c>
      <c r="CY7" s="36">
        <v>92.16</v>
      </c>
      <c r="CZ7" s="36">
        <v>91.79</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9.39</v>
      </c>
      <c r="ED7" s="36">
        <v>0.27</v>
      </c>
      <c r="EE7" s="36">
        <v>0.13</v>
      </c>
      <c r="EF7" s="36">
        <v>0.38</v>
      </c>
      <c r="EG7" s="36">
        <v>3.34</v>
      </c>
      <c r="EH7" s="36">
        <v>1.08</v>
      </c>
      <c r="EI7" s="36">
        <v>0.69</v>
      </c>
      <c r="EJ7" s="36">
        <v>0.89</v>
      </c>
      <c r="EK7" s="36">
        <v>0.98</v>
      </c>
      <c r="EL7" s="36">
        <v>0.76</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亀岡市役所</cp:lastModifiedBy>
  <cp:lastPrinted>2017-02-16T08:54:03Z</cp:lastPrinted>
  <dcterms:created xsi:type="dcterms:W3CDTF">2016-12-02T02:19:36Z</dcterms:created>
  <dcterms:modified xsi:type="dcterms:W3CDTF">2017-02-16T08:54:21Z</dcterms:modified>
</cp:coreProperties>
</file>