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経営分析\H28経営分析\"/>
    </mc:Choice>
  </mc:AlternateContent>
  <workbookProtection workbookPassword="864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AY8" i="4" s="1"/>
  <c r="R6" i="5"/>
  <c r="Q6" i="5"/>
  <c r="AI8" i="4" s="1"/>
  <c r="P6" i="5"/>
  <c r="O6" i="5"/>
  <c r="N6" i="5"/>
  <c r="M6" i="5"/>
  <c r="L6" i="5"/>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Q8" i="4"/>
  <c r="Z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<sst xmlns="http://schemas.openxmlformats.org/spreadsheetml/2006/main" count="217" uniqueCount="107">
  <si>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</si>
  <si>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</si>
  <si>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</si>
  <si>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</si>
  <si>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</si>
  <si>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</si>
  <si>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</si>
  <si>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</si>
  <si>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</si>
  <si>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</si>
  <si>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</si>
  <si>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</si>
  <si>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</si>
  <si>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</si>
  <si>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</si>
  <si>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</si>
  <si>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</si>
  <si>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</si>
  <si>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</si>
  <si>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</si>
  <si>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</si>
  <si>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</si>
  <si>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</si>
  <si>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</si>
  <si>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</si>
  <si>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</si>
  <si>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</si>
  <si>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</si>
  <si>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</si>
  <si>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</si>
  <si>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</si>
  <si>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</si>
  <si>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</si>
  <si>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</si>
  <si>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</si>
  <si>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</si>
  <si>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</si>
  <si>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</si>
  <si>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</si>
  <si>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</si>
  <si>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</si>
  <si>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</si>
  <si>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</si>
  <si>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</si>
  <si>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</si>
  <si>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</si>
  <si>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</si>
  <si>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</si>
  <si>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</si>
  <si>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</si>
  <si>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</si>
  <si>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</si>
  <si>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</si>
  <si>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</si>
  <si>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</si>
  <si>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</si>
  <si>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</si>
  <si>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</si>
  <si>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</si>
  <si>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</si>
  <si>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</si>
  <si>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</si>
  <si>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</si>
  <si>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</si>
  <si>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</si>
  <si>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</si>
  <si>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</si>
  <si>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</si>
  <si>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</si>
  <si>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</si>
  <si>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</si>
  <si>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</si>
  <si>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</si>
  <si>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</si>
  <si>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</si>
  <si>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</si>
  <si>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</si>
  <si>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</si>
  <si>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</si>
  <si>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</si>
  <si>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</si>
  <si>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</si>
  <si>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</si>
  <si>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</si>
  <si>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</si>
  <si>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</si>
  <si>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</si>
  <si>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</si>
  <si>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</si>
  <si>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</si>
  <si>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</si>
  <si>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</si>
  <si>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</si>
  <si>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京都府　京田辺市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</si>
  <si>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</si>
  <si>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</si>
  <si>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</si>
  <si>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</si>
  <si>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</si>
  <si>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</si>
  <si>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</si>
  <si>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</si>
  <si>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</si>
  <si>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</si>
  <si>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有形固定資産減価償却率（①）は類似団体平均と同程度となっています。
　管路の老朽化度合いを示す管路経年化率（②）は、比較的新しい管路が多いため、全国平均や類似団体平均よりも低くなっています。
　管路の更新ペースを示す管路の更新率（③）は、年度によってばらつきがありますが、平成２７年度は類似団体平均よりもわずかながら上回っています。
</t>
    <phoneticPr fontId="4"/>
  </si>
  <si>
    <t xml:space="preserve">　経営の健全性については、自己資本構成比率も９０％以上と高く、健全な財務状況にあります。
　経営の効率性については、料金回収率が８０％台と低く、水道料金収入では必要な経費をまかなえず、分担金を原資とする基金の取崩しで対応している状況です。この基金も近年は取崩し額が積立額よりも多く、いずれ枯渇することが見込まれています。そのため、維持管理費のさらなる削減などの経営改善を図ることが重要な課題となっています。
　また、今後は施設や管路の老朽化が進んできますが、長寿命化・延命化をめざした更新周期にしたがって優先順位を定めた計画に基づき、内部留保資金(施設や管路を更新するための資金）を一定保ちながら更新を行っていきます。
</t>
    <phoneticPr fontId="4"/>
  </si>
  <si>
    <t xml:space="preserve">《健全性》
　経常費用が経常収益でどの程度賄えているかを示す経常収支比率（①）は、100％以上を確保しています。
　営業収益に対して累積欠損金の状況を示す累積欠損金比率（②）は、累積欠損金が発生していないため、０％となっています。
　短期的な支払能力を示す流動比率（③）については、十分な流動資産を有していることから、支払能力は確保されている状況となっています。
　企業債が経営に与える影響を示す企業債残高対給水収益比率（④）については、基金の活用により企業債による借入れを抑えてきたため、比率は非常に低い状況にあります。　
《効率性》
　水道を供給する費用がどの程度水道料金で賄えているかを表す料金回収率（⑤）については、前年度からは５.０７％改善しましたが、依然１００％を切っており、水道料金だけでは水道を供給する費用を賄い切れていない状況になっています。
　また、水道１㎥あたりの給水原価（⑥）は、前年度から９.５３円減少し、本年度は全国平均や類似団体平均を下回ることとなりました。
　施設の配水能力に対する実際の配水量との割合を示す施設利用率(⑦）は、平成27年度に大口利用者が地下水から上水に転換され、１日平均配水量が増加したことなどにより、前年度から２.６５％増加し、より効率的な運用が行えています。
　給水水量全体のうち、給水収益につながっている水量の割合を示す有収率（⑧）は前年度から微減したものの、全国平均や類似団体平均を超えており、効率的な運用が行えています。
</t>
    <rPh sb="331" eb="333">
      <t>イゼン</t>
    </rPh>
    <rPh sb="526" eb="529">
      <t>ゼンネンド</t>
    </rPh>
    <rPh sb="536" eb="538">
      <t>ゾウカ</t>
    </rPh>
    <rPh sb="542" eb="545">
      <t>コウリツテキ</t>
    </rPh>
    <rPh sb="546" eb="548">
      <t>ウンヨウ</t>
    </rPh>
    <rPh sb="549" eb="550">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</si>
</sst>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4">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Ｐゴシック"/>
      <family val="3"/>
      <charset val="128"/>
    </font>
    <font>
      <sz val="11"/>
      <color theme="1"/>
      <name val="ＭＳ Ｐ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23" fillId="0" borderId="0" xfId="0" applyFont="1" applyBorder="1" applyAlignment="1" applyProtection="1">
      <alignment horizontal="left" vertical="top" wrapText="1"/>
      <protection locked="0"/>
    </xf>
    <xf numFmtId="0" fontId="23" fillId="0" borderId="10" xfId="0" applyFont="1" applyBorder="1" applyAlignment="1" applyProtection="1">
      <alignment horizontal="left" vertical="top" wrapText="1"/>
      <protection locked="0"/>
    </xf>
    <xf numFmtId="0" fontId="23" fillId="0" borderId="9"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0.53</c:v>
                </c:pt>
                <c:pt idx="1">
                  <c:v>0.92</c:v>
                </c:pt>
                <c:pt idx="2">
                  <c:v>0.95</c:v>
                </c:pt>
                <c:pt idx="3">
                  <c:v>0.74</c:v>
                </c:pt>
                <c:pt idx="4">
                  <c:v>0.97</c:v>
                </c:pt>
              </c:numCache>
            </c:numRef>
          </c:val>
        </c:ser>
        <c:dLbls>
          <c:showLegendKey val="0"/>
          <c:showVal val="0"/>
          <c:showCatName val="0"/>
          <c:showSerName val="0"/>
          <c:showPercent val="0"/>
          <c:showBubbleSize val="0"/>
        </c:dLbls>
        <c:gapWidth val="150"/>
        <c:axId val="358332536"/>
        <c:axId val="358332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0.84</c:v>
                </c:pt>
                <c:pt idx="1">
                  <c:v>0.78</c:v>
                </c:pt>
                <c:pt idx="2">
                  <c:v>0.83</c:v>
                </c:pt>
                <c:pt idx="3">
                  <c:v>0.72</c:v>
                </c:pt>
                <c:pt idx="4">
                  <c:v>0.71</c:v>
                </c:pt>
              </c:numCache>
            </c:numRef>
          </c:val>
          <c:smooth val="0"/>
        </c:ser>
        <c:dLbls>
          <c:showLegendKey val="0"/>
          <c:showVal val="0"/>
          <c:showCatName val="0"/>
          <c:showSerName val="0"/>
          <c:showPercent val="0"/>
          <c:showBubbleSize val="0"/>
        </c:dLbls>
        <c:marker val="1"/>
        <c:smooth val="0"/>
        <c:axId val="358332536"/>
        <c:axId val="358332928"/>
      </c:lineChart>
      <c:dateAx>
        <c:axId val="358332536"/>
        <c:scaling>
          <c:orientation val="minMax"/>
        </c:scaling>
        <c:delete val="1"/>
        <c:axPos val="b"/>
        <c:numFmt formatCode="ge" sourceLinked="1"/>
        <c:majorTickMark val="none"/>
        <c:minorTickMark val="none"/>
        <c:tickLblPos val="none"/>
        <c:crossAx val="358332928"/>
        <c:crosses val="autoZero"/>
        <c:auto val="1"/>
        <c:lblOffset val="100"/>
        <c:baseTimeUnit val="years"/>
      </c:dateAx>
      <c:valAx>
        <c:axId val="358332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332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62.54</c:v>
                </c:pt>
                <c:pt idx="1">
                  <c:v>61.94</c:v>
                </c:pt>
                <c:pt idx="2">
                  <c:v>60.7</c:v>
                </c:pt>
                <c:pt idx="3">
                  <c:v>74.02</c:v>
                </c:pt>
                <c:pt idx="4">
                  <c:v>76.67</c:v>
                </c:pt>
              </c:numCache>
            </c:numRef>
          </c:val>
        </c:ser>
        <c:dLbls>
          <c:showLegendKey val="0"/>
          <c:showVal val="0"/>
          <c:showCatName val="0"/>
          <c:showSerName val="0"/>
          <c:showPercent val="0"/>
          <c:showBubbleSize val="0"/>
        </c:dLbls>
        <c:gapWidth val="150"/>
        <c:axId val="363924424"/>
        <c:axId val="363924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60.04</c:v>
                </c:pt>
                <c:pt idx="1">
                  <c:v>59.88</c:v>
                </c:pt>
                <c:pt idx="2">
                  <c:v>59.68</c:v>
                </c:pt>
                <c:pt idx="3">
                  <c:v>59.17</c:v>
                </c:pt>
                <c:pt idx="4">
                  <c:v>59.34</c:v>
                </c:pt>
              </c:numCache>
            </c:numRef>
          </c:val>
          <c:smooth val="0"/>
        </c:ser>
        <c:dLbls>
          <c:showLegendKey val="0"/>
          <c:showVal val="0"/>
          <c:showCatName val="0"/>
          <c:showSerName val="0"/>
          <c:showPercent val="0"/>
          <c:showBubbleSize val="0"/>
        </c:dLbls>
        <c:marker val="1"/>
        <c:smooth val="0"/>
        <c:axId val="363924424"/>
        <c:axId val="363924816"/>
      </c:lineChart>
      <c:dateAx>
        <c:axId val="363924424"/>
        <c:scaling>
          <c:orientation val="minMax"/>
        </c:scaling>
        <c:delete val="1"/>
        <c:axPos val="b"/>
        <c:numFmt formatCode="ge" sourceLinked="1"/>
        <c:majorTickMark val="none"/>
        <c:minorTickMark val="none"/>
        <c:tickLblPos val="none"/>
        <c:crossAx val="363924816"/>
        <c:crosses val="autoZero"/>
        <c:auto val="1"/>
        <c:lblOffset val="100"/>
        <c:baseTimeUnit val="years"/>
      </c:dateAx>
      <c:valAx>
        <c:axId val="36392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924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94.81</c:v>
                </c:pt>
                <c:pt idx="1">
                  <c:v>96.24</c:v>
                </c:pt>
                <c:pt idx="2">
                  <c:v>96.86</c:v>
                </c:pt>
                <c:pt idx="3">
                  <c:v>95.76</c:v>
                </c:pt>
                <c:pt idx="4">
                  <c:v>94.94</c:v>
                </c:pt>
              </c:numCache>
            </c:numRef>
          </c:val>
        </c:ser>
        <c:dLbls>
          <c:showLegendKey val="0"/>
          <c:showVal val="0"/>
          <c:showCatName val="0"/>
          <c:showSerName val="0"/>
          <c:showPercent val="0"/>
          <c:showBubbleSize val="0"/>
        </c:dLbls>
        <c:gapWidth val="150"/>
        <c:axId val="363925992"/>
        <c:axId val="363926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87.33</c:v>
                </c:pt>
                <c:pt idx="1">
                  <c:v>87.65</c:v>
                </c:pt>
                <c:pt idx="2">
                  <c:v>87.63</c:v>
                </c:pt>
                <c:pt idx="3">
                  <c:v>87.6</c:v>
                </c:pt>
                <c:pt idx="4">
                  <c:v>87.74</c:v>
                </c:pt>
              </c:numCache>
            </c:numRef>
          </c:val>
          <c:smooth val="0"/>
        </c:ser>
        <c:dLbls>
          <c:showLegendKey val="0"/>
          <c:showVal val="0"/>
          <c:showCatName val="0"/>
          <c:showSerName val="0"/>
          <c:showPercent val="0"/>
          <c:showBubbleSize val="0"/>
        </c:dLbls>
        <c:marker val="1"/>
        <c:smooth val="0"/>
        <c:axId val="363925992"/>
        <c:axId val="363926384"/>
      </c:lineChart>
      <c:dateAx>
        <c:axId val="363925992"/>
        <c:scaling>
          <c:orientation val="minMax"/>
        </c:scaling>
        <c:delete val="1"/>
        <c:axPos val="b"/>
        <c:numFmt formatCode="ge" sourceLinked="1"/>
        <c:majorTickMark val="none"/>
        <c:minorTickMark val="none"/>
        <c:tickLblPos val="none"/>
        <c:crossAx val="363926384"/>
        <c:crosses val="autoZero"/>
        <c:auto val="1"/>
        <c:lblOffset val="100"/>
        <c:baseTimeUnit val="years"/>
      </c:dateAx>
      <c:valAx>
        <c:axId val="363926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925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100.57</c:v>
                </c:pt>
                <c:pt idx="1">
                  <c:v>100.65</c:v>
                </c:pt>
                <c:pt idx="2">
                  <c:v>100.51</c:v>
                </c:pt>
                <c:pt idx="3">
                  <c:v>100.71</c:v>
                </c:pt>
                <c:pt idx="4">
                  <c:v>100.21</c:v>
                </c:pt>
              </c:numCache>
            </c:numRef>
          </c:val>
        </c:ser>
        <c:dLbls>
          <c:showLegendKey val="0"/>
          <c:showVal val="0"/>
          <c:showCatName val="0"/>
          <c:showSerName val="0"/>
          <c:showPercent val="0"/>
          <c:showBubbleSize val="0"/>
        </c:dLbls>
        <c:gapWidth val="150"/>
        <c:axId val="358893400"/>
        <c:axId val="358893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107.68</c:v>
                </c:pt>
                <c:pt idx="1">
                  <c:v>108.24</c:v>
                </c:pt>
                <c:pt idx="2">
                  <c:v>107.8</c:v>
                </c:pt>
                <c:pt idx="3">
                  <c:v>111.96</c:v>
                </c:pt>
                <c:pt idx="4">
                  <c:v>112.69</c:v>
                </c:pt>
              </c:numCache>
            </c:numRef>
          </c:val>
          <c:smooth val="0"/>
        </c:ser>
        <c:dLbls>
          <c:showLegendKey val="0"/>
          <c:showVal val="0"/>
          <c:showCatName val="0"/>
          <c:showSerName val="0"/>
          <c:showPercent val="0"/>
          <c:showBubbleSize val="0"/>
        </c:dLbls>
        <c:marker val="1"/>
        <c:smooth val="0"/>
        <c:axId val="358893400"/>
        <c:axId val="358893792"/>
      </c:lineChart>
      <c:dateAx>
        <c:axId val="358893400"/>
        <c:scaling>
          <c:orientation val="minMax"/>
        </c:scaling>
        <c:delete val="1"/>
        <c:axPos val="b"/>
        <c:numFmt formatCode="ge" sourceLinked="1"/>
        <c:majorTickMark val="none"/>
        <c:minorTickMark val="none"/>
        <c:tickLblPos val="none"/>
        <c:crossAx val="358893792"/>
        <c:crosses val="autoZero"/>
        <c:auto val="1"/>
        <c:lblOffset val="100"/>
        <c:baseTimeUnit val="years"/>
      </c:dateAx>
      <c:valAx>
        <c:axId val="3588937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58893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37.25</c:v>
                </c:pt>
                <c:pt idx="1">
                  <c:v>38.049999999999997</c:v>
                </c:pt>
                <c:pt idx="2">
                  <c:v>38.83</c:v>
                </c:pt>
                <c:pt idx="3">
                  <c:v>45.31</c:v>
                </c:pt>
                <c:pt idx="4">
                  <c:v>46.73</c:v>
                </c:pt>
              </c:numCache>
            </c:numRef>
          </c:val>
        </c:ser>
        <c:dLbls>
          <c:showLegendKey val="0"/>
          <c:showVal val="0"/>
          <c:showCatName val="0"/>
          <c:showSerName val="0"/>
          <c:showPercent val="0"/>
          <c:showBubbleSize val="0"/>
        </c:dLbls>
        <c:gapWidth val="150"/>
        <c:axId val="358894968"/>
        <c:axId val="358895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37.71</c:v>
                </c:pt>
                <c:pt idx="1">
                  <c:v>38.69</c:v>
                </c:pt>
                <c:pt idx="2">
                  <c:v>39.65</c:v>
                </c:pt>
                <c:pt idx="3">
                  <c:v>45.25</c:v>
                </c:pt>
                <c:pt idx="4">
                  <c:v>46.27</c:v>
                </c:pt>
              </c:numCache>
            </c:numRef>
          </c:val>
          <c:smooth val="0"/>
        </c:ser>
        <c:dLbls>
          <c:showLegendKey val="0"/>
          <c:showVal val="0"/>
          <c:showCatName val="0"/>
          <c:showSerName val="0"/>
          <c:showPercent val="0"/>
          <c:showBubbleSize val="0"/>
        </c:dLbls>
        <c:marker val="1"/>
        <c:smooth val="0"/>
        <c:axId val="358894968"/>
        <c:axId val="358895360"/>
      </c:lineChart>
      <c:dateAx>
        <c:axId val="358894968"/>
        <c:scaling>
          <c:orientation val="minMax"/>
        </c:scaling>
        <c:delete val="1"/>
        <c:axPos val="b"/>
        <c:numFmt formatCode="ge" sourceLinked="1"/>
        <c:majorTickMark val="none"/>
        <c:minorTickMark val="none"/>
        <c:tickLblPos val="none"/>
        <c:crossAx val="358895360"/>
        <c:crosses val="autoZero"/>
        <c:auto val="1"/>
        <c:lblOffset val="100"/>
        <c:baseTimeUnit val="years"/>
      </c:dateAx>
      <c:valAx>
        <c:axId val="358895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894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1.18</c:v>
                </c:pt>
                <c:pt idx="1">
                  <c:v>5.49</c:v>
                </c:pt>
                <c:pt idx="2">
                  <c:v>5.97</c:v>
                </c:pt>
                <c:pt idx="3">
                  <c:v>8.26</c:v>
                </c:pt>
                <c:pt idx="4">
                  <c:v>8.1199999999999992</c:v>
                </c:pt>
              </c:numCache>
            </c:numRef>
          </c:val>
        </c:ser>
        <c:dLbls>
          <c:showLegendKey val="0"/>
          <c:showVal val="0"/>
          <c:showCatName val="0"/>
          <c:showSerName val="0"/>
          <c:showPercent val="0"/>
          <c:showBubbleSize val="0"/>
        </c:dLbls>
        <c:gapWidth val="150"/>
        <c:axId val="358896536"/>
        <c:axId val="358896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7.67</c:v>
                </c:pt>
                <c:pt idx="1">
                  <c:v>8.4</c:v>
                </c:pt>
                <c:pt idx="2">
                  <c:v>9.7100000000000009</c:v>
                </c:pt>
                <c:pt idx="3">
                  <c:v>10.71</c:v>
                </c:pt>
                <c:pt idx="4">
                  <c:v>10.93</c:v>
                </c:pt>
              </c:numCache>
            </c:numRef>
          </c:val>
          <c:smooth val="0"/>
        </c:ser>
        <c:dLbls>
          <c:showLegendKey val="0"/>
          <c:showVal val="0"/>
          <c:showCatName val="0"/>
          <c:showSerName val="0"/>
          <c:showPercent val="0"/>
          <c:showBubbleSize val="0"/>
        </c:dLbls>
        <c:marker val="1"/>
        <c:smooth val="0"/>
        <c:axId val="358896536"/>
        <c:axId val="358896928"/>
      </c:lineChart>
      <c:dateAx>
        <c:axId val="358896536"/>
        <c:scaling>
          <c:orientation val="minMax"/>
        </c:scaling>
        <c:delete val="1"/>
        <c:axPos val="b"/>
        <c:numFmt formatCode="ge" sourceLinked="1"/>
        <c:majorTickMark val="none"/>
        <c:minorTickMark val="none"/>
        <c:tickLblPos val="none"/>
        <c:crossAx val="358896928"/>
        <c:crosses val="autoZero"/>
        <c:auto val="1"/>
        <c:lblOffset val="100"/>
        <c:baseTimeUnit val="years"/>
      </c:dateAx>
      <c:valAx>
        <c:axId val="358896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896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64161624"/>
        <c:axId val="364162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4.67</c:v>
                </c:pt>
                <c:pt idx="1">
                  <c:v>4.46</c:v>
                </c:pt>
                <c:pt idx="2">
                  <c:v>4.3899999999999997</c:v>
                </c:pt>
                <c:pt idx="3">
                  <c:v>0.41</c:v>
                </c:pt>
                <c:pt idx="4">
                  <c:v>0.54</c:v>
                </c:pt>
              </c:numCache>
            </c:numRef>
          </c:val>
          <c:smooth val="0"/>
        </c:ser>
        <c:dLbls>
          <c:showLegendKey val="0"/>
          <c:showVal val="0"/>
          <c:showCatName val="0"/>
          <c:showSerName val="0"/>
          <c:showPercent val="0"/>
          <c:showBubbleSize val="0"/>
        </c:dLbls>
        <c:marker val="1"/>
        <c:smooth val="0"/>
        <c:axId val="364161624"/>
        <c:axId val="364162016"/>
      </c:lineChart>
      <c:dateAx>
        <c:axId val="364161624"/>
        <c:scaling>
          <c:orientation val="minMax"/>
        </c:scaling>
        <c:delete val="1"/>
        <c:axPos val="b"/>
        <c:numFmt formatCode="ge" sourceLinked="1"/>
        <c:majorTickMark val="none"/>
        <c:minorTickMark val="none"/>
        <c:tickLblPos val="none"/>
        <c:crossAx val="364162016"/>
        <c:crosses val="autoZero"/>
        <c:auto val="1"/>
        <c:lblOffset val="100"/>
        <c:baseTimeUnit val="years"/>
      </c:dateAx>
      <c:valAx>
        <c:axId val="3641620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4161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2368.65</c:v>
                </c:pt>
                <c:pt idx="1">
                  <c:v>4699.47</c:v>
                </c:pt>
                <c:pt idx="2">
                  <c:v>2555.16</c:v>
                </c:pt>
                <c:pt idx="3">
                  <c:v>1742.15</c:v>
                </c:pt>
                <c:pt idx="4">
                  <c:v>1886.79</c:v>
                </c:pt>
              </c:numCache>
            </c:numRef>
          </c:val>
        </c:ser>
        <c:dLbls>
          <c:showLegendKey val="0"/>
          <c:showVal val="0"/>
          <c:showCatName val="0"/>
          <c:showSerName val="0"/>
          <c:showPercent val="0"/>
          <c:showBubbleSize val="0"/>
        </c:dLbls>
        <c:gapWidth val="150"/>
        <c:axId val="364163192"/>
        <c:axId val="364163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695.41</c:v>
                </c:pt>
                <c:pt idx="1">
                  <c:v>701</c:v>
                </c:pt>
                <c:pt idx="2">
                  <c:v>739.59</c:v>
                </c:pt>
                <c:pt idx="3">
                  <c:v>335.95</c:v>
                </c:pt>
                <c:pt idx="4">
                  <c:v>346.59</c:v>
                </c:pt>
              </c:numCache>
            </c:numRef>
          </c:val>
          <c:smooth val="0"/>
        </c:ser>
        <c:dLbls>
          <c:showLegendKey val="0"/>
          <c:showVal val="0"/>
          <c:showCatName val="0"/>
          <c:showSerName val="0"/>
          <c:showPercent val="0"/>
          <c:showBubbleSize val="0"/>
        </c:dLbls>
        <c:marker val="1"/>
        <c:smooth val="0"/>
        <c:axId val="364163192"/>
        <c:axId val="364163584"/>
      </c:lineChart>
      <c:dateAx>
        <c:axId val="364163192"/>
        <c:scaling>
          <c:orientation val="minMax"/>
        </c:scaling>
        <c:delete val="1"/>
        <c:axPos val="b"/>
        <c:numFmt formatCode="ge" sourceLinked="1"/>
        <c:majorTickMark val="none"/>
        <c:minorTickMark val="none"/>
        <c:tickLblPos val="none"/>
        <c:crossAx val="364163584"/>
        <c:crosses val="autoZero"/>
        <c:auto val="1"/>
        <c:lblOffset val="100"/>
        <c:baseTimeUnit val="years"/>
      </c:dateAx>
      <c:valAx>
        <c:axId val="3641635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4163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57.84</c:v>
                </c:pt>
                <c:pt idx="1">
                  <c:v>51.17</c:v>
                </c:pt>
                <c:pt idx="2">
                  <c:v>44.76</c:v>
                </c:pt>
                <c:pt idx="3">
                  <c:v>37.17</c:v>
                </c:pt>
                <c:pt idx="4">
                  <c:v>28.44</c:v>
                </c:pt>
              </c:numCache>
            </c:numRef>
          </c:val>
        </c:ser>
        <c:dLbls>
          <c:showLegendKey val="0"/>
          <c:showVal val="0"/>
          <c:showCatName val="0"/>
          <c:showSerName val="0"/>
          <c:showPercent val="0"/>
          <c:showBubbleSize val="0"/>
        </c:dLbls>
        <c:gapWidth val="150"/>
        <c:axId val="363792528"/>
        <c:axId val="363792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343.45</c:v>
                </c:pt>
                <c:pt idx="1">
                  <c:v>330.99</c:v>
                </c:pt>
                <c:pt idx="2">
                  <c:v>324.08999999999997</c:v>
                </c:pt>
                <c:pt idx="3">
                  <c:v>319.82</c:v>
                </c:pt>
                <c:pt idx="4">
                  <c:v>312.02999999999997</c:v>
                </c:pt>
              </c:numCache>
            </c:numRef>
          </c:val>
          <c:smooth val="0"/>
        </c:ser>
        <c:dLbls>
          <c:showLegendKey val="0"/>
          <c:showVal val="0"/>
          <c:showCatName val="0"/>
          <c:showSerName val="0"/>
          <c:showPercent val="0"/>
          <c:showBubbleSize val="0"/>
        </c:dLbls>
        <c:marker val="1"/>
        <c:smooth val="0"/>
        <c:axId val="363792528"/>
        <c:axId val="363792920"/>
      </c:lineChart>
      <c:dateAx>
        <c:axId val="363792528"/>
        <c:scaling>
          <c:orientation val="minMax"/>
        </c:scaling>
        <c:delete val="1"/>
        <c:axPos val="b"/>
        <c:numFmt formatCode="ge" sourceLinked="1"/>
        <c:majorTickMark val="none"/>
        <c:minorTickMark val="none"/>
        <c:tickLblPos val="none"/>
        <c:crossAx val="363792920"/>
        <c:crosses val="autoZero"/>
        <c:auto val="1"/>
        <c:lblOffset val="100"/>
        <c:baseTimeUnit val="years"/>
      </c:dateAx>
      <c:valAx>
        <c:axId val="3637929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379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84.89</c:v>
                </c:pt>
                <c:pt idx="1">
                  <c:v>86.26</c:v>
                </c:pt>
                <c:pt idx="2">
                  <c:v>80.239999999999995</c:v>
                </c:pt>
                <c:pt idx="3">
                  <c:v>81.11</c:v>
                </c:pt>
                <c:pt idx="4">
                  <c:v>86.18</c:v>
                </c:pt>
              </c:numCache>
            </c:numRef>
          </c:val>
        </c:ser>
        <c:dLbls>
          <c:showLegendKey val="0"/>
          <c:showVal val="0"/>
          <c:showCatName val="0"/>
          <c:showSerName val="0"/>
          <c:showPercent val="0"/>
          <c:showBubbleSize val="0"/>
        </c:dLbls>
        <c:gapWidth val="150"/>
        <c:axId val="363794096"/>
        <c:axId val="363794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99.61</c:v>
                </c:pt>
                <c:pt idx="1">
                  <c:v>100.27</c:v>
                </c:pt>
                <c:pt idx="2">
                  <c:v>99.46</c:v>
                </c:pt>
                <c:pt idx="3">
                  <c:v>105.21</c:v>
                </c:pt>
                <c:pt idx="4">
                  <c:v>105.71</c:v>
                </c:pt>
              </c:numCache>
            </c:numRef>
          </c:val>
          <c:smooth val="0"/>
        </c:ser>
        <c:dLbls>
          <c:showLegendKey val="0"/>
          <c:showVal val="0"/>
          <c:showCatName val="0"/>
          <c:showSerName val="0"/>
          <c:showPercent val="0"/>
          <c:showBubbleSize val="0"/>
        </c:dLbls>
        <c:marker val="1"/>
        <c:smooth val="0"/>
        <c:axId val="363794096"/>
        <c:axId val="363794488"/>
      </c:lineChart>
      <c:dateAx>
        <c:axId val="363794096"/>
        <c:scaling>
          <c:orientation val="minMax"/>
        </c:scaling>
        <c:delete val="1"/>
        <c:axPos val="b"/>
        <c:numFmt formatCode="ge" sourceLinked="1"/>
        <c:majorTickMark val="none"/>
        <c:minorTickMark val="none"/>
        <c:tickLblPos val="none"/>
        <c:crossAx val="363794488"/>
        <c:crosses val="autoZero"/>
        <c:auto val="1"/>
        <c:lblOffset val="100"/>
        <c:baseTimeUnit val="years"/>
      </c:dateAx>
      <c:valAx>
        <c:axId val="363794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794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164.77</c:v>
                </c:pt>
                <c:pt idx="1">
                  <c:v>160.96</c:v>
                </c:pt>
                <c:pt idx="2">
                  <c:v>172.08</c:v>
                </c:pt>
                <c:pt idx="3">
                  <c:v>170.19</c:v>
                </c:pt>
                <c:pt idx="4">
                  <c:v>160.66</c:v>
                </c:pt>
              </c:numCache>
            </c:numRef>
          </c:val>
        </c:ser>
        <c:dLbls>
          <c:showLegendKey val="0"/>
          <c:showVal val="0"/>
          <c:showCatName val="0"/>
          <c:showSerName val="0"/>
          <c:showPercent val="0"/>
          <c:showBubbleSize val="0"/>
        </c:dLbls>
        <c:gapWidth val="150"/>
        <c:axId val="363795664"/>
        <c:axId val="363796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169.59</c:v>
                </c:pt>
                <c:pt idx="1">
                  <c:v>169.62</c:v>
                </c:pt>
                <c:pt idx="2">
                  <c:v>171.78</c:v>
                </c:pt>
                <c:pt idx="3">
                  <c:v>162.59</c:v>
                </c:pt>
                <c:pt idx="4">
                  <c:v>162.15</c:v>
                </c:pt>
              </c:numCache>
            </c:numRef>
          </c:val>
          <c:smooth val="0"/>
        </c:ser>
        <c:dLbls>
          <c:showLegendKey val="0"/>
          <c:showVal val="0"/>
          <c:showCatName val="0"/>
          <c:showSerName val="0"/>
          <c:showPercent val="0"/>
          <c:showBubbleSize val="0"/>
        </c:dLbls>
        <c:marker val="1"/>
        <c:smooth val="0"/>
        <c:axId val="363795664"/>
        <c:axId val="363796056"/>
      </c:lineChart>
      <c:dateAx>
        <c:axId val="363795664"/>
        <c:scaling>
          <c:orientation val="minMax"/>
        </c:scaling>
        <c:delete val="1"/>
        <c:axPos val="b"/>
        <c:numFmt formatCode="ge" sourceLinked="1"/>
        <c:majorTickMark val="none"/>
        <c:minorTickMark val="none"/>
        <c:tickLblPos val="none"/>
        <c:crossAx val="363796056"/>
        <c:crosses val="autoZero"/>
        <c:auto val="1"/>
        <c:lblOffset val="100"/>
        <c:baseTimeUnit val="years"/>
      </c:dateAx>
      <c:valAx>
        <c:axId val="363796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79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P58" zoomScale="124" zoomScaleNormal="124" workbookViewId="0">
      <selection activeCell="CB72" sqref="CB7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1" t="str">
        <f>データ!H6</f>
        <v>京都府　京田辺市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82" t="s">
        <v>1</v>
      </c>
      <c r="C7" s="83"/>
      <c r="D7" s="83"/>
      <c r="E7" s="83"/>
      <c r="F7" s="83"/>
      <c r="G7" s="83"/>
      <c r="H7" s="83"/>
      <c r="I7" s="84"/>
      <c r="J7" s="82" t="s">
        <v>2</v>
      </c>
      <c r="K7" s="83"/>
      <c r="L7" s="83"/>
      <c r="M7" s="83"/>
      <c r="N7" s="83"/>
      <c r="O7" s="83"/>
      <c r="P7" s="83"/>
      <c r="Q7" s="84"/>
      <c r="R7" s="82" t="s">
        <v>3</v>
      </c>
      <c r="S7" s="83"/>
      <c r="T7" s="83"/>
      <c r="U7" s="83"/>
      <c r="V7" s="83"/>
      <c r="W7" s="83"/>
      <c r="X7" s="83"/>
      <c r="Y7" s="84"/>
      <c r="Z7" s="82" t="s">
        <v>4</v>
      </c>
      <c r="AA7" s="83"/>
      <c r="AB7" s="83"/>
      <c r="AC7" s="83"/>
      <c r="AD7" s="83"/>
      <c r="AE7" s="83"/>
      <c r="AF7" s="83"/>
      <c r="AG7" s="84"/>
      <c r="AH7" s="3"/>
      <c r="AI7" s="82" t="s">
        <v>5</v>
      </c>
      <c r="AJ7" s="83"/>
      <c r="AK7" s="83"/>
      <c r="AL7" s="83"/>
      <c r="AM7" s="83"/>
      <c r="AN7" s="83"/>
      <c r="AO7" s="83"/>
      <c r="AP7" s="84"/>
      <c r="AQ7" s="71" t="s">
        <v>6</v>
      </c>
      <c r="AR7" s="71"/>
      <c r="AS7" s="71"/>
      <c r="AT7" s="71"/>
      <c r="AU7" s="71"/>
      <c r="AV7" s="71"/>
      <c r="AW7" s="71"/>
      <c r="AX7" s="71"/>
      <c r="AY7" s="71" t="s">
        <v>7</v>
      </c>
      <c r="AZ7" s="71"/>
      <c r="BA7" s="71"/>
      <c r="BB7" s="71"/>
      <c r="BC7" s="71"/>
      <c r="BD7" s="71"/>
      <c r="BE7" s="71"/>
      <c r="BF7" s="71"/>
      <c r="BG7" s="3"/>
      <c r="BH7" s="3"/>
      <c r="BI7" s="3"/>
      <c r="BJ7" s="3"/>
      <c r="BK7" s="3"/>
      <c r="BL7" s="4" t="s">
        <v>8</v>
      </c>
      <c r="BM7" s="5"/>
      <c r="BN7" s="5"/>
      <c r="BO7" s="5"/>
      <c r="BP7" s="5"/>
      <c r="BQ7" s="5"/>
      <c r="BR7" s="5"/>
      <c r="BS7" s="5"/>
      <c r="BT7" s="5"/>
      <c r="BU7" s="5"/>
      <c r="BV7" s="5"/>
      <c r="BW7" s="5"/>
      <c r="BX7" s="5"/>
      <c r="BY7" s="6"/>
    </row>
    <row r="8" spans="1:78" ht="18.75" customHeight="1">
      <c r="A8" s="2"/>
      <c r="B8" s="74" t="str">
        <f>データ!I6</f>
        <v>法適用</v>
      </c>
      <c r="C8" s="75"/>
      <c r="D8" s="75"/>
      <c r="E8" s="75"/>
      <c r="F8" s="75"/>
      <c r="G8" s="75"/>
      <c r="H8" s="75"/>
      <c r="I8" s="76"/>
      <c r="J8" s="74" t="str">
        <f>データ!J6</f>
        <v>水道事業</v>
      </c>
      <c r="K8" s="75"/>
      <c r="L8" s="75"/>
      <c r="M8" s="75"/>
      <c r="N8" s="75"/>
      <c r="O8" s="75"/>
      <c r="P8" s="75"/>
      <c r="Q8" s="76"/>
      <c r="R8" s="74" t="str">
        <f>データ!K6</f>
        <v>末端給水事業</v>
      </c>
      <c r="S8" s="75"/>
      <c r="T8" s="75"/>
      <c r="U8" s="75"/>
      <c r="V8" s="75"/>
      <c r="W8" s="75"/>
      <c r="X8" s="75"/>
      <c r="Y8" s="76"/>
      <c r="Z8" s="74" t="str">
        <f>データ!L6</f>
        <v>A4</v>
      </c>
      <c r="AA8" s="75"/>
      <c r="AB8" s="75"/>
      <c r="AC8" s="75"/>
      <c r="AD8" s="75"/>
      <c r="AE8" s="75"/>
      <c r="AF8" s="75"/>
      <c r="AG8" s="76"/>
      <c r="AH8" s="3"/>
      <c r="AI8" s="77">
        <f>データ!Q6</f>
        <v>67416</v>
      </c>
      <c r="AJ8" s="78"/>
      <c r="AK8" s="78"/>
      <c r="AL8" s="78"/>
      <c r="AM8" s="78"/>
      <c r="AN8" s="78"/>
      <c r="AO8" s="78"/>
      <c r="AP8" s="79"/>
      <c r="AQ8" s="60">
        <f>データ!R6</f>
        <v>42.92</v>
      </c>
      <c r="AR8" s="60"/>
      <c r="AS8" s="60"/>
      <c r="AT8" s="60"/>
      <c r="AU8" s="60"/>
      <c r="AV8" s="60"/>
      <c r="AW8" s="60"/>
      <c r="AX8" s="60"/>
      <c r="AY8" s="60">
        <f>データ!S6</f>
        <v>1570.74</v>
      </c>
      <c r="AZ8" s="60"/>
      <c r="BA8" s="60"/>
      <c r="BB8" s="60"/>
      <c r="BC8" s="60"/>
      <c r="BD8" s="60"/>
      <c r="BE8" s="60"/>
      <c r="BF8" s="60"/>
      <c r="BG8" s="3"/>
      <c r="BH8" s="3"/>
      <c r="BI8" s="3"/>
      <c r="BJ8" s="3"/>
      <c r="BK8" s="3"/>
      <c r="BL8" s="69" t="s">
        <v>9</v>
      </c>
      <c r="BM8" s="70"/>
      <c r="BN8" s="7" t="s">
        <v>10</v>
      </c>
      <c r="BO8" s="8"/>
      <c r="BP8" s="8"/>
      <c r="BQ8" s="8"/>
      <c r="BR8" s="8"/>
      <c r="BS8" s="8"/>
      <c r="BT8" s="8"/>
      <c r="BU8" s="8"/>
      <c r="BV8" s="8"/>
      <c r="BW8" s="8"/>
      <c r="BX8" s="8"/>
      <c r="BY8" s="9"/>
    </row>
    <row r="9" spans="1:78" ht="18.75" customHeight="1">
      <c r="A9" s="2"/>
      <c r="B9" s="71" t="s">
        <v>11</v>
      </c>
      <c r="C9" s="71"/>
      <c r="D9" s="71"/>
      <c r="E9" s="71"/>
      <c r="F9" s="71"/>
      <c r="G9" s="71"/>
      <c r="H9" s="71"/>
      <c r="I9" s="71"/>
      <c r="J9" s="71" t="s">
        <v>12</v>
      </c>
      <c r="K9" s="71"/>
      <c r="L9" s="71"/>
      <c r="M9" s="71"/>
      <c r="N9" s="71"/>
      <c r="O9" s="71"/>
      <c r="P9" s="71"/>
      <c r="Q9" s="71"/>
      <c r="R9" s="71" t="s">
        <v>13</v>
      </c>
      <c r="S9" s="71"/>
      <c r="T9" s="71"/>
      <c r="U9" s="71"/>
      <c r="V9" s="71"/>
      <c r="W9" s="71"/>
      <c r="X9" s="71"/>
      <c r="Y9" s="71"/>
      <c r="Z9" s="71" t="s">
        <v>14</v>
      </c>
      <c r="AA9" s="71"/>
      <c r="AB9" s="71"/>
      <c r="AC9" s="71"/>
      <c r="AD9" s="71"/>
      <c r="AE9" s="71"/>
      <c r="AF9" s="71"/>
      <c r="AG9" s="71"/>
      <c r="AH9" s="3"/>
      <c r="AI9" s="71" t="s">
        <v>15</v>
      </c>
      <c r="AJ9" s="71"/>
      <c r="AK9" s="71"/>
      <c r="AL9" s="71"/>
      <c r="AM9" s="71"/>
      <c r="AN9" s="71"/>
      <c r="AO9" s="71"/>
      <c r="AP9" s="71"/>
      <c r="AQ9" s="71" t="s">
        <v>16</v>
      </c>
      <c r="AR9" s="71"/>
      <c r="AS9" s="71"/>
      <c r="AT9" s="71"/>
      <c r="AU9" s="71"/>
      <c r="AV9" s="71"/>
      <c r="AW9" s="71"/>
      <c r="AX9" s="71"/>
      <c r="AY9" s="71" t="s">
        <v>17</v>
      </c>
      <c r="AZ9" s="71"/>
      <c r="BA9" s="71"/>
      <c r="BB9" s="71"/>
      <c r="BC9" s="71"/>
      <c r="BD9" s="71"/>
      <c r="BE9" s="71"/>
      <c r="BF9" s="71"/>
      <c r="BG9" s="3"/>
      <c r="BH9" s="3"/>
      <c r="BI9" s="3"/>
      <c r="BJ9" s="3"/>
      <c r="BK9" s="3"/>
      <c r="BL9" s="72" t="s">
        <v>18</v>
      </c>
      <c r="BM9" s="73"/>
      <c r="BN9" s="10" t="s">
        <v>19</v>
      </c>
      <c r="BO9" s="11"/>
      <c r="BP9" s="11"/>
      <c r="BQ9" s="11"/>
      <c r="BR9" s="11"/>
      <c r="BS9" s="11"/>
      <c r="BT9" s="11"/>
      <c r="BU9" s="11"/>
      <c r="BV9" s="11"/>
      <c r="BW9" s="11"/>
      <c r="BX9" s="11"/>
      <c r="BY9" s="12"/>
    </row>
    <row r="10" spans="1:78" ht="18.75" customHeight="1">
      <c r="A10" s="2"/>
      <c r="B10" s="60" t="str">
        <f>データ!M6</f>
        <v>-</v>
      </c>
      <c r="C10" s="60"/>
      <c r="D10" s="60"/>
      <c r="E10" s="60"/>
      <c r="F10" s="60"/>
      <c r="G10" s="60"/>
      <c r="H10" s="60"/>
      <c r="I10" s="60"/>
      <c r="J10" s="60">
        <f>データ!N6</f>
        <v>92.83</v>
      </c>
      <c r="K10" s="60"/>
      <c r="L10" s="60"/>
      <c r="M10" s="60"/>
      <c r="N10" s="60"/>
      <c r="O10" s="60"/>
      <c r="P10" s="60"/>
      <c r="Q10" s="60"/>
      <c r="R10" s="60">
        <f>データ!O6</f>
        <v>99.51</v>
      </c>
      <c r="S10" s="60"/>
      <c r="T10" s="60"/>
      <c r="U10" s="60"/>
      <c r="V10" s="60"/>
      <c r="W10" s="60"/>
      <c r="X10" s="60"/>
      <c r="Y10" s="60"/>
      <c r="Z10" s="68">
        <f>データ!P6</f>
        <v>2251</v>
      </c>
      <c r="AA10" s="68"/>
      <c r="AB10" s="68"/>
      <c r="AC10" s="68"/>
      <c r="AD10" s="68"/>
      <c r="AE10" s="68"/>
      <c r="AF10" s="68"/>
      <c r="AG10" s="68"/>
      <c r="AH10" s="2"/>
      <c r="AI10" s="68">
        <f>データ!T6</f>
        <v>66754</v>
      </c>
      <c r="AJ10" s="68"/>
      <c r="AK10" s="68"/>
      <c r="AL10" s="68"/>
      <c r="AM10" s="68"/>
      <c r="AN10" s="68"/>
      <c r="AO10" s="68"/>
      <c r="AP10" s="68"/>
      <c r="AQ10" s="60">
        <f>データ!U6</f>
        <v>14.6</v>
      </c>
      <c r="AR10" s="60"/>
      <c r="AS10" s="60"/>
      <c r="AT10" s="60"/>
      <c r="AU10" s="60"/>
      <c r="AV10" s="60"/>
      <c r="AW10" s="60"/>
      <c r="AX10" s="60"/>
      <c r="AY10" s="60">
        <f>データ!V6</f>
        <v>4572.1899999999996</v>
      </c>
      <c r="AZ10" s="60"/>
      <c r="BA10" s="60"/>
      <c r="BB10" s="60"/>
      <c r="BC10" s="60"/>
      <c r="BD10" s="60"/>
      <c r="BE10" s="60"/>
      <c r="BF10" s="60"/>
      <c r="BG10" s="2"/>
      <c r="BH10" s="2"/>
      <c r="BI10" s="2"/>
      <c r="BJ10" s="2"/>
      <c r="BK10" s="2"/>
      <c r="BL10" s="61" t="s">
        <v>20</v>
      </c>
      <c r="BM10" s="62"/>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22</v>
      </c>
      <c r="BM11" s="63"/>
      <c r="BN11" s="63"/>
      <c r="BO11" s="63"/>
      <c r="BP11" s="63"/>
      <c r="BQ11" s="63"/>
      <c r="BR11" s="63"/>
      <c r="BS11" s="63"/>
      <c r="BT11" s="63"/>
      <c r="BU11" s="63"/>
      <c r="BV11" s="63"/>
      <c r="BW11" s="63"/>
      <c r="BX11" s="63"/>
      <c r="BY11" s="63"/>
      <c r="BZ11" s="63"/>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c r="A14" s="2"/>
      <c r="B14" s="65" t="s">
        <v>23</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1" t="s">
        <v>24</v>
      </c>
      <c r="BM14" s="42"/>
      <c r="BN14" s="42"/>
      <c r="BO14" s="42"/>
      <c r="BP14" s="42"/>
      <c r="BQ14" s="42"/>
      <c r="BR14" s="42"/>
      <c r="BS14" s="42"/>
      <c r="BT14" s="42"/>
      <c r="BU14" s="42"/>
      <c r="BV14" s="42"/>
      <c r="BW14" s="42"/>
      <c r="BX14" s="42"/>
      <c r="BY14" s="42"/>
      <c r="BZ14" s="43"/>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106</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54"/>
      <c r="BN47" s="54"/>
      <c r="BO47" s="54"/>
      <c r="BP47" s="54"/>
      <c r="BQ47" s="54"/>
      <c r="BR47" s="54"/>
      <c r="BS47" s="54"/>
      <c r="BT47" s="54"/>
      <c r="BU47" s="54"/>
      <c r="BV47" s="54"/>
      <c r="BW47" s="54"/>
      <c r="BX47" s="54"/>
      <c r="BY47" s="54"/>
      <c r="BZ47" s="5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6"/>
      <c r="BM48" s="54"/>
      <c r="BN48" s="54"/>
      <c r="BO48" s="54"/>
      <c r="BP48" s="54"/>
      <c r="BQ48" s="54"/>
      <c r="BR48" s="54"/>
      <c r="BS48" s="54"/>
      <c r="BT48" s="54"/>
      <c r="BU48" s="54"/>
      <c r="BV48" s="54"/>
      <c r="BW48" s="54"/>
      <c r="BX48" s="54"/>
      <c r="BY48" s="54"/>
      <c r="BZ48" s="5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6"/>
      <c r="BM49" s="54"/>
      <c r="BN49" s="54"/>
      <c r="BO49" s="54"/>
      <c r="BP49" s="54"/>
      <c r="BQ49" s="54"/>
      <c r="BR49" s="54"/>
      <c r="BS49" s="54"/>
      <c r="BT49" s="54"/>
      <c r="BU49" s="54"/>
      <c r="BV49" s="54"/>
      <c r="BW49" s="54"/>
      <c r="BX49" s="54"/>
      <c r="BY49" s="54"/>
      <c r="BZ49" s="5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6"/>
      <c r="BM50" s="54"/>
      <c r="BN50" s="54"/>
      <c r="BO50" s="54"/>
      <c r="BP50" s="54"/>
      <c r="BQ50" s="54"/>
      <c r="BR50" s="54"/>
      <c r="BS50" s="54"/>
      <c r="BT50" s="54"/>
      <c r="BU50" s="54"/>
      <c r="BV50" s="54"/>
      <c r="BW50" s="54"/>
      <c r="BX50" s="54"/>
      <c r="BY50" s="54"/>
      <c r="BZ50" s="5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6"/>
      <c r="BM51" s="54"/>
      <c r="BN51" s="54"/>
      <c r="BO51" s="54"/>
      <c r="BP51" s="54"/>
      <c r="BQ51" s="54"/>
      <c r="BR51" s="54"/>
      <c r="BS51" s="54"/>
      <c r="BT51" s="54"/>
      <c r="BU51" s="54"/>
      <c r="BV51" s="54"/>
      <c r="BW51" s="54"/>
      <c r="BX51" s="54"/>
      <c r="BY51" s="54"/>
      <c r="BZ51" s="5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6"/>
      <c r="BM52" s="54"/>
      <c r="BN52" s="54"/>
      <c r="BO52" s="54"/>
      <c r="BP52" s="54"/>
      <c r="BQ52" s="54"/>
      <c r="BR52" s="54"/>
      <c r="BS52" s="54"/>
      <c r="BT52" s="54"/>
      <c r="BU52" s="54"/>
      <c r="BV52" s="54"/>
      <c r="BW52" s="54"/>
      <c r="BX52" s="54"/>
      <c r="BY52" s="54"/>
      <c r="BZ52" s="5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6"/>
      <c r="BM53" s="54"/>
      <c r="BN53" s="54"/>
      <c r="BO53" s="54"/>
      <c r="BP53" s="54"/>
      <c r="BQ53" s="54"/>
      <c r="BR53" s="54"/>
      <c r="BS53" s="54"/>
      <c r="BT53" s="54"/>
      <c r="BU53" s="54"/>
      <c r="BV53" s="54"/>
      <c r="BW53" s="54"/>
      <c r="BX53" s="54"/>
      <c r="BY53" s="54"/>
      <c r="BZ53" s="5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6"/>
      <c r="BM54" s="54"/>
      <c r="BN54" s="54"/>
      <c r="BO54" s="54"/>
      <c r="BP54" s="54"/>
      <c r="BQ54" s="54"/>
      <c r="BR54" s="54"/>
      <c r="BS54" s="54"/>
      <c r="BT54" s="54"/>
      <c r="BU54" s="54"/>
      <c r="BV54" s="54"/>
      <c r="BW54" s="54"/>
      <c r="BX54" s="54"/>
      <c r="BY54" s="54"/>
      <c r="BZ54" s="5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6"/>
      <c r="BM55" s="54"/>
      <c r="BN55" s="54"/>
      <c r="BO55" s="54"/>
      <c r="BP55" s="54"/>
      <c r="BQ55" s="54"/>
      <c r="BR55" s="54"/>
      <c r="BS55" s="54"/>
      <c r="BT55" s="54"/>
      <c r="BU55" s="54"/>
      <c r="BV55" s="54"/>
      <c r="BW55" s="54"/>
      <c r="BX55" s="54"/>
      <c r="BY55" s="54"/>
      <c r="BZ55" s="55"/>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56"/>
      <c r="BM56" s="54"/>
      <c r="BN56" s="54"/>
      <c r="BO56" s="54"/>
      <c r="BP56" s="54"/>
      <c r="BQ56" s="54"/>
      <c r="BR56" s="54"/>
      <c r="BS56" s="54"/>
      <c r="BT56" s="54"/>
      <c r="BU56" s="54"/>
      <c r="BV56" s="54"/>
      <c r="BW56" s="54"/>
      <c r="BX56" s="54"/>
      <c r="BY56" s="54"/>
      <c r="BZ56" s="55"/>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56"/>
      <c r="BM57" s="54"/>
      <c r="BN57" s="54"/>
      <c r="BO57" s="54"/>
      <c r="BP57" s="54"/>
      <c r="BQ57" s="54"/>
      <c r="BR57" s="54"/>
      <c r="BS57" s="54"/>
      <c r="BT57" s="54"/>
      <c r="BU57" s="54"/>
      <c r="BV57" s="54"/>
      <c r="BW57" s="54"/>
      <c r="BX57" s="54"/>
      <c r="BY57" s="54"/>
      <c r="BZ57" s="55"/>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6"/>
      <c r="BM58" s="54"/>
      <c r="BN58" s="54"/>
      <c r="BO58" s="54"/>
      <c r="BP58" s="54"/>
      <c r="BQ58" s="54"/>
      <c r="BR58" s="54"/>
      <c r="BS58" s="54"/>
      <c r="BT58" s="54"/>
      <c r="BU58" s="54"/>
      <c r="BV58" s="54"/>
      <c r="BW58" s="54"/>
      <c r="BX58" s="54"/>
      <c r="BY58" s="54"/>
      <c r="BZ58" s="5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6"/>
      <c r="BM59" s="54"/>
      <c r="BN59" s="54"/>
      <c r="BO59" s="54"/>
      <c r="BP59" s="54"/>
      <c r="BQ59" s="54"/>
      <c r="BR59" s="54"/>
      <c r="BS59" s="54"/>
      <c r="BT59" s="54"/>
      <c r="BU59" s="54"/>
      <c r="BV59" s="54"/>
      <c r="BW59" s="54"/>
      <c r="BX59" s="54"/>
      <c r="BY59" s="54"/>
      <c r="BZ59" s="55"/>
    </row>
    <row r="60" spans="1:78" ht="13.5" customHeight="1">
      <c r="A60" s="2"/>
      <c r="B60" s="57" t="s">
        <v>34</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6"/>
      <c r="BM60" s="54"/>
      <c r="BN60" s="54"/>
      <c r="BO60" s="54"/>
      <c r="BP60" s="54"/>
      <c r="BQ60" s="54"/>
      <c r="BR60" s="54"/>
      <c r="BS60" s="54"/>
      <c r="BT60" s="54"/>
      <c r="BU60" s="54"/>
      <c r="BV60" s="54"/>
      <c r="BW60" s="54"/>
      <c r="BX60" s="54"/>
      <c r="BY60" s="54"/>
      <c r="BZ60" s="55"/>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6"/>
      <c r="BM61" s="54"/>
      <c r="BN61" s="54"/>
      <c r="BO61" s="54"/>
      <c r="BP61" s="54"/>
      <c r="BQ61" s="54"/>
      <c r="BR61" s="54"/>
      <c r="BS61" s="54"/>
      <c r="BT61" s="54"/>
      <c r="BU61" s="54"/>
      <c r="BV61" s="54"/>
      <c r="BW61" s="54"/>
      <c r="BX61" s="54"/>
      <c r="BY61" s="54"/>
      <c r="BZ61" s="5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6"/>
      <c r="BM62" s="54"/>
      <c r="BN62" s="54"/>
      <c r="BO62" s="54"/>
      <c r="BP62" s="54"/>
      <c r="BQ62" s="54"/>
      <c r="BR62" s="54"/>
      <c r="BS62" s="54"/>
      <c r="BT62" s="54"/>
      <c r="BU62" s="54"/>
      <c r="BV62" s="54"/>
      <c r="BW62" s="54"/>
      <c r="BX62" s="54"/>
      <c r="BY62" s="54"/>
      <c r="BZ62" s="5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4"/>
      <c r="BN63" s="54"/>
      <c r="BO63" s="54"/>
      <c r="BP63" s="54"/>
      <c r="BQ63" s="54"/>
      <c r="BR63" s="54"/>
      <c r="BS63" s="54"/>
      <c r="BT63" s="54"/>
      <c r="BU63" s="54"/>
      <c r="BV63" s="54"/>
      <c r="BW63" s="54"/>
      <c r="BX63" s="54"/>
      <c r="BY63" s="54"/>
      <c r="BZ63" s="55"/>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105</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6" t="s">
        <v>49</v>
      </c>
      <c r="I3" s="87"/>
      <c r="J3" s="87"/>
      <c r="K3" s="87"/>
      <c r="L3" s="87"/>
      <c r="M3" s="87"/>
      <c r="N3" s="87"/>
      <c r="O3" s="87"/>
      <c r="P3" s="87"/>
      <c r="Q3" s="87"/>
      <c r="R3" s="87"/>
      <c r="S3" s="87"/>
      <c r="T3" s="87"/>
      <c r="U3" s="87"/>
      <c r="V3" s="88"/>
      <c r="W3" s="92" t="s">
        <v>50</v>
      </c>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t="s">
        <v>51</v>
      </c>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row>
    <row r="4" spans="1:143">
      <c r="A4" s="26" t="s">
        <v>52</v>
      </c>
      <c r="B4" s="28"/>
      <c r="C4" s="28"/>
      <c r="D4" s="28"/>
      <c r="E4" s="28"/>
      <c r="F4" s="28"/>
      <c r="G4" s="28"/>
      <c r="H4" s="89"/>
      <c r="I4" s="90"/>
      <c r="J4" s="90"/>
      <c r="K4" s="90"/>
      <c r="L4" s="90"/>
      <c r="M4" s="90"/>
      <c r="N4" s="90"/>
      <c r="O4" s="90"/>
      <c r="P4" s="90"/>
      <c r="Q4" s="90"/>
      <c r="R4" s="90"/>
      <c r="S4" s="90"/>
      <c r="T4" s="90"/>
      <c r="U4" s="90"/>
      <c r="V4" s="91"/>
      <c r="W4" s="85" t="s">
        <v>53</v>
      </c>
      <c r="X4" s="85"/>
      <c r="Y4" s="85"/>
      <c r="Z4" s="85"/>
      <c r="AA4" s="85"/>
      <c r="AB4" s="85"/>
      <c r="AC4" s="85"/>
      <c r="AD4" s="85"/>
      <c r="AE4" s="85"/>
      <c r="AF4" s="85"/>
      <c r="AG4" s="85"/>
      <c r="AH4" s="85" t="s">
        <v>54</v>
      </c>
      <c r="AI4" s="85"/>
      <c r="AJ4" s="85"/>
      <c r="AK4" s="85"/>
      <c r="AL4" s="85"/>
      <c r="AM4" s="85"/>
      <c r="AN4" s="85"/>
      <c r="AO4" s="85"/>
      <c r="AP4" s="85"/>
      <c r="AQ4" s="85"/>
      <c r="AR4" s="85"/>
      <c r="AS4" s="85" t="s">
        <v>55</v>
      </c>
      <c r="AT4" s="85"/>
      <c r="AU4" s="85"/>
      <c r="AV4" s="85"/>
      <c r="AW4" s="85"/>
      <c r="AX4" s="85"/>
      <c r="AY4" s="85"/>
      <c r="AZ4" s="85"/>
      <c r="BA4" s="85"/>
      <c r="BB4" s="85"/>
      <c r="BC4" s="85"/>
      <c r="BD4" s="85" t="s">
        <v>56</v>
      </c>
      <c r="BE4" s="85"/>
      <c r="BF4" s="85"/>
      <c r="BG4" s="85"/>
      <c r="BH4" s="85"/>
      <c r="BI4" s="85"/>
      <c r="BJ4" s="85"/>
      <c r="BK4" s="85"/>
      <c r="BL4" s="85"/>
      <c r="BM4" s="85"/>
      <c r="BN4" s="85"/>
      <c r="BO4" s="85" t="s">
        <v>57</v>
      </c>
      <c r="BP4" s="85"/>
      <c r="BQ4" s="85"/>
      <c r="BR4" s="85"/>
      <c r="BS4" s="85"/>
      <c r="BT4" s="85"/>
      <c r="BU4" s="85"/>
      <c r="BV4" s="85"/>
      <c r="BW4" s="85"/>
      <c r="BX4" s="85"/>
      <c r="BY4" s="85"/>
      <c r="BZ4" s="85" t="s">
        <v>58</v>
      </c>
      <c r="CA4" s="85"/>
      <c r="CB4" s="85"/>
      <c r="CC4" s="85"/>
      <c r="CD4" s="85"/>
      <c r="CE4" s="85"/>
      <c r="CF4" s="85"/>
      <c r="CG4" s="85"/>
      <c r="CH4" s="85"/>
      <c r="CI4" s="85"/>
      <c r="CJ4" s="85"/>
      <c r="CK4" s="85" t="s">
        <v>59</v>
      </c>
      <c r="CL4" s="85"/>
      <c r="CM4" s="85"/>
      <c r="CN4" s="85"/>
      <c r="CO4" s="85"/>
      <c r="CP4" s="85"/>
      <c r="CQ4" s="85"/>
      <c r="CR4" s="85"/>
      <c r="CS4" s="85"/>
      <c r="CT4" s="85"/>
      <c r="CU4" s="85"/>
      <c r="CV4" s="85" t="s">
        <v>60</v>
      </c>
      <c r="CW4" s="85"/>
      <c r="CX4" s="85"/>
      <c r="CY4" s="85"/>
      <c r="CZ4" s="85"/>
      <c r="DA4" s="85"/>
      <c r="DB4" s="85"/>
      <c r="DC4" s="85"/>
      <c r="DD4" s="85"/>
      <c r="DE4" s="85"/>
      <c r="DF4" s="85"/>
      <c r="DG4" s="85" t="s">
        <v>61</v>
      </c>
      <c r="DH4" s="85"/>
      <c r="DI4" s="85"/>
      <c r="DJ4" s="85"/>
      <c r="DK4" s="85"/>
      <c r="DL4" s="85"/>
      <c r="DM4" s="85"/>
      <c r="DN4" s="85"/>
      <c r="DO4" s="85"/>
      <c r="DP4" s="85"/>
      <c r="DQ4" s="85"/>
      <c r="DR4" s="85" t="s">
        <v>62</v>
      </c>
      <c r="DS4" s="85"/>
      <c r="DT4" s="85"/>
      <c r="DU4" s="85"/>
      <c r="DV4" s="85"/>
      <c r="DW4" s="85"/>
      <c r="DX4" s="85"/>
      <c r="DY4" s="85"/>
      <c r="DZ4" s="85"/>
      <c r="EA4" s="85"/>
      <c r="EB4" s="85"/>
      <c r="EC4" s="85" t="s">
        <v>63</v>
      </c>
      <c r="ED4" s="85"/>
      <c r="EE4" s="85"/>
      <c r="EF4" s="85"/>
      <c r="EG4" s="85"/>
      <c r="EH4" s="85"/>
      <c r="EI4" s="85"/>
      <c r="EJ4" s="85"/>
      <c r="EK4" s="85"/>
      <c r="EL4" s="85"/>
      <c r="EM4" s="85"/>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262111</v>
      </c>
      <c r="D6" s="31">
        <f t="shared" si="3"/>
        <v>46</v>
      </c>
      <c r="E6" s="31">
        <f t="shared" si="3"/>
        <v>1</v>
      </c>
      <c r="F6" s="31">
        <f t="shared" si="3"/>
        <v>0</v>
      </c>
      <c r="G6" s="31">
        <f t="shared" si="3"/>
        <v>1</v>
      </c>
      <c r="H6" s="31" t="str">
        <f t="shared" si="3"/>
        <v>京都府　京田辺市</v>
      </c>
      <c r="I6" s="31" t="str">
        <f t="shared" si="3"/>
        <v>法適用</v>
      </c>
      <c r="J6" s="31" t="str">
        <f t="shared" si="3"/>
        <v>水道事業</v>
      </c>
      <c r="K6" s="31" t="str">
        <f t="shared" si="3"/>
        <v>末端給水事業</v>
      </c>
      <c r="L6" s="31" t="str">
        <f t="shared" si="3"/>
        <v>A4</v>
      </c>
      <c r="M6" s="32" t="str">
        <f t="shared" si="3"/>
        <v>-</v>
      </c>
      <c r="N6" s="32">
        <f t="shared" si="3"/>
        <v>92.83</v>
      </c>
      <c r="O6" s="32">
        <f t="shared" si="3"/>
        <v>99.51</v>
      </c>
      <c r="P6" s="32">
        <f t="shared" si="3"/>
        <v>2251</v>
      </c>
      <c r="Q6" s="32">
        <f t="shared" si="3"/>
        <v>67416</v>
      </c>
      <c r="R6" s="32">
        <f t="shared" si="3"/>
        <v>42.92</v>
      </c>
      <c r="S6" s="32">
        <f t="shared" si="3"/>
        <v>1570.74</v>
      </c>
      <c r="T6" s="32">
        <f t="shared" si="3"/>
        <v>66754</v>
      </c>
      <c r="U6" s="32">
        <f t="shared" si="3"/>
        <v>14.6</v>
      </c>
      <c r="V6" s="32">
        <f t="shared" si="3"/>
        <v>4572.1899999999996</v>
      </c>
      <c r="W6" s="33">
        <f>IF(W7="",NA(),W7)</f>
        <v>100.57</v>
      </c>
      <c r="X6" s="33">
        <f t="shared" ref="X6:AF6" si="4">IF(X7="",NA(),X7)</f>
        <v>100.65</v>
      </c>
      <c r="Y6" s="33">
        <f t="shared" si="4"/>
        <v>100.51</v>
      </c>
      <c r="Z6" s="33">
        <f t="shared" si="4"/>
        <v>100.71</v>
      </c>
      <c r="AA6" s="33">
        <f t="shared" si="4"/>
        <v>100.21</v>
      </c>
      <c r="AB6" s="33">
        <f t="shared" si="4"/>
        <v>107.68</v>
      </c>
      <c r="AC6" s="33">
        <f t="shared" si="4"/>
        <v>108.24</v>
      </c>
      <c r="AD6" s="33">
        <f t="shared" si="4"/>
        <v>107.8</v>
      </c>
      <c r="AE6" s="33">
        <f t="shared" si="4"/>
        <v>111.96</v>
      </c>
      <c r="AF6" s="33">
        <f t="shared" si="4"/>
        <v>112.69</v>
      </c>
      <c r="AG6" s="32" t="str">
        <f>IF(AG7="","",IF(AG7="-","【-】","【"&amp;SUBSTITUTE(TEXT(AG7,"#,##0.00"),"-","△")&amp;"】"))</f>
        <v>【113.56】</v>
      </c>
      <c r="AH6" s="32">
        <f>IF(AH7="",NA(),AH7)</f>
        <v>0</v>
      </c>
      <c r="AI6" s="32">
        <f t="shared" ref="AI6:AQ6" si="5">IF(AI7="",NA(),AI7)</f>
        <v>0</v>
      </c>
      <c r="AJ6" s="32">
        <f t="shared" si="5"/>
        <v>0</v>
      </c>
      <c r="AK6" s="32">
        <f t="shared" si="5"/>
        <v>0</v>
      </c>
      <c r="AL6" s="32">
        <f t="shared" si="5"/>
        <v>0</v>
      </c>
      <c r="AM6" s="33">
        <f t="shared" si="5"/>
        <v>4.67</v>
      </c>
      <c r="AN6" s="33">
        <f t="shared" si="5"/>
        <v>4.46</v>
      </c>
      <c r="AO6" s="33">
        <f t="shared" si="5"/>
        <v>4.3899999999999997</v>
      </c>
      <c r="AP6" s="33">
        <f t="shared" si="5"/>
        <v>0.41</v>
      </c>
      <c r="AQ6" s="33">
        <f t="shared" si="5"/>
        <v>0.54</v>
      </c>
      <c r="AR6" s="32" t="str">
        <f>IF(AR7="","",IF(AR7="-","【-】","【"&amp;SUBSTITUTE(TEXT(AR7,"#,##0.00"),"-","△")&amp;"】"))</f>
        <v>【0.87】</v>
      </c>
      <c r="AS6" s="33">
        <f>IF(AS7="",NA(),AS7)</f>
        <v>2368.65</v>
      </c>
      <c r="AT6" s="33">
        <f t="shared" ref="AT6:BB6" si="6">IF(AT7="",NA(),AT7)</f>
        <v>4699.47</v>
      </c>
      <c r="AU6" s="33">
        <f t="shared" si="6"/>
        <v>2555.16</v>
      </c>
      <c r="AV6" s="33">
        <f t="shared" si="6"/>
        <v>1742.15</v>
      </c>
      <c r="AW6" s="33">
        <f t="shared" si="6"/>
        <v>1886.79</v>
      </c>
      <c r="AX6" s="33">
        <f t="shared" si="6"/>
        <v>695.41</v>
      </c>
      <c r="AY6" s="33">
        <f t="shared" si="6"/>
        <v>701</v>
      </c>
      <c r="AZ6" s="33">
        <f t="shared" si="6"/>
        <v>739.59</v>
      </c>
      <c r="BA6" s="33">
        <f t="shared" si="6"/>
        <v>335.95</v>
      </c>
      <c r="BB6" s="33">
        <f t="shared" si="6"/>
        <v>346.59</v>
      </c>
      <c r="BC6" s="32" t="str">
        <f>IF(BC7="","",IF(BC7="-","【-】","【"&amp;SUBSTITUTE(TEXT(BC7,"#,##0.00"),"-","△")&amp;"】"))</f>
        <v>【262.74】</v>
      </c>
      <c r="BD6" s="33">
        <f>IF(BD7="",NA(),BD7)</f>
        <v>57.84</v>
      </c>
      <c r="BE6" s="33">
        <f t="shared" ref="BE6:BM6" si="7">IF(BE7="",NA(),BE7)</f>
        <v>51.17</v>
      </c>
      <c r="BF6" s="33">
        <f t="shared" si="7"/>
        <v>44.76</v>
      </c>
      <c r="BG6" s="33">
        <f t="shared" si="7"/>
        <v>37.17</v>
      </c>
      <c r="BH6" s="33">
        <f t="shared" si="7"/>
        <v>28.44</v>
      </c>
      <c r="BI6" s="33">
        <f t="shared" si="7"/>
        <v>343.45</v>
      </c>
      <c r="BJ6" s="33">
        <f t="shared" si="7"/>
        <v>330.99</v>
      </c>
      <c r="BK6" s="33">
        <f t="shared" si="7"/>
        <v>324.08999999999997</v>
      </c>
      <c r="BL6" s="33">
        <f t="shared" si="7"/>
        <v>319.82</v>
      </c>
      <c r="BM6" s="33">
        <f t="shared" si="7"/>
        <v>312.02999999999997</v>
      </c>
      <c r="BN6" s="32" t="str">
        <f>IF(BN7="","",IF(BN7="-","【-】","【"&amp;SUBSTITUTE(TEXT(BN7,"#,##0.00"),"-","△")&amp;"】"))</f>
        <v>【276.38】</v>
      </c>
      <c r="BO6" s="33">
        <f>IF(BO7="",NA(),BO7)</f>
        <v>84.89</v>
      </c>
      <c r="BP6" s="33">
        <f t="shared" ref="BP6:BX6" si="8">IF(BP7="",NA(),BP7)</f>
        <v>86.26</v>
      </c>
      <c r="BQ6" s="33">
        <f t="shared" si="8"/>
        <v>80.239999999999995</v>
      </c>
      <c r="BR6" s="33">
        <f t="shared" si="8"/>
        <v>81.11</v>
      </c>
      <c r="BS6" s="33">
        <f t="shared" si="8"/>
        <v>86.18</v>
      </c>
      <c r="BT6" s="33">
        <f t="shared" si="8"/>
        <v>99.61</v>
      </c>
      <c r="BU6" s="33">
        <f t="shared" si="8"/>
        <v>100.27</v>
      </c>
      <c r="BV6" s="33">
        <f t="shared" si="8"/>
        <v>99.46</v>
      </c>
      <c r="BW6" s="33">
        <f t="shared" si="8"/>
        <v>105.21</v>
      </c>
      <c r="BX6" s="33">
        <f t="shared" si="8"/>
        <v>105.71</v>
      </c>
      <c r="BY6" s="32" t="str">
        <f>IF(BY7="","",IF(BY7="-","【-】","【"&amp;SUBSTITUTE(TEXT(BY7,"#,##0.00"),"-","△")&amp;"】"))</f>
        <v>【104.99】</v>
      </c>
      <c r="BZ6" s="33">
        <f>IF(BZ7="",NA(),BZ7)</f>
        <v>164.77</v>
      </c>
      <c r="CA6" s="33">
        <f t="shared" ref="CA6:CI6" si="9">IF(CA7="",NA(),CA7)</f>
        <v>160.96</v>
      </c>
      <c r="CB6" s="33">
        <f t="shared" si="9"/>
        <v>172.08</v>
      </c>
      <c r="CC6" s="33">
        <f t="shared" si="9"/>
        <v>170.19</v>
      </c>
      <c r="CD6" s="33">
        <f t="shared" si="9"/>
        <v>160.66</v>
      </c>
      <c r="CE6" s="33">
        <f t="shared" si="9"/>
        <v>169.59</v>
      </c>
      <c r="CF6" s="33">
        <f t="shared" si="9"/>
        <v>169.62</v>
      </c>
      <c r="CG6" s="33">
        <f t="shared" si="9"/>
        <v>171.78</v>
      </c>
      <c r="CH6" s="33">
        <f t="shared" si="9"/>
        <v>162.59</v>
      </c>
      <c r="CI6" s="33">
        <f t="shared" si="9"/>
        <v>162.15</v>
      </c>
      <c r="CJ6" s="32" t="str">
        <f>IF(CJ7="","",IF(CJ7="-","【-】","【"&amp;SUBSTITUTE(TEXT(CJ7,"#,##0.00"),"-","△")&amp;"】"))</f>
        <v>【163.72】</v>
      </c>
      <c r="CK6" s="33">
        <f>IF(CK7="",NA(),CK7)</f>
        <v>62.54</v>
      </c>
      <c r="CL6" s="33">
        <f t="shared" ref="CL6:CT6" si="10">IF(CL7="",NA(),CL7)</f>
        <v>61.94</v>
      </c>
      <c r="CM6" s="33">
        <f t="shared" si="10"/>
        <v>60.7</v>
      </c>
      <c r="CN6" s="33">
        <f t="shared" si="10"/>
        <v>74.02</v>
      </c>
      <c r="CO6" s="33">
        <f t="shared" si="10"/>
        <v>76.67</v>
      </c>
      <c r="CP6" s="33">
        <f t="shared" si="10"/>
        <v>60.04</v>
      </c>
      <c r="CQ6" s="33">
        <f t="shared" si="10"/>
        <v>59.88</v>
      </c>
      <c r="CR6" s="33">
        <f t="shared" si="10"/>
        <v>59.68</v>
      </c>
      <c r="CS6" s="33">
        <f t="shared" si="10"/>
        <v>59.17</v>
      </c>
      <c r="CT6" s="33">
        <f t="shared" si="10"/>
        <v>59.34</v>
      </c>
      <c r="CU6" s="32" t="str">
        <f>IF(CU7="","",IF(CU7="-","【-】","【"&amp;SUBSTITUTE(TEXT(CU7,"#,##0.00"),"-","△")&amp;"】"))</f>
        <v>【59.76】</v>
      </c>
      <c r="CV6" s="33">
        <f>IF(CV7="",NA(),CV7)</f>
        <v>94.81</v>
      </c>
      <c r="CW6" s="33">
        <f t="shared" ref="CW6:DE6" si="11">IF(CW7="",NA(),CW7)</f>
        <v>96.24</v>
      </c>
      <c r="CX6" s="33">
        <f t="shared" si="11"/>
        <v>96.86</v>
      </c>
      <c r="CY6" s="33">
        <f t="shared" si="11"/>
        <v>95.76</v>
      </c>
      <c r="CZ6" s="33">
        <f t="shared" si="11"/>
        <v>94.94</v>
      </c>
      <c r="DA6" s="33">
        <f t="shared" si="11"/>
        <v>87.33</v>
      </c>
      <c r="DB6" s="33">
        <f t="shared" si="11"/>
        <v>87.65</v>
      </c>
      <c r="DC6" s="33">
        <f t="shared" si="11"/>
        <v>87.63</v>
      </c>
      <c r="DD6" s="33">
        <f t="shared" si="11"/>
        <v>87.6</v>
      </c>
      <c r="DE6" s="33">
        <f t="shared" si="11"/>
        <v>87.74</v>
      </c>
      <c r="DF6" s="32" t="str">
        <f>IF(DF7="","",IF(DF7="-","【-】","【"&amp;SUBSTITUTE(TEXT(DF7,"#,##0.00"),"-","△")&amp;"】"))</f>
        <v>【89.95】</v>
      </c>
      <c r="DG6" s="33">
        <f>IF(DG7="",NA(),DG7)</f>
        <v>37.25</v>
      </c>
      <c r="DH6" s="33">
        <f t="shared" ref="DH6:DP6" si="12">IF(DH7="",NA(),DH7)</f>
        <v>38.049999999999997</v>
      </c>
      <c r="DI6" s="33">
        <f t="shared" si="12"/>
        <v>38.83</v>
      </c>
      <c r="DJ6" s="33">
        <f t="shared" si="12"/>
        <v>45.31</v>
      </c>
      <c r="DK6" s="33">
        <f t="shared" si="12"/>
        <v>46.73</v>
      </c>
      <c r="DL6" s="33">
        <f t="shared" si="12"/>
        <v>37.71</v>
      </c>
      <c r="DM6" s="33">
        <f t="shared" si="12"/>
        <v>38.69</v>
      </c>
      <c r="DN6" s="33">
        <f t="shared" si="12"/>
        <v>39.65</v>
      </c>
      <c r="DO6" s="33">
        <f t="shared" si="12"/>
        <v>45.25</v>
      </c>
      <c r="DP6" s="33">
        <f t="shared" si="12"/>
        <v>46.27</v>
      </c>
      <c r="DQ6" s="32" t="str">
        <f>IF(DQ7="","",IF(DQ7="-","【-】","【"&amp;SUBSTITUTE(TEXT(DQ7,"#,##0.00"),"-","△")&amp;"】"))</f>
        <v>【47.18】</v>
      </c>
      <c r="DR6" s="33">
        <f>IF(DR7="",NA(),DR7)</f>
        <v>1.18</v>
      </c>
      <c r="DS6" s="33">
        <f t="shared" ref="DS6:EA6" si="13">IF(DS7="",NA(),DS7)</f>
        <v>5.49</v>
      </c>
      <c r="DT6" s="33">
        <f t="shared" si="13"/>
        <v>5.97</v>
      </c>
      <c r="DU6" s="33">
        <f t="shared" si="13"/>
        <v>8.26</v>
      </c>
      <c r="DV6" s="33">
        <f t="shared" si="13"/>
        <v>8.1199999999999992</v>
      </c>
      <c r="DW6" s="33">
        <f t="shared" si="13"/>
        <v>7.67</v>
      </c>
      <c r="DX6" s="33">
        <f t="shared" si="13"/>
        <v>8.4</v>
      </c>
      <c r="DY6" s="33">
        <f t="shared" si="13"/>
        <v>9.7100000000000009</v>
      </c>
      <c r="DZ6" s="33">
        <f t="shared" si="13"/>
        <v>10.71</v>
      </c>
      <c r="EA6" s="33">
        <f t="shared" si="13"/>
        <v>10.93</v>
      </c>
      <c r="EB6" s="32" t="str">
        <f>IF(EB7="","",IF(EB7="-","【-】","【"&amp;SUBSTITUTE(TEXT(EB7,"#,##0.00"),"-","△")&amp;"】"))</f>
        <v>【13.18】</v>
      </c>
      <c r="EC6" s="33">
        <f>IF(EC7="",NA(),EC7)</f>
        <v>0.53</v>
      </c>
      <c r="ED6" s="33">
        <f t="shared" ref="ED6:EL6" si="14">IF(ED7="",NA(),ED7)</f>
        <v>0.92</v>
      </c>
      <c r="EE6" s="33">
        <f t="shared" si="14"/>
        <v>0.95</v>
      </c>
      <c r="EF6" s="33">
        <f t="shared" si="14"/>
        <v>0.74</v>
      </c>
      <c r="EG6" s="33">
        <f t="shared" si="14"/>
        <v>0.97</v>
      </c>
      <c r="EH6" s="33">
        <f t="shared" si="14"/>
        <v>0.84</v>
      </c>
      <c r="EI6" s="33">
        <f t="shared" si="14"/>
        <v>0.78</v>
      </c>
      <c r="EJ6" s="33">
        <f t="shared" si="14"/>
        <v>0.83</v>
      </c>
      <c r="EK6" s="33">
        <f t="shared" si="14"/>
        <v>0.72</v>
      </c>
      <c r="EL6" s="33">
        <f t="shared" si="14"/>
        <v>0.71</v>
      </c>
      <c r="EM6" s="32" t="str">
        <f>IF(EM7="","",IF(EM7="-","【-】","【"&amp;SUBSTITUTE(TEXT(EM7,"#,##0.00"),"-","△")&amp;"】"))</f>
        <v>【0.85】</v>
      </c>
    </row>
    <row r="7" spans="1:143" s="34" customFormat="1">
      <c r="A7" s="26"/>
      <c r="B7" s="35">
        <v>2015</v>
      </c>
      <c r="C7" s="35">
        <v>262111</v>
      </c>
      <c r="D7" s="35">
        <v>46</v>
      </c>
      <c r="E7" s="35">
        <v>1</v>
      </c>
      <c r="F7" s="35">
        <v>0</v>
      </c>
      <c r="G7" s="35">
        <v>1</v>
      </c>
      <c r="H7" s="35" t="s">
        <v>93</v>
      </c>
      <c r="I7" s="35" t="s">
        <v>94</v>
      </c>
      <c r="J7" s="35" t="s">
        <v>95</v>
      </c>
      <c r="K7" s="35" t="s">
        <v>96</v>
      </c>
      <c r="L7" s="35" t="s">
        <v>97</v>
      </c>
      <c r="M7" s="36" t="s">
        <v>98</v>
      </c>
      <c r="N7" s="36">
        <v>92.83</v>
      </c>
      <c r="O7" s="36">
        <v>99.51</v>
      </c>
      <c r="P7" s="36">
        <v>2251</v>
      </c>
      <c r="Q7" s="36">
        <v>67416</v>
      </c>
      <c r="R7" s="36">
        <v>42.92</v>
      </c>
      <c r="S7" s="36">
        <v>1570.74</v>
      </c>
      <c r="T7" s="36">
        <v>66754</v>
      </c>
      <c r="U7" s="36">
        <v>14.6</v>
      </c>
      <c r="V7" s="36">
        <v>4572.1899999999996</v>
      </c>
      <c r="W7" s="36">
        <v>100.57</v>
      </c>
      <c r="X7" s="36">
        <v>100.65</v>
      </c>
      <c r="Y7" s="36">
        <v>100.51</v>
      </c>
      <c r="Z7" s="36">
        <v>100.71</v>
      </c>
      <c r="AA7" s="36">
        <v>100.21</v>
      </c>
      <c r="AB7" s="36">
        <v>107.68</v>
      </c>
      <c r="AC7" s="36">
        <v>108.24</v>
      </c>
      <c r="AD7" s="36">
        <v>107.8</v>
      </c>
      <c r="AE7" s="36">
        <v>111.96</v>
      </c>
      <c r="AF7" s="36">
        <v>112.69</v>
      </c>
      <c r="AG7" s="36">
        <v>113.56</v>
      </c>
      <c r="AH7" s="36">
        <v>0</v>
      </c>
      <c r="AI7" s="36">
        <v>0</v>
      </c>
      <c r="AJ7" s="36">
        <v>0</v>
      </c>
      <c r="AK7" s="36">
        <v>0</v>
      </c>
      <c r="AL7" s="36">
        <v>0</v>
      </c>
      <c r="AM7" s="36">
        <v>4.67</v>
      </c>
      <c r="AN7" s="36">
        <v>4.46</v>
      </c>
      <c r="AO7" s="36">
        <v>4.3899999999999997</v>
      </c>
      <c r="AP7" s="36">
        <v>0.41</v>
      </c>
      <c r="AQ7" s="36">
        <v>0.54</v>
      </c>
      <c r="AR7" s="36">
        <v>0.87</v>
      </c>
      <c r="AS7" s="36">
        <v>2368.65</v>
      </c>
      <c r="AT7" s="36">
        <v>4699.47</v>
      </c>
      <c r="AU7" s="36">
        <v>2555.16</v>
      </c>
      <c r="AV7" s="36">
        <v>1742.15</v>
      </c>
      <c r="AW7" s="36">
        <v>1886.79</v>
      </c>
      <c r="AX7" s="36">
        <v>695.41</v>
      </c>
      <c r="AY7" s="36">
        <v>701</v>
      </c>
      <c r="AZ7" s="36">
        <v>739.59</v>
      </c>
      <c r="BA7" s="36">
        <v>335.95</v>
      </c>
      <c r="BB7" s="36">
        <v>346.59</v>
      </c>
      <c r="BC7" s="36">
        <v>262.74</v>
      </c>
      <c r="BD7" s="36">
        <v>57.84</v>
      </c>
      <c r="BE7" s="36">
        <v>51.17</v>
      </c>
      <c r="BF7" s="36">
        <v>44.76</v>
      </c>
      <c r="BG7" s="36">
        <v>37.17</v>
      </c>
      <c r="BH7" s="36">
        <v>28.44</v>
      </c>
      <c r="BI7" s="36">
        <v>343.45</v>
      </c>
      <c r="BJ7" s="36">
        <v>330.99</v>
      </c>
      <c r="BK7" s="36">
        <v>324.08999999999997</v>
      </c>
      <c r="BL7" s="36">
        <v>319.82</v>
      </c>
      <c r="BM7" s="36">
        <v>312.02999999999997</v>
      </c>
      <c r="BN7" s="36">
        <v>276.38</v>
      </c>
      <c r="BO7" s="36">
        <v>84.89</v>
      </c>
      <c r="BP7" s="36">
        <v>86.26</v>
      </c>
      <c r="BQ7" s="36">
        <v>80.239999999999995</v>
      </c>
      <c r="BR7" s="36">
        <v>81.11</v>
      </c>
      <c r="BS7" s="36">
        <v>86.18</v>
      </c>
      <c r="BT7" s="36">
        <v>99.61</v>
      </c>
      <c r="BU7" s="36">
        <v>100.27</v>
      </c>
      <c r="BV7" s="36">
        <v>99.46</v>
      </c>
      <c r="BW7" s="36">
        <v>105.21</v>
      </c>
      <c r="BX7" s="36">
        <v>105.71</v>
      </c>
      <c r="BY7" s="36">
        <v>104.99</v>
      </c>
      <c r="BZ7" s="36">
        <v>164.77</v>
      </c>
      <c r="CA7" s="36">
        <v>160.96</v>
      </c>
      <c r="CB7" s="36">
        <v>172.08</v>
      </c>
      <c r="CC7" s="36">
        <v>170.19</v>
      </c>
      <c r="CD7" s="36">
        <v>160.66</v>
      </c>
      <c r="CE7" s="36">
        <v>169.59</v>
      </c>
      <c r="CF7" s="36">
        <v>169.62</v>
      </c>
      <c r="CG7" s="36">
        <v>171.78</v>
      </c>
      <c r="CH7" s="36">
        <v>162.59</v>
      </c>
      <c r="CI7" s="36">
        <v>162.15</v>
      </c>
      <c r="CJ7" s="36">
        <v>163.72</v>
      </c>
      <c r="CK7" s="36">
        <v>62.54</v>
      </c>
      <c r="CL7" s="36">
        <v>61.94</v>
      </c>
      <c r="CM7" s="36">
        <v>60.7</v>
      </c>
      <c r="CN7" s="36">
        <v>74.02</v>
      </c>
      <c r="CO7" s="36">
        <v>76.67</v>
      </c>
      <c r="CP7" s="36">
        <v>60.04</v>
      </c>
      <c r="CQ7" s="36">
        <v>59.88</v>
      </c>
      <c r="CR7" s="36">
        <v>59.68</v>
      </c>
      <c r="CS7" s="36">
        <v>59.17</v>
      </c>
      <c r="CT7" s="36">
        <v>59.34</v>
      </c>
      <c r="CU7" s="36">
        <v>59.76</v>
      </c>
      <c r="CV7" s="36">
        <v>94.81</v>
      </c>
      <c r="CW7" s="36">
        <v>96.24</v>
      </c>
      <c r="CX7" s="36">
        <v>96.86</v>
      </c>
      <c r="CY7" s="36">
        <v>95.76</v>
      </c>
      <c r="CZ7" s="36">
        <v>94.94</v>
      </c>
      <c r="DA7" s="36">
        <v>87.33</v>
      </c>
      <c r="DB7" s="36">
        <v>87.65</v>
      </c>
      <c r="DC7" s="36">
        <v>87.63</v>
      </c>
      <c r="DD7" s="36">
        <v>87.6</v>
      </c>
      <c r="DE7" s="36">
        <v>87.74</v>
      </c>
      <c r="DF7" s="36">
        <v>89.95</v>
      </c>
      <c r="DG7" s="36">
        <v>37.25</v>
      </c>
      <c r="DH7" s="36">
        <v>38.049999999999997</v>
      </c>
      <c r="DI7" s="36">
        <v>38.83</v>
      </c>
      <c r="DJ7" s="36">
        <v>45.31</v>
      </c>
      <c r="DK7" s="36">
        <v>46.73</v>
      </c>
      <c r="DL7" s="36">
        <v>37.71</v>
      </c>
      <c r="DM7" s="36">
        <v>38.69</v>
      </c>
      <c r="DN7" s="36">
        <v>39.65</v>
      </c>
      <c r="DO7" s="36">
        <v>45.25</v>
      </c>
      <c r="DP7" s="36">
        <v>46.27</v>
      </c>
      <c r="DQ7" s="36">
        <v>47.18</v>
      </c>
      <c r="DR7" s="36">
        <v>1.18</v>
      </c>
      <c r="DS7" s="36">
        <v>5.49</v>
      </c>
      <c r="DT7" s="36">
        <v>5.97</v>
      </c>
      <c r="DU7" s="36">
        <v>8.26</v>
      </c>
      <c r="DV7" s="36">
        <v>8.1199999999999992</v>
      </c>
      <c r="DW7" s="36">
        <v>7.67</v>
      </c>
      <c r="DX7" s="36">
        <v>8.4</v>
      </c>
      <c r="DY7" s="36">
        <v>9.7100000000000009</v>
      </c>
      <c r="DZ7" s="36">
        <v>10.71</v>
      </c>
      <c r="EA7" s="36">
        <v>10.93</v>
      </c>
      <c r="EB7" s="36">
        <v>13.18</v>
      </c>
      <c r="EC7" s="36">
        <v>0.53</v>
      </c>
      <c r="ED7" s="36">
        <v>0.92</v>
      </c>
      <c r="EE7" s="36">
        <v>0.95</v>
      </c>
      <c r="EF7" s="36">
        <v>0.74</v>
      </c>
      <c r="EG7" s="36">
        <v>0.97</v>
      </c>
      <c r="EH7" s="36">
        <v>0.84</v>
      </c>
      <c r="EI7" s="36">
        <v>0.78</v>
      </c>
      <c r="EJ7" s="36">
        <v>0.83</v>
      </c>
      <c r="EK7" s="36">
        <v>0.72</v>
      </c>
      <c r="EL7" s="36">
        <v>0.71</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京田辺市役所</cp:lastModifiedBy>
  <cp:lastPrinted>2017-02-13T10:23:11Z</cp:lastPrinted>
  <dcterms:created xsi:type="dcterms:W3CDTF">2017-02-01T08:44:17Z</dcterms:created>
  <dcterms:modified xsi:type="dcterms:W3CDTF">2017-02-15T01:08:55Z</dcterms:modified>
  <cp:category/>
</cp:coreProperties>
</file>