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280" windowHeight="1176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M12" i="5"/>
  <c r="MD12" i="5"/>
  <c r="MC12" i="5"/>
  <c r="MB12" i="5"/>
  <c r="MA12" i="5"/>
  <c r="LZ12" i="5"/>
  <c r="KO12" i="5"/>
  <c r="KK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E10" i="5"/>
  <c r="C10"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M8" i="5" s="1"/>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MN16" i="5" l="1"/>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C18" i="5"/>
  <c r="FA18" i="5"/>
  <c r="EY18" i="5"/>
  <c r="FB18" i="5"/>
  <c r="FB12" i="5"/>
  <c r="EZ12" i="5"/>
  <c r="FL18" i="5"/>
  <c r="FJ18" i="5"/>
  <c r="FK18" i="5"/>
  <c r="FM12" i="5"/>
  <c r="FK12" i="5"/>
  <c r="FI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MC16" i="5"/>
  <c r="LI16" i="5"/>
  <c r="KN16" i="5"/>
  <c r="JT16" i="5"/>
  <c r="IZ16" i="5"/>
  <c r="IE16" i="5"/>
  <c r="HK16" i="5"/>
  <c r="MM16" i="5"/>
  <c r="KY16" i="5"/>
  <c r="JJ16" i="5"/>
  <c r="HU16" i="5"/>
  <c r="HA16" i="5"/>
  <c r="GF16" i="5"/>
  <c r="FL16" i="5"/>
  <c r="EQ16" i="5"/>
  <c r="DW16" i="5"/>
  <c r="DC16" i="5"/>
  <c r="CH16" i="5"/>
  <c r="BL16" i="5"/>
  <c r="MC10" i="5"/>
  <c r="LI10" i="5"/>
  <c r="KN10" i="5"/>
  <c r="JT10" i="5"/>
  <c r="IZ10" i="5"/>
  <c r="IE10" i="5"/>
  <c r="HK10" i="5"/>
  <c r="GP10" i="5"/>
  <c r="FV10" i="5"/>
  <c r="BJ10" i="5"/>
  <c r="BL10" i="5"/>
  <c r="CF10" i="5"/>
  <c r="CH10" i="5"/>
  <c r="DA10" i="5"/>
  <c r="DC10" i="5"/>
  <c r="DU10" i="5"/>
  <c r="DW10" i="5"/>
  <c r="EO10" i="5"/>
  <c r="EQ10" i="5"/>
  <c r="FJ10" i="5"/>
  <c r="GF10" i="5"/>
  <c r="GY10" i="5"/>
  <c r="HU10" i="5"/>
  <c r="IM10" i="5"/>
  <c r="JJ10" i="5"/>
  <c r="KB10" i="5"/>
  <c r="KY10" i="5"/>
  <c r="LQ10" i="5"/>
  <c r="MM10" i="5"/>
  <c r="FA12" i="5"/>
  <c r="FJ12" i="5"/>
  <c r="FS12" i="5"/>
  <c r="FW12" i="5"/>
  <c r="HA12" i="5"/>
  <c r="HJ12" i="5"/>
  <c r="HS12" i="5"/>
  <c r="IY12" i="5"/>
  <c r="JH12" i="5"/>
  <c r="JQ12" i="5"/>
  <c r="JU12" i="5"/>
  <c r="KY12" i="5"/>
  <c r="LH12" i="5"/>
  <c r="LQ12" i="5"/>
  <c r="AY16" i="5"/>
  <c r="BW16" i="5"/>
  <c r="CP16" i="5"/>
  <c r="DM16" i="5"/>
  <c r="EE16" i="5"/>
  <c r="FB16" i="5"/>
  <c r="FT16" i="5"/>
  <c r="GP16" i="5"/>
  <c r="IO16" i="5"/>
  <c r="JH16" i="5"/>
  <c r="LS16" i="5"/>
  <c r="MK16" i="5"/>
  <c r="EZ18" i="5"/>
  <c r="FM18" i="5"/>
  <c r="GX18" i="5"/>
  <c r="HK18" i="5"/>
  <c r="IX18" i="5"/>
  <c r="JK18" i="5"/>
  <c r="KV18" i="5"/>
  <c r="LI18" i="5"/>
  <c r="H11" i="4"/>
  <c r="L11" i="4"/>
  <c r="IO18" i="5"/>
  <c r="IM18" i="5"/>
  <c r="IP18" i="5"/>
  <c r="IL18" i="5"/>
  <c r="IP12" i="5"/>
  <c r="IN12" i="5"/>
  <c r="IL12" i="5"/>
  <c r="KO18" i="5"/>
  <c r="KM18" i="5"/>
  <c r="KK18" i="5"/>
  <c r="KN18" i="5"/>
  <c r="KN12" i="5"/>
  <c r="KL12" i="5"/>
  <c r="MM18" i="5"/>
  <c r="MK18" i="5"/>
  <c r="MN18" i="5"/>
  <c r="MJ18" i="5"/>
  <c r="MN12" i="5"/>
  <c r="ML12" i="5"/>
  <c r="MJ12" i="5"/>
  <c r="B10" i="5"/>
  <c r="D10" i="5"/>
  <c r="AY10" i="5"/>
  <c r="BA10" i="5"/>
  <c r="BU10" i="5"/>
  <c r="BW10" i="5"/>
  <c r="CP10" i="5"/>
  <c r="CR10" i="5"/>
  <c r="DK10" i="5"/>
  <c r="DM10" i="5"/>
  <c r="EE10" i="5"/>
  <c r="EG10" i="5"/>
  <c r="EZ10" i="5"/>
  <c r="FB10" i="5"/>
  <c r="FL10" i="5"/>
  <c r="GD10" i="5"/>
  <c r="HA10" i="5"/>
  <c r="HS10" i="5"/>
  <c r="IO10" i="5"/>
  <c r="JH10" i="5"/>
  <c r="KD10" i="5"/>
  <c r="KW10" i="5"/>
  <c r="LS10" i="5"/>
  <c r="MK10" i="5"/>
  <c r="EY12" i="5"/>
  <c r="FC12" i="5"/>
  <c r="FL12" i="5"/>
  <c r="FU12" i="5"/>
  <c r="GY12" i="5"/>
  <c r="HH12" i="5"/>
  <c r="HL12" i="5"/>
  <c r="HU12" i="5"/>
  <c r="IM12" i="5"/>
  <c r="IW12" i="5"/>
  <c r="JA12" i="5"/>
  <c r="JJ12" i="5"/>
  <c r="JS12" i="5"/>
  <c r="KM12" i="5"/>
  <c r="KW12" i="5"/>
  <c r="LF12" i="5"/>
  <c r="LJ12" i="5"/>
  <c r="LS12" i="5"/>
  <c r="MK12" i="5"/>
  <c r="BA16" i="5"/>
  <c r="BU16" i="5"/>
  <c r="CR16" i="5"/>
  <c r="DK16" i="5"/>
  <c r="EG16" i="5"/>
  <c r="EZ16" i="5"/>
  <c r="FV16" i="5"/>
  <c r="GN16" i="5"/>
  <c r="HS16" i="5"/>
  <c r="KD16" i="5"/>
  <c r="KW16" i="5"/>
  <c r="FI18" i="5"/>
  <c r="FV18" i="5"/>
  <c r="HB18" i="5"/>
  <c r="HT18" i="5"/>
  <c r="IN18" i="5"/>
  <c r="JG18" i="5"/>
  <c r="JT18" i="5"/>
  <c r="KL18" i="5"/>
  <c r="KZ18" i="5"/>
  <c r="LR18" i="5"/>
  <c r="ML18" i="5"/>
  <c r="ML16" i="5" l="1"/>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<sst xmlns="http://schemas.openxmlformats.org/spreadsheetml/2006/main" count="996" uniqueCount="173">
  <si>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</si>
  <si>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</si>
  <si>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</si>
  <si>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</si>
  <si>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</si>
  <si>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</si>
  <si>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</si>
  <si>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</si>
  <si>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</si>
  <si>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</si>
  <si>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</si>
  <si>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</si>
  <si>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</si>
  <si>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</si>
  <si>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</si>
  <si>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</si>
  <si>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</si>
  <si>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</si>
  <si>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</si>
  <si>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</si>
  <si>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</si>
  <si>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</si>
  <si>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</si>
  <si>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</si>
  <si>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</si>
  <si>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</si>
  <si>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</si>
  <si>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</si>
  <si>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</si>
  <si>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</si>
  <si>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</si>
  <si>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</si>
  <si>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</si>
  <si>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</si>
  <si>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</si>
  <si>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</si>
  <si>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</si>
  <si>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</si>
  <si>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</si>
  <si>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</si>
  <si>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</si>
  <si>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</si>
  <si>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</si>
  <si>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</si>
  <si>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</si>
  <si>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</si>
  <si>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</si>
  <si>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</si>
  <si>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</si>
  <si>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</si>
  <si>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</si>
  <si>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</si>
  <si>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</si>
  <si>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</si>
  <si>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</si>
  <si>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</si>
  <si>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</si>
  <si>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</si>
  <si>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</si>
  <si>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</si>
  <si>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</si>
  <si>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</si>
  <si>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</si>
  <si>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</si>
  <si>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</si>
  <si>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</si>
  <si>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</si>
  <si>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</si>
  <si>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</si>
  <si>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</si>
  <si>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</si>
  <si>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</si>
  <si>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</si>
  <si>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</si>
  <si>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</si>
  <si>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</si>
  <si>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</si>
  <si>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</si>
  <si>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</si>
  <si>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</si>
  <si>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</si>
  <si>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</si>
  <si>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</si>
  <si>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</si>
  <si>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</si>
  <si>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</si>
  <si>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</si>
  <si>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</si>
  <si>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</si>
  <si>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</si>
  <si>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</si>
  <si>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</si>
  <si>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</si>
  <si>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</si>
  <si>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</si>
  <si>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</si>
  <si>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</si>
  <si>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</si>
  <si>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</si>
  <si>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</si>
  <si>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</si>
  <si>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</si>
  <si>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</si>
  <si>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</si>
  <si>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</si>
  <si>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</si>
  <si>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</si>
  <si>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</si>
  <si>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</si>
  <si>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</si>
  <si>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</si>
  <si>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</si>
  <si>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</si>
  <si>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</si>
  <si>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262129</t>
  </si>
  <si>
    <t>47</t>
  </si>
  <si>
    <t>04</t>
  </si>
  <si>
    <t>0</t>
  </si>
  <si>
    <t>000</t>
  </si>
  <si>
    <t>京都府　京丹後市</t>
  </si>
  <si>
    <t>法非適用</t>
  </si>
  <si>
    <t>電気事業</t>
  </si>
  <si>
    <t>該当数値なし</t>
  </si>
  <si>
    <t>-</t>
  </si>
  <si>
    <t>平成46年5月22日　大宮サイト</t>
  </si>
  <si>
    <t>無</t>
  </si>
  <si>
    <t>関西電力株式会社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</si>
  <si>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</si>
  <si>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</si>
  <si>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</si>
  <si>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</si>
  <si>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</si>
  <si>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</si>
  <si>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</si>
  <si>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</si>
  <si>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</si>
  <si>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</si>
  <si>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</si>
  <si>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</si>
  <si>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</si>
  <si>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</si>
  <si>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</si>
  <si>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</si>
  <si>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</si>
  <si>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</si>
  <si>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</si>
  <si>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</si>
  <si>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</si>
  <si>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</si>
  <si>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</si>
  <si>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</si>
  <si>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</si>
  <si>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</si>
  <si>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</si>
  <si>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</si>
  <si>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</si>
  <si>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</si>
  <si>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</si>
  <si>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</si>
  <si>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</si>
  <si>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</si>
  <si>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</si>
  <si>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</si>
  <si>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</si>
  <si>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</si>
  <si>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</si>
  <si>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</si>
  <si>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</si>
  <si>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</si>
  <si>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【次年度繰越金（次年度一般財源）】
H28予算に充当　14,846千円
目的：施設管理費･基金積立金･繰出金･公債費等）
【基金積み立て】
市民太陽光発電所事業基金積立金　　30,006千円
目的：後年度の設備更新、市債償還のため
【一般会計への繰出し】
目的：環境対策事業、再生可能エネルギー導入支援事業　5,000千円</t>
    <rPh sb="104" eb="106">
      <t>セツビ</t>
    </rPh>
    <rPh sb="106" eb="108">
      <t>コウシン</t>
    </rPh>
    <phoneticPr fontId="6"/>
  </si>
  <si>
    <t>〔収益的収支比率〕343.8％
　単年度の経常収支は黒字。経年比では減少しているが、一般会計への繰出しを行ったことによるものであり、料金収入の収益により事業全体費用を賄えている。
　経年では翌々年度より地方債償還金が発生するため、今後の収益的収支比率は低下する見込み。
〔営業収支比率〕1,656.8％
　単年度の営業収支は黒字。初めての通年営業となり、年間を通して収入を得たことにより営業収益が増加、経年比でも増加した。累積欠損、他会計負担はなく、一般管理･維持管理費用を抑制しつつ、地方債償還開始後の収益率低下に備えることが必要。
〔供給原価〕11,310円
　設備利用率11.8％。当該利用実績に基づく年間発電電力量を分母として、総費用の抑制に努めるもの。販売実績値は計画を上回る結果となったが、環境的要因及び事業特性から、今後は当年度実績を基準として経年における下振れリスクを考慮した運営管理を考慮しつつ、供給原価の圧縮に努める。
〔EBITDA〕33,856千円
　収益性は確保されている。料金収入及び収益性の増加は今後見込めないものと想定した正確な水準評価に基づき、安定経営を維持することが必要。</t>
    <phoneticPr fontId="3"/>
  </si>
  <si>
    <t>　事故、天災、土地利用、公害、制度改正等、様々な要因の経営リスクが存在する。また、FIT終了による経営リスク、投資を回収できない可能性を常に考慮し、終期を見据えた適切な施設の保全と経営の効率化を進める。
〔企業債残高対料金収入比率〕895.7千円
　単年度収支において償還財源を適切に確保し、17年計画で数値低減を進める。
〔FIT収入割合〕100.0％
　固定価格買取制度調達期間内（20年）での事業計画（投資回収）としている。</t>
    <rPh sb="1" eb="3">
      <t>ジコ</t>
    </rPh>
    <rPh sb="4" eb="6">
      <t>テンサイ</t>
    </rPh>
    <rPh sb="9" eb="11">
      <t>リヨウ</t>
    </rPh>
    <rPh sb="12" eb="14">
      <t>コウガイ</t>
    </rPh>
    <rPh sb="15" eb="17">
      <t>セイド</t>
    </rPh>
    <rPh sb="17" eb="19">
      <t>カイセイ</t>
    </rPh>
    <rPh sb="19" eb="20">
      <t>トウ</t>
    </rPh>
    <rPh sb="21" eb="23">
      <t>サマザマ</t>
    </rPh>
    <rPh sb="24" eb="26">
      <t>ヨウイン</t>
    </rPh>
    <rPh sb="27" eb="29">
      <t>ケイエイ</t>
    </rPh>
    <rPh sb="33" eb="35">
      <t>ソンザイ</t>
    </rPh>
    <rPh sb="55" eb="57">
      <t>トウシ</t>
    </rPh>
    <rPh sb="56" eb="57">
      <t>シ</t>
    </rPh>
    <rPh sb="58" eb="60">
      <t>カイシュウ</t>
    </rPh>
    <rPh sb="64" eb="67">
      <t>カノウセイ</t>
    </rPh>
    <rPh sb="68" eb="69">
      <t>ツネ</t>
    </rPh>
    <rPh sb="70" eb="72">
      <t>コウリョ</t>
    </rPh>
    <rPh sb="74" eb="76">
      <t>シュウキ</t>
    </rPh>
    <rPh sb="77" eb="79">
      <t>ミス</t>
    </rPh>
    <rPh sb="81" eb="83">
      <t>テキセツ</t>
    </rPh>
    <rPh sb="84" eb="86">
      <t>シセツ</t>
    </rPh>
    <rPh sb="87" eb="89">
      <t>ホゼン</t>
    </rPh>
    <rPh sb="90" eb="92">
      <t>ケイエイ</t>
    </rPh>
    <rPh sb="93" eb="96">
      <t>コウリツカ</t>
    </rPh>
    <rPh sb="97" eb="98">
      <t>スス</t>
    </rPh>
    <rPh sb="104" eb="106">
      <t>キギョウ</t>
    </rPh>
    <rPh sb="106" eb="107">
      <t>サイ</t>
    </rPh>
    <phoneticPr fontId="3"/>
  </si>
  <si>
    <t>　引き続き安定経営確保のため、経年における設備利用率の維持確保を進める。
　環境的要因及び事業特性から、今後はH27年度実績を一定の基準に置き、経年における下振れリスクを考慮した運営管理が必要となる。一般管理･維持管理費用を抑制しつつ、地方債償還開始後の収益的収支比率の低下に備えること、正確な水準評価に基づき安定経営を維持することが必要。
　単年度収支において償還財源を適切に確保し、17年計画で地方債残高対料金収入比率の低減を進めると同時に期間内での投資回収を実現し、市環境施策の推進と普及に寄与する事業とする。
　FIT適用終了（H46）後は、現時点では方針は定まってないが、15年目に改定を予定する経営戦略の中で電力料収入の変動リスクも踏まえ検討することとしている。</t>
    <rPh sb="1" eb="2">
      <t>ヒ</t>
    </rPh>
    <rPh sb="3" eb="4">
      <t>ツヅ</t>
    </rPh>
    <rPh sb="5" eb="7">
      <t>アンテイ</t>
    </rPh>
    <rPh sb="7" eb="9">
      <t>ケイエイ</t>
    </rPh>
    <rPh sb="9" eb="11">
      <t>カクホ</t>
    </rPh>
    <rPh sb="15" eb="17">
      <t>ケイネン</t>
    </rPh>
    <rPh sb="21" eb="23">
      <t>セツビ</t>
    </rPh>
    <rPh sb="23" eb="26">
      <t>リヨウリツ</t>
    </rPh>
    <rPh sb="27" eb="29">
      <t>イジ</t>
    </rPh>
    <rPh sb="29" eb="31">
      <t>カクホ</t>
    </rPh>
    <rPh sb="32" eb="33">
      <t>スス</t>
    </rPh>
    <rPh sb="58" eb="59">
      <t>ネン</t>
    </rPh>
    <rPh sb="94" eb="96">
      <t>ヒツヨウ</t>
    </rPh>
    <rPh sb="127" eb="130">
      <t>シュウエキテキ</t>
    </rPh>
    <rPh sb="130" eb="132">
      <t>シュウシ</t>
    </rPh>
    <rPh sb="132" eb="134">
      <t>ヒリツ</t>
    </rPh>
    <rPh sb="219" eb="221">
      <t>ドウジ</t>
    </rPh>
    <rPh sb="222" eb="224">
      <t>キカン</t>
    </rPh>
    <rPh sb="224" eb="225">
      <t>ナイ</t>
    </rPh>
    <rPh sb="227" eb="229">
      <t>トウシ</t>
    </rPh>
    <rPh sb="229" eb="231">
      <t>カイシュウ</t>
    </rPh>
    <rPh sb="232" eb="234">
      <t>ジツゲン</t>
    </rPh>
    <rPh sb="236" eb="237">
      <t>シ</t>
    </rPh>
    <rPh sb="237" eb="239">
      <t>カンキョウ</t>
    </rPh>
    <rPh sb="239" eb="241">
      <t>シサク</t>
    </rPh>
    <rPh sb="242" eb="244">
      <t>スイシン</t>
    </rPh>
    <rPh sb="245" eb="247">
      <t>フキュウ</t>
    </rPh>
    <rPh sb="248" eb="250">
      <t>キヨ</t>
    </rPh>
    <rPh sb="252" eb="254">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</si>
</sst>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4"/>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5">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7" fillId="0" borderId="16" xfId="1" applyFont="1" applyFill="1" applyBorder="1" applyAlignment="1" applyProtection="1">
      <alignment horizontal="left" vertical="top" wrapText="1"/>
      <protection locked="0"/>
    </xf>
    <xf numFmtId="0" fontId="37" fillId="0" borderId="16" xfId="1" applyFont="1" applyBorder="1" applyAlignment="1" applyProtection="1">
      <alignment horizontal="left" vertical="top" wrapTex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#N/A</c:v>
                </c:pt>
                <c:pt idx="1">
                  <c:v>#N/A</c:v>
                </c:pt>
                <c:pt idx="2">
                  <c:v>#N/A</c:v>
                </c:pt>
                <c:pt idx="3">
                  <c:v>520.79999999999995</c:v>
                </c:pt>
                <c:pt idx="4">
                  <c:v>343.8</c:v>
                </c:pt>
              </c:numCache>
            </c:numRef>
          </c:val>
        </c:ser>
        <c:dLbls>
          <c:showLegendKey val="0"/>
          <c:showVal val="0"/>
          <c:showCatName val="0"/>
          <c:showSerName val="0"/>
          <c:showPercent val="0"/>
          <c:showBubbleSize val="0"/>
        </c:dLbls>
        <c:gapWidth val="180"/>
        <c:overlap val="-90"/>
        <c:axId val="350004736"/>
        <c:axId val="35000627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#N/A</c:v>
                </c:pt>
                <c:pt idx="1">
                  <c:v>#N/A</c:v>
                </c:pt>
                <c:pt idx="2">
                  <c:v>#N/A</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0004736"/>
        <c:axId val="350006272"/>
      </c:lineChart>
      <c:catAx>
        <c:axId val="350004736"/>
        <c:scaling>
          <c:orientation val="minMax"/>
        </c:scaling>
        <c:delete val="0"/>
        <c:axPos val="b"/>
        <c:numFmt formatCode="ge" sourceLinked="1"/>
        <c:majorTickMark val="none"/>
        <c:minorTickMark val="none"/>
        <c:tickLblPos val="none"/>
        <c:crossAx val="350006272"/>
        <c:crosses val="autoZero"/>
        <c:auto val="0"/>
        <c:lblAlgn val="ctr"/>
        <c:lblOffset val="100"/>
        <c:noMultiLvlLbl val="1"/>
      </c:catAx>
      <c:valAx>
        <c:axId val="35000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04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32580864"/>
        <c:axId val="1325827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#N/A</c:v>
                </c:pt>
                <c:pt idx="2">
                  <c:v>#N/A</c:v>
                </c:pt>
                <c:pt idx="3">
                  <c:v>70.2</c:v>
                </c:pt>
                <c:pt idx="4">
                  <c:v>72.7</c:v>
                </c:pt>
              </c:numCache>
            </c:numRef>
          </c:val>
          <c:smooth val="0"/>
        </c:ser>
        <c:dLbls>
          <c:showLegendKey val="0"/>
          <c:showVal val="0"/>
          <c:showCatName val="0"/>
          <c:showSerName val="0"/>
          <c:showPercent val="0"/>
          <c:showBubbleSize val="0"/>
        </c:dLbls>
        <c:marker val="1"/>
        <c:smooth val="0"/>
        <c:axId val="132580864"/>
        <c:axId val="132582784"/>
      </c:lineChart>
      <c:catAx>
        <c:axId val="132580864"/>
        <c:scaling>
          <c:orientation val="minMax"/>
        </c:scaling>
        <c:delete val="0"/>
        <c:axPos val="b"/>
        <c:numFmt formatCode="ge" sourceLinked="1"/>
        <c:majorTickMark val="none"/>
        <c:minorTickMark val="none"/>
        <c:tickLblPos val="none"/>
        <c:crossAx val="132582784"/>
        <c:crosses val="autoZero"/>
        <c:auto val="0"/>
        <c:lblAlgn val="ctr"/>
        <c:lblOffset val="100"/>
        <c:noMultiLvlLbl val="1"/>
      </c:catAx>
      <c:valAx>
        <c:axId val="13258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258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2595712"/>
        <c:axId val="13259763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95712"/>
        <c:axId val="132597632"/>
      </c:lineChart>
      <c:catAx>
        <c:axId val="132595712"/>
        <c:scaling>
          <c:orientation val="minMax"/>
        </c:scaling>
        <c:delete val="0"/>
        <c:axPos val="b"/>
        <c:numFmt formatCode="ge" sourceLinked="1"/>
        <c:majorTickMark val="none"/>
        <c:minorTickMark val="none"/>
        <c:tickLblPos val="none"/>
        <c:crossAx val="132597632"/>
        <c:crosses val="autoZero"/>
        <c:auto val="0"/>
        <c:lblAlgn val="ctr"/>
        <c:lblOffset val="100"/>
        <c:noMultiLvlLbl val="1"/>
      </c:catAx>
      <c:valAx>
        <c:axId val="13259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259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2610304"/>
        <c:axId val="13261248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10304"/>
        <c:axId val="132612480"/>
      </c:lineChart>
      <c:catAx>
        <c:axId val="132610304"/>
        <c:scaling>
          <c:orientation val="minMax"/>
        </c:scaling>
        <c:delete val="0"/>
        <c:axPos val="b"/>
        <c:numFmt formatCode="ge" sourceLinked="1"/>
        <c:majorTickMark val="none"/>
        <c:minorTickMark val="none"/>
        <c:tickLblPos val="none"/>
        <c:crossAx val="132612480"/>
        <c:crosses val="autoZero"/>
        <c:auto val="0"/>
        <c:lblAlgn val="ctr"/>
        <c:lblOffset val="100"/>
        <c:noMultiLvlLbl val="1"/>
      </c:catAx>
      <c:valAx>
        <c:axId val="13261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2610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2633344"/>
        <c:axId val="13263526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33344"/>
        <c:axId val="132635264"/>
      </c:lineChart>
      <c:catAx>
        <c:axId val="132633344"/>
        <c:scaling>
          <c:orientation val="minMax"/>
        </c:scaling>
        <c:delete val="0"/>
        <c:axPos val="b"/>
        <c:numFmt formatCode="ge" sourceLinked="1"/>
        <c:majorTickMark val="none"/>
        <c:minorTickMark val="none"/>
        <c:tickLblPos val="none"/>
        <c:crossAx val="132635264"/>
        <c:crosses val="autoZero"/>
        <c:auto val="0"/>
        <c:lblAlgn val="ctr"/>
        <c:lblOffset val="100"/>
        <c:noMultiLvlLbl val="1"/>
      </c:catAx>
      <c:valAx>
        <c:axId val="132635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326333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2938752"/>
        <c:axId val="132940928"/>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938752"/>
        <c:axId val="132940928"/>
      </c:lineChart>
      <c:catAx>
        <c:axId val="132938752"/>
        <c:scaling>
          <c:orientation val="minMax"/>
        </c:scaling>
        <c:delete val="0"/>
        <c:axPos val="b"/>
        <c:numFmt formatCode="ge" sourceLinked="1"/>
        <c:majorTickMark val="none"/>
        <c:minorTickMark val="none"/>
        <c:tickLblPos val="none"/>
        <c:crossAx val="132940928"/>
        <c:crosses val="autoZero"/>
        <c:auto val="0"/>
        <c:lblAlgn val="ctr"/>
        <c:lblOffset val="100"/>
        <c:noMultiLvlLbl val="1"/>
      </c:catAx>
      <c:valAx>
        <c:axId val="13294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293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236224"/>
        <c:axId val="13323814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36224"/>
        <c:axId val="133238144"/>
      </c:lineChart>
      <c:catAx>
        <c:axId val="133236224"/>
        <c:scaling>
          <c:orientation val="minMax"/>
        </c:scaling>
        <c:delete val="0"/>
        <c:axPos val="b"/>
        <c:numFmt formatCode="ge" sourceLinked="1"/>
        <c:majorTickMark val="none"/>
        <c:minorTickMark val="none"/>
        <c:tickLblPos val="none"/>
        <c:crossAx val="133238144"/>
        <c:crosses val="autoZero"/>
        <c:auto val="0"/>
        <c:lblAlgn val="ctr"/>
        <c:lblOffset val="100"/>
        <c:noMultiLvlLbl val="1"/>
      </c:catAx>
      <c:valAx>
        <c:axId val="13323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236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267456"/>
        <c:axId val="13326937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67456"/>
        <c:axId val="133269376"/>
      </c:lineChart>
      <c:catAx>
        <c:axId val="133267456"/>
        <c:scaling>
          <c:orientation val="minMax"/>
        </c:scaling>
        <c:delete val="0"/>
        <c:axPos val="b"/>
        <c:numFmt formatCode="ge" sourceLinked="1"/>
        <c:majorTickMark val="none"/>
        <c:minorTickMark val="none"/>
        <c:tickLblPos val="none"/>
        <c:crossAx val="133269376"/>
        <c:crosses val="autoZero"/>
        <c:auto val="0"/>
        <c:lblAlgn val="ctr"/>
        <c:lblOffset val="100"/>
        <c:noMultiLvlLbl val="1"/>
      </c:catAx>
      <c:valAx>
        <c:axId val="133269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267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298432"/>
        <c:axId val="13330470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98432"/>
        <c:axId val="133304704"/>
      </c:lineChart>
      <c:catAx>
        <c:axId val="133298432"/>
        <c:scaling>
          <c:orientation val="minMax"/>
        </c:scaling>
        <c:delete val="0"/>
        <c:axPos val="b"/>
        <c:numFmt formatCode="ge" sourceLinked="1"/>
        <c:majorTickMark val="none"/>
        <c:minorTickMark val="none"/>
        <c:tickLblPos val="none"/>
        <c:crossAx val="133304704"/>
        <c:crosses val="autoZero"/>
        <c:auto val="0"/>
        <c:lblAlgn val="ctr"/>
        <c:lblOffset val="100"/>
        <c:noMultiLvlLbl val="1"/>
      </c:catAx>
      <c:valAx>
        <c:axId val="13330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29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325952"/>
        <c:axId val="13332787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325952"/>
        <c:axId val="133327872"/>
      </c:lineChart>
      <c:catAx>
        <c:axId val="133325952"/>
        <c:scaling>
          <c:orientation val="minMax"/>
        </c:scaling>
        <c:delete val="0"/>
        <c:axPos val="b"/>
        <c:numFmt formatCode="ge" sourceLinked="1"/>
        <c:majorTickMark val="none"/>
        <c:minorTickMark val="none"/>
        <c:tickLblPos val="none"/>
        <c:crossAx val="133327872"/>
        <c:crosses val="autoZero"/>
        <c:auto val="0"/>
        <c:lblAlgn val="ctr"/>
        <c:lblOffset val="100"/>
        <c:noMultiLvlLbl val="1"/>
      </c:catAx>
      <c:valAx>
        <c:axId val="13332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32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348736"/>
        <c:axId val="13335910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348736"/>
        <c:axId val="133359104"/>
      </c:lineChart>
      <c:catAx>
        <c:axId val="133348736"/>
        <c:scaling>
          <c:orientation val="minMax"/>
        </c:scaling>
        <c:delete val="0"/>
        <c:axPos val="b"/>
        <c:numFmt formatCode="ge" sourceLinked="1"/>
        <c:majorTickMark val="none"/>
        <c:minorTickMark val="none"/>
        <c:tickLblPos val="none"/>
        <c:crossAx val="133359104"/>
        <c:crosses val="autoZero"/>
        <c:auto val="0"/>
        <c:lblAlgn val="ctr"/>
        <c:lblOffset val="100"/>
        <c:noMultiLvlLbl val="1"/>
      </c:catAx>
      <c:valAx>
        <c:axId val="13335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34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#N/A</c:v>
                </c:pt>
                <c:pt idx="1">
                  <c:v>#N/A</c:v>
                </c:pt>
                <c:pt idx="2">
                  <c:v>#N/A</c:v>
                </c:pt>
                <c:pt idx="3">
                  <c:v>987.5</c:v>
                </c:pt>
                <c:pt idx="4">
                  <c:v>1656.8</c:v>
                </c:pt>
              </c:numCache>
            </c:numRef>
          </c:val>
        </c:ser>
        <c:dLbls>
          <c:showLegendKey val="0"/>
          <c:showVal val="0"/>
          <c:showCatName val="0"/>
          <c:showSerName val="0"/>
          <c:showPercent val="0"/>
          <c:showBubbleSize val="0"/>
        </c:dLbls>
        <c:gapWidth val="180"/>
        <c:overlap val="-90"/>
        <c:axId val="354206848"/>
        <c:axId val="35420838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#N/A</c:v>
                </c:pt>
                <c:pt idx="1">
                  <c:v>#N/A</c:v>
                </c:pt>
                <c:pt idx="2">
                  <c:v>#N/A</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54206848"/>
        <c:axId val="354208384"/>
      </c:lineChart>
      <c:catAx>
        <c:axId val="354206848"/>
        <c:scaling>
          <c:orientation val="minMax"/>
        </c:scaling>
        <c:delete val="0"/>
        <c:axPos val="b"/>
        <c:numFmt formatCode="ge" sourceLinked="1"/>
        <c:majorTickMark val="none"/>
        <c:minorTickMark val="none"/>
        <c:tickLblPos val="none"/>
        <c:crossAx val="354208384"/>
        <c:crosses val="autoZero"/>
        <c:auto val="0"/>
        <c:lblAlgn val="ctr"/>
        <c:lblOffset val="100"/>
        <c:noMultiLvlLbl val="1"/>
      </c:catAx>
      <c:valAx>
        <c:axId val="35420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420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433984"/>
        <c:axId val="13344025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33984"/>
        <c:axId val="133440256"/>
      </c:lineChart>
      <c:catAx>
        <c:axId val="133433984"/>
        <c:scaling>
          <c:orientation val="minMax"/>
        </c:scaling>
        <c:delete val="0"/>
        <c:axPos val="b"/>
        <c:numFmt formatCode="ge" sourceLinked="1"/>
        <c:majorTickMark val="none"/>
        <c:minorTickMark val="none"/>
        <c:tickLblPos val="none"/>
        <c:crossAx val="133440256"/>
        <c:crosses val="autoZero"/>
        <c:auto val="0"/>
        <c:lblAlgn val="ctr"/>
        <c:lblOffset val="100"/>
        <c:noMultiLvlLbl val="1"/>
      </c:catAx>
      <c:valAx>
        <c:axId val="13344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33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3481600"/>
        <c:axId val="1334835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81600"/>
        <c:axId val="133483520"/>
      </c:lineChart>
      <c:catAx>
        <c:axId val="133481600"/>
        <c:scaling>
          <c:orientation val="minMax"/>
        </c:scaling>
        <c:delete val="0"/>
        <c:axPos val="b"/>
        <c:numFmt formatCode="ge" sourceLinked="1"/>
        <c:majorTickMark val="none"/>
        <c:minorTickMark val="none"/>
        <c:tickLblPos val="none"/>
        <c:crossAx val="133483520"/>
        <c:crosses val="autoZero"/>
        <c:auto val="0"/>
        <c:lblAlgn val="ctr"/>
        <c:lblOffset val="100"/>
        <c:noMultiLvlLbl val="1"/>
      </c:catAx>
      <c:valAx>
        <c:axId val="13348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3481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4094208"/>
        <c:axId val="13410867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094208"/>
        <c:axId val="134108672"/>
      </c:lineChart>
      <c:catAx>
        <c:axId val="134094208"/>
        <c:scaling>
          <c:orientation val="minMax"/>
        </c:scaling>
        <c:delete val="0"/>
        <c:axPos val="b"/>
        <c:numFmt formatCode="ge" sourceLinked="1"/>
        <c:majorTickMark val="none"/>
        <c:minorTickMark val="none"/>
        <c:tickLblPos val="none"/>
        <c:crossAx val="134108672"/>
        <c:crosses val="autoZero"/>
        <c:auto val="0"/>
        <c:lblAlgn val="ctr"/>
        <c:lblOffset val="100"/>
        <c:noMultiLvlLbl val="1"/>
      </c:catAx>
      <c:valAx>
        <c:axId val="13410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4094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34141824"/>
        <c:axId val="166989824"/>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141824"/>
        <c:axId val="166989824"/>
      </c:lineChart>
      <c:catAx>
        <c:axId val="134141824"/>
        <c:scaling>
          <c:orientation val="minMax"/>
        </c:scaling>
        <c:delete val="0"/>
        <c:axPos val="b"/>
        <c:numFmt formatCode="ge" sourceLinked="1"/>
        <c:majorTickMark val="none"/>
        <c:minorTickMark val="none"/>
        <c:tickLblPos val="none"/>
        <c:crossAx val="166989824"/>
        <c:crosses val="autoZero"/>
        <c:auto val="0"/>
        <c:lblAlgn val="ctr"/>
        <c:lblOffset val="100"/>
        <c:noMultiLvlLbl val="1"/>
      </c:catAx>
      <c:valAx>
        <c:axId val="16698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414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7002112"/>
        <c:axId val="16700403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02112"/>
        <c:axId val="167004032"/>
      </c:lineChart>
      <c:catAx>
        <c:axId val="167002112"/>
        <c:scaling>
          <c:orientation val="minMax"/>
        </c:scaling>
        <c:delete val="0"/>
        <c:axPos val="b"/>
        <c:numFmt formatCode="ge" sourceLinked="1"/>
        <c:majorTickMark val="none"/>
        <c:minorTickMark val="none"/>
        <c:tickLblPos val="none"/>
        <c:crossAx val="167004032"/>
        <c:crosses val="autoZero"/>
        <c:auto val="0"/>
        <c:lblAlgn val="ctr"/>
        <c:lblOffset val="100"/>
        <c:noMultiLvlLbl val="1"/>
      </c:catAx>
      <c:valAx>
        <c:axId val="16700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0021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7028992"/>
        <c:axId val="16703936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028992"/>
        <c:axId val="167039360"/>
      </c:lineChart>
      <c:catAx>
        <c:axId val="167028992"/>
        <c:scaling>
          <c:orientation val="minMax"/>
        </c:scaling>
        <c:delete val="0"/>
        <c:axPos val="b"/>
        <c:numFmt formatCode="ge" sourceLinked="1"/>
        <c:majorTickMark val="none"/>
        <c:minorTickMark val="none"/>
        <c:tickLblPos val="none"/>
        <c:crossAx val="167039360"/>
        <c:crosses val="autoZero"/>
        <c:auto val="0"/>
        <c:lblAlgn val="ctr"/>
        <c:lblOffset val="100"/>
        <c:noMultiLvlLbl val="1"/>
      </c:catAx>
      <c:valAx>
        <c:axId val="16703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028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8.1</c:v>
                </c:pt>
                <c:pt idx="4">
                  <c:v>11.8</c:v>
                </c:pt>
              </c:numCache>
            </c:numRef>
          </c:val>
        </c:ser>
        <c:dLbls>
          <c:showLegendKey val="0"/>
          <c:showVal val="0"/>
          <c:showCatName val="0"/>
          <c:showSerName val="0"/>
          <c:showPercent val="0"/>
          <c:showBubbleSize val="0"/>
        </c:dLbls>
        <c:gapWidth val="180"/>
        <c:overlap val="-90"/>
        <c:axId val="167244544"/>
        <c:axId val="16724646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13.7</c:v>
                </c:pt>
                <c:pt idx="4">
                  <c:v>12</c:v>
                </c:pt>
              </c:numCache>
            </c:numRef>
          </c:val>
          <c:smooth val="0"/>
        </c:ser>
        <c:dLbls>
          <c:showLegendKey val="0"/>
          <c:showVal val="0"/>
          <c:showCatName val="0"/>
          <c:showSerName val="0"/>
          <c:showPercent val="0"/>
          <c:showBubbleSize val="0"/>
        </c:dLbls>
        <c:marker val="1"/>
        <c:smooth val="0"/>
        <c:axId val="167244544"/>
        <c:axId val="167246464"/>
      </c:lineChart>
      <c:catAx>
        <c:axId val="167244544"/>
        <c:scaling>
          <c:orientation val="minMax"/>
        </c:scaling>
        <c:delete val="0"/>
        <c:axPos val="b"/>
        <c:numFmt formatCode="ge" sourceLinked="1"/>
        <c:majorTickMark val="none"/>
        <c:minorTickMark val="none"/>
        <c:tickLblPos val="none"/>
        <c:crossAx val="167246464"/>
        <c:crosses val="autoZero"/>
        <c:auto val="0"/>
        <c:lblAlgn val="ctr"/>
        <c:lblOffset val="100"/>
        <c:noMultiLvlLbl val="1"/>
      </c:catAx>
      <c:valAx>
        <c:axId val="167246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724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68950784"/>
        <c:axId val="16904307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2.9</c:v>
                </c:pt>
                <c:pt idx="4">
                  <c:v>0.6</c:v>
                </c:pt>
              </c:numCache>
            </c:numRef>
          </c:val>
          <c:smooth val="0"/>
        </c:ser>
        <c:dLbls>
          <c:showLegendKey val="0"/>
          <c:showVal val="0"/>
          <c:showCatName val="0"/>
          <c:showSerName val="0"/>
          <c:showPercent val="0"/>
          <c:showBubbleSize val="0"/>
        </c:dLbls>
        <c:marker val="1"/>
        <c:smooth val="0"/>
        <c:axId val="168950784"/>
        <c:axId val="169043072"/>
      </c:lineChart>
      <c:catAx>
        <c:axId val="168950784"/>
        <c:scaling>
          <c:orientation val="minMax"/>
        </c:scaling>
        <c:delete val="0"/>
        <c:axPos val="b"/>
        <c:numFmt formatCode="ge" sourceLinked="1"/>
        <c:majorTickMark val="none"/>
        <c:minorTickMark val="none"/>
        <c:tickLblPos val="none"/>
        <c:crossAx val="169043072"/>
        <c:crosses val="autoZero"/>
        <c:auto val="0"/>
        <c:lblAlgn val="ctr"/>
        <c:lblOffset val="100"/>
        <c:noMultiLvlLbl val="1"/>
      </c:catAx>
      <c:valAx>
        <c:axId val="169043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895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1256.5999999999999</c:v>
                </c:pt>
                <c:pt idx="4">
                  <c:v>895.7</c:v>
                </c:pt>
              </c:numCache>
            </c:numRef>
          </c:val>
        </c:ser>
        <c:dLbls>
          <c:showLegendKey val="0"/>
          <c:showVal val="0"/>
          <c:showCatName val="0"/>
          <c:showSerName val="0"/>
          <c:showPercent val="0"/>
          <c:showBubbleSize val="0"/>
        </c:dLbls>
        <c:gapWidth val="180"/>
        <c:overlap val="-90"/>
        <c:axId val="169129088"/>
        <c:axId val="169131008"/>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282.39999999999998</c:v>
                </c:pt>
                <c:pt idx="4">
                  <c:v>213.5</c:v>
                </c:pt>
              </c:numCache>
            </c:numRef>
          </c:val>
          <c:smooth val="0"/>
        </c:ser>
        <c:dLbls>
          <c:showLegendKey val="0"/>
          <c:showVal val="0"/>
          <c:showCatName val="0"/>
          <c:showSerName val="0"/>
          <c:showPercent val="0"/>
          <c:showBubbleSize val="0"/>
        </c:dLbls>
        <c:marker val="1"/>
        <c:smooth val="0"/>
        <c:axId val="169129088"/>
        <c:axId val="169131008"/>
      </c:lineChart>
      <c:catAx>
        <c:axId val="169129088"/>
        <c:scaling>
          <c:orientation val="minMax"/>
        </c:scaling>
        <c:delete val="0"/>
        <c:axPos val="b"/>
        <c:numFmt formatCode="ge" sourceLinked="1"/>
        <c:majorTickMark val="none"/>
        <c:minorTickMark val="none"/>
        <c:tickLblPos val="none"/>
        <c:crossAx val="169131008"/>
        <c:crosses val="autoZero"/>
        <c:auto val="0"/>
        <c:lblAlgn val="ctr"/>
        <c:lblOffset val="100"/>
        <c:noMultiLvlLbl val="1"/>
      </c:catAx>
      <c:valAx>
        <c:axId val="16913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12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69635200"/>
        <c:axId val="169657856"/>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35200"/>
        <c:axId val="169657856"/>
      </c:lineChart>
      <c:catAx>
        <c:axId val="169635200"/>
        <c:scaling>
          <c:orientation val="minMax"/>
        </c:scaling>
        <c:delete val="0"/>
        <c:axPos val="b"/>
        <c:numFmt formatCode="ge" sourceLinked="1"/>
        <c:majorTickMark val="none"/>
        <c:minorTickMark val="none"/>
        <c:tickLblPos val="none"/>
        <c:crossAx val="169657856"/>
        <c:crosses val="autoZero"/>
        <c:auto val="0"/>
        <c:lblAlgn val="ctr"/>
        <c:lblOffset val="100"/>
        <c:noMultiLvlLbl val="1"/>
      </c:catAx>
      <c:valAx>
        <c:axId val="16965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635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7151104"/>
        <c:axId val="1715264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51104"/>
        <c:axId val="17152640"/>
      </c:lineChart>
      <c:catAx>
        <c:axId val="17151104"/>
        <c:scaling>
          <c:orientation val="minMax"/>
        </c:scaling>
        <c:delete val="0"/>
        <c:axPos val="b"/>
        <c:numFmt formatCode="ge" sourceLinked="1"/>
        <c:majorTickMark val="none"/>
        <c:minorTickMark val="none"/>
        <c:tickLblPos val="none"/>
        <c:crossAx val="17152640"/>
        <c:crosses val="autoZero"/>
        <c:auto val="0"/>
        <c:lblAlgn val="ctr"/>
        <c:lblOffset val="100"/>
        <c:noMultiLvlLbl val="1"/>
      </c:catAx>
      <c:valAx>
        <c:axId val="1715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5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69960960"/>
        <c:axId val="16996288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100</c:v>
                </c:pt>
                <c:pt idx="4">
                  <c:v>96.6</c:v>
                </c:pt>
              </c:numCache>
            </c:numRef>
          </c:val>
          <c:smooth val="0"/>
        </c:ser>
        <c:dLbls>
          <c:showLegendKey val="0"/>
          <c:showVal val="0"/>
          <c:showCatName val="0"/>
          <c:showSerName val="0"/>
          <c:showPercent val="0"/>
          <c:showBubbleSize val="0"/>
        </c:dLbls>
        <c:marker val="1"/>
        <c:smooth val="0"/>
        <c:axId val="169960960"/>
        <c:axId val="169962880"/>
      </c:lineChart>
      <c:catAx>
        <c:axId val="169960960"/>
        <c:scaling>
          <c:orientation val="minMax"/>
        </c:scaling>
        <c:delete val="0"/>
        <c:axPos val="b"/>
        <c:numFmt formatCode="ge" sourceLinked="1"/>
        <c:majorTickMark val="none"/>
        <c:minorTickMark val="none"/>
        <c:tickLblPos val="none"/>
        <c:crossAx val="169962880"/>
        <c:crosses val="autoZero"/>
        <c:auto val="0"/>
        <c:lblAlgn val="ctr"/>
        <c:lblOffset val="100"/>
        <c:noMultiLvlLbl val="1"/>
      </c:catAx>
      <c:valAx>
        <c:axId val="1699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69960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#N/A</c:v>
                </c:pt>
                <c:pt idx="1">
                  <c:v>#N/A</c:v>
                </c:pt>
                <c:pt idx="2">
                  <c:v>#N/A</c:v>
                </c:pt>
                <c:pt idx="3">
                  <c:v>11931.6</c:v>
                </c:pt>
                <c:pt idx="4">
                  <c:v>11310.3</c:v>
                </c:pt>
              </c:numCache>
            </c:numRef>
          </c:val>
        </c:ser>
        <c:dLbls>
          <c:showLegendKey val="0"/>
          <c:showVal val="0"/>
          <c:showCatName val="0"/>
          <c:showSerName val="0"/>
          <c:showPercent val="0"/>
          <c:showBubbleSize val="0"/>
        </c:dLbls>
        <c:gapWidth val="180"/>
        <c:overlap val="-90"/>
        <c:axId val="17165312"/>
        <c:axId val="1716748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#N/A</c:v>
                </c:pt>
                <c:pt idx="1">
                  <c:v>#N/A</c:v>
                </c:pt>
                <c:pt idx="2">
                  <c:v>#N/A</c:v>
                </c:pt>
                <c:pt idx="3">
                  <c:v>17642.5</c:v>
                </c:pt>
                <c:pt idx="4">
                  <c:v>18815.8</c:v>
                </c:pt>
              </c:numCache>
            </c:numRef>
          </c:val>
          <c:smooth val="0"/>
        </c:ser>
        <c:dLbls>
          <c:showLegendKey val="0"/>
          <c:showVal val="0"/>
          <c:showCatName val="0"/>
          <c:showSerName val="0"/>
          <c:showPercent val="0"/>
          <c:showBubbleSize val="0"/>
        </c:dLbls>
        <c:marker val="1"/>
        <c:smooth val="0"/>
        <c:axId val="17165312"/>
        <c:axId val="17167488"/>
      </c:lineChart>
      <c:catAx>
        <c:axId val="17165312"/>
        <c:scaling>
          <c:orientation val="minMax"/>
        </c:scaling>
        <c:delete val="0"/>
        <c:axPos val="b"/>
        <c:numFmt formatCode="ge" sourceLinked="1"/>
        <c:majorTickMark val="none"/>
        <c:minorTickMark val="none"/>
        <c:tickLblPos val="none"/>
        <c:crossAx val="17167488"/>
        <c:crosses val="autoZero"/>
        <c:auto val="0"/>
        <c:lblAlgn val="ctr"/>
        <c:lblOffset val="100"/>
        <c:noMultiLvlLbl val="1"/>
      </c:catAx>
      <c:valAx>
        <c:axId val="1716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16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#N/A</c:v>
                </c:pt>
                <c:pt idx="1">
                  <c:v>#N/A</c:v>
                </c:pt>
                <c:pt idx="2">
                  <c:v>#N/A</c:v>
                </c:pt>
                <c:pt idx="3">
                  <c:v>37527</c:v>
                </c:pt>
                <c:pt idx="4">
                  <c:v>33856</c:v>
                </c:pt>
              </c:numCache>
            </c:numRef>
          </c:val>
        </c:ser>
        <c:dLbls>
          <c:showLegendKey val="0"/>
          <c:showVal val="0"/>
          <c:showCatName val="0"/>
          <c:showSerName val="0"/>
          <c:showPercent val="0"/>
          <c:showBubbleSize val="0"/>
        </c:dLbls>
        <c:gapWidth val="180"/>
        <c:overlap val="-90"/>
        <c:axId val="17511936"/>
        <c:axId val="1751385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#N/A</c:v>
                </c:pt>
                <c:pt idx="1">
                  <c:v>#N/A</c:v>
                </c:pt>
                <c:pt idx="2">
                  <c:v>#N/A</c:v>
                </c:pt>
                <c:pt idx="3">
                  <c:v>58539</c:v>
                </c:pt>
                <c:pt idx="4">
                  <c:v>37685</c:v>
                </c:pt>
              </c:numCache>
            </c:numRef>
          </c:val>
          <c:smooth val="0"/>
        </c:ser>
        <c:dLbls>
          <c:showLegendKey val="0"/>
          <c:showVal val="0"/>
          <c:showCatName val="0"/>
          <c:showSerName val="0"/>
          <c:showPercent val="0"/>
          <c:showBubbleSize val="0"/>
        </c:dLbls>
        <c:marker val="1"/>
        <c:smooth val="0"/>
        <c:axId val="17511936"/>
        <c:axId val="17513856"/>
      </c:lineChart>
      <c:catAx>
        <c:axId val="17511936"/>
        <c:scaling>
          <c:orientation val="minMax"/>
        </c:scaling>
        <c:delete val="0"/>
        <c:axPos val="b"/>
        <c:numFmt formatCode="ge" sourceLinked="1"/>
        <c:majorTickMark val="none"/>
        <c:minorTickMark val="none"/>
        <c:tickLblPos val="none"/>
        <c:crossAx val="17513856"/>
        <c:crosses val="autoZero"/>
        <c:auto val="0"/>
        <c:lblAlgn val="ctr"/>
        <c:lblOffset val="100"/>
        <c:noMultiLvlLbl val="1"/>
      </c:catAx>
      <c:valAx>
        <c:axId val="1751385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1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#N/A</c:v>
                </c:pt>
                <c:pt idx="1">
                  <c:v>#N/A</c:v>
                </c:pt>
                <c:pt idx="2">
                  <c:v>#N/A</c:v>
                </c:pt>
                <c:pt idx="3">
                  <c:v>8.1</c:v>
                </c:pt>
                <c:pt idx="4">
                  <c:v>11.8</c:v>
                </c:pt>
              </c:numCache>
            </c:numRef>
          </c:val>
        </c:ser>
        <c:dLbls>
          <c:showLegendKey val="0"/>
          <c:showVal val="0"/>
          <c:showCatName val="0"/>
          <c:showSerName val="0"/>
          <c:showPercent val="0"/>
          <c:showBubbleSize val="0"/>
        </c:dLbls>
        <c:gapWidth val="180"/>
        <c:overlap val="-90"/>
        <c:axId val="17539456"/>
        <c:axId val="17541376"/>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#N/A</c:v>
                </c:pt>
                <c:pt idx="1">
                  <c:v>#N/A</c:v>
                </c:pt>
                <c:pt idx="2">
                  <c:v>#N/A</c:v>
                </c:pt>
                <c:pt idx="3">
                  <c:v>37.700000000000003</c:v>
                </c:pt>
                <c:pt idx="4">
                  <c:v>33.9</c:v>
                </c:pt>
              </c:numCache>
            </c:numRef>
          </c:val>
          <c:smooth val="0"/>
        </c:ser>
        <c:dLbls>
          <c:showLegendKey val="0"/>
          <c:showVal val="0"/>
          <c:showCatName val="0"/>
          <c:showSerName val="0"/>
          <c:showPercent val="0"/>
          <c:showBubbleSize val="0"/>
        </c:dLbls>
        <c:marker val="1"/>
        <c:smooth val="0"/>
        <c:axId val="17539456"/>
        <c:axId val="17541376"/>
      </c:lineChart>
      <c:catAx>
        <c:axId val="17539456"/>
        <c:scaling>
          <c:orientation val="minMax"/>
        </c:scaling>
        <c:delete val="0"/>
        <c:axPos val="b"/>
        <c:numFmt formatCode="ge" sourceLinked="1"/>
        <c:majorTickMark val="none"/>
        <c:minorTickMark val="none"/>
        <c:tickLblPos val="none"/>
        <c:crossAx val="17541376"/>
        <c:crosses val="autoZero"/>
        <c:auto val="0"/>
        <c:lblAlgn val="ctr"/>
        <c:lblOffset val="100"/>
        <c:noMultiLvlLbl val="1"/>
      </c:catAx>
      <c:valAx>
        <c:axId val="17541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39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17549952"/>
        <c:axId val="1791257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#N/A</c:v>
                </c:pt>
                <c:pt idx="1">
                  <c:v>#N/A</c:v>
                </c:pt>
                <c:pt idx="2">
                  <c:v>#N/A</c:v>
                </c:pt>
                <c:pt idx="3">
                  <c:v>13.7</c:v>
                </c:pt>
                <c:pt idx="4">
                  <c:v>16.3</c:v>
                </c:pt>
              </c:numCache>
            </c:numRef>
          </c:val>
          <c:smooth val="0"/>
        </c:ser>
        <c:dLbls>
          <c:showLegendKey val="0"/>
          <c:showVal val="0"/>
          <c:showCatName val="0"/>
          <c:showSerName val="0"/>
          <c:showPercent val="0"/>
          <c:showBubbleSize val="0"/>
        </c:dLbls>
        <c:marker val="1"/>
        <c:smooth val="0"/>
        <c:axId val="17549952"/>
        <c:axId val="17912576"/>
      </c:lineChart>
      <c:catAx>
        <c:axId val="17549952"/>
        <c:scaling>
          <c:orientation val="minMax"/>
        </c:scaling>
        <c:delete val="0"/>
        <c:axPos val="b"/>
        <c:numFmt formatCode="ge" sourceLinked="1"/>
        <c:majorTickMark val="none"/>
        <c:minorTickMark val="none"/>
        <c:tickLblPos val="none"/>
        <c:crossAx val="17912576"/>
        <c:crosses val="autoZero"/>
        <c:auto val="0"/>
        <c:lblAlgn val="ctr"/>
        <c:lblOffset val="100"/>
        <c:noMultiLvlLbl val="1"/>
      </c:catAx>
      <c:valAx>
        <c:axId val="1791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549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#N/A</c:v>
                </c:pt>
                <c:pt idx="1">
                  <c:v>#N/A</c:v>
                </c:pt>
                <c:pt idx="2">
                  <c:v>#N/A</c:v>
                </c:pt>
                <c:pt idx="3">
                  <c:v>1256.5999999999999</c:v>
                </c:pt>
                <c:pt idx="4">
                  <c:v>895.7</c:v>
                </c:pt>
              </c:numCache>
            </c:numRef>
          </c:val>
        </c:ser>
        <c:dLbls>
          <c:showLegendKey val="0"/>
          <c:showVal val="0"/>
          <c:showCatName val="0"/>
          <c:showSerName val="0"/>
          <c:showPercent val="0"/>
          <c:showBubbleSize val="0"/>
        </c:dLbls>
        <c:gapWidth val="180"/>
        <c:overlap val="-90"/>
        <c:axId val="18031744"/>
        <c:axId val="1803366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#N/A</c:v>
                </c:pt>
                <c:pt idx="1">
                  <c:v>#N/A</c:v>
                </c:pt>
                <c:pt idx="2">
                  <c:v>#N/A</c:v>
                </c:pt>
                <c:pt idx="3">
                  <c:v>99.7</c:v>
                </c:pt>
                <c:pt idx="4">
                  <c:v>101.4</c:v>
                </c:pt>
              </c:numCache>
            </c:numRef>
          </c:val>
          <c:smooth val="0"/>
        </c:ser>
        <c:dLbls>
          <c:showLegendKey val="0"/>
          <c:showVal val="0"/>
          <c:showCatName val="0"/>
          <c:showSerName val="0"/>
          <c:showPercent val="0"/>
          <c:showBubbleSize val="0"/>
        </c:dLbls>
        <c:marker val="1"/>
        <c:smooth val="0"/>
        <c:axId val="18031744"/>
        <c:axId val="18033664"/>
      </c:lineChart>
      <c:catAx>
        <c:axId val="18031744"/>
        <c:scaling>
          <c:orientation val="minMax"/>
        </c:scaling>
        <c:delete val="0"/>
        <c:axPos val="b"/>
        <c:numFmt formatCode="ge" sourceLinked="1"/>
        <c:majorTickMark val="none"/>
        <c:minorTickMark val="none"/>
        <c:tickLblPos val="none"/>
        <c:crossAx val="18033664"/>
        <c:crosses val="autoZero"/>
        <c:auto val="0"/>
        <c:lblAlgn val="ctr"/>
        <c:lblOffset val="100"/>
        <c:noMultiLvlLbl val="1"/>
      </c:catAx>
      <c:valAx>
        <c:axId val="18033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031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8087296"/>
        <c:axId val="1870796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87296"/>
        <c:axId val="18707968"/>
      </c:lineChart>
      <c:catAx>
        <c:axId val="18087296"/>
        <c:scaling>
          <c:orientation val="minMax"/>
        </c:scaling>
        <c:delete val="0"/>
        <c:axPos val="b"/>
        <c:numFmt formatCode="ge" sourceLinked="1"/>
        <c:majorTickMark val="none"/>
        <c:minorTickMark val="none"/>
        <c:tickLblPos val="none"/>
        <c:crossAx val="18707968"/>
        <c:crosses val="autoZero"/>
        <c:auto val="0"/>
        <c:lblAlgn val="ctr"/>
        <c:lblOffset val="100"/>
        <c:noMultiLvlLbl val="1"/>
      </c:catAx>
      <c:valAx>
        <c:axId val="1870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8087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587716"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9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9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9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9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9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99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99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99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99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99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99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96"/>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97"/>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98"/>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99"/>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2000"/>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2001"/>
                </a:ext>
              </a:extLst>
            </xdr:cNvPicPr>
          </xdr:nvPicPr>
          <xdr:blipFill>
            <a:blip xmlns:r="http://schemas.openxmlformats.org/officeDocument/2006/relationships" r:embed="rId45"/>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2002"/>
                </a:ext>
              </a:extLst>
            </xdr:cNvPicPr>
          </xdr:nvPicPr>
          <xdr:blipFill>
            <a:blip xmlns:r="http://schemas.openxmlformats.org/officeDocument/2006/relationships" r:embed="rId45"/>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2003"/>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2004"/>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2005"/>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2006"/>
                </a:ext>
              </a:extLst>
            </xdr:cNvPicPr>
          </xdr:nvPicPr>
          <xdr:blipFill>
            <a:blip xmlns:r="http://schemas.openxmlformats.org/officeDocument/2006/relationships" r:embed="rId44"/>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2007"/>
                </a:ext>
              </a:extLst>
            </xdr:cNvPicPr>
          </xdr:nvPicPr>
          <xdr:blipFill>
            <a:blip xmlns:r="http://schemas.openxmlformats.org/officeDocument/2006/relationships" r:embed="rId42"/>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2008"/>
                </a:ext>
              </a:extLst>
            </xdr:cNvPicPr>
          </xdr:nvPicPr>
          <xdr:blipFill>
            <a:blip xmlns:r="http://schemas.openxmlformats.org/officeDocument/2006/relationships" r:embed="rId4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2009"/>
                </a:ext>
              </a:extLst>
            </xdr:cNvPicPr>
          </xdr:nvPicPr>
          <xdr:blipFill>
            <a:blip xmlns:r="http://schemas.openxmlformats.org/officeDocument/2006/relationships" r:embed="rId47"/>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2010"/>
                </a:ext>
              </a:extLst>
            </xdr:cNvPicPr>
          </xdr:nvPicPr>
          <xdr:blipFill>
            <a:blip xmlns:r="http://schemas.openxmlformats.org/officeDocument/2006/relationships" r:embed="rId48"/>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2011"/>
                </a:ext>
              </a:extLst>
            </xdr:cNvPicPr>
          </xdr:nvPicPr>
          <xdr:blipFill>
            <a:blip xmlns:r="http://schemas.openxmlformats.org/officeDocument/2006/relationships" r:embed="rId49"/>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2012"/>
                </a:ext>
              </a:extLst>
            </xdr:cNvPicPr>
          </xdr:nvPicPr>
          <xdr:blipFill>
            <a:blip xmlns:r="http://schemas.openxmlformats.org/officeDocument/2006/relationships" r:embed="rId50"/>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2013"/>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2014"/>
                </a:ext>
              </a:extLst>
            </xdr:cNvPicPr>
          </xdr:nvPicPr>
          <xdr:blipFill>
            <a:blip xmlns:r="http://schemas.openxmlformats.org/officeDocument/2006/relationships" r:embed="rId5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52"/>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52"/>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52"/>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52"/>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52"/>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52"/>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52"/>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52"/>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2023"/>
                </a:ext>
              </a:extLst>
            </xdr:cNvPicPr>
          </xdr:nvPicPr>
          <xdr:blipFill>
            <a:blip xmlns:r="http://schemas.openxmlformats.org/officeDocument/2006/relationships" r:embed="rId52"/>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2024"/>
                </a:ext>
              </a:extLst>
            </xdr:cNvPicPr>
          </xdr:nvPicPr>
          <xdr:blipFill>
            <a:blip xmlns:r="http://schemas.openxmlformats.org/officeDocument/2006/relationships" r:embed="rId52"/>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2025"/>
                </a:ext>
              </a:extLst>
            </xdr:cNvPicPr>
          </xdr:nvPicPr>
          <xdr:blipFill>
            <a:blip xmlns:r="http://schemas.openxmlformats.org/officeDocument/2006/relationships" r:embed="rId52"/>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2026"/>
                </a:ext>
              </a:extLst>
            </xdr:cNvPicPr>
          </xdr:nvPicPr>
          <xdr:blipFill>
            <a:blip xmlns:r="http://schemas.openxmlformats.org/officeDocument/2006/relationships" r:embed="rId52"/>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2027"/>
                </a:ext>
              </a:extLst>
            </xdr:cNvPicPr>
          </xdr:nvPicPr>
          <xdr:blipFill>
            <a:blip xmlns:r="http://schemas.openxmlformats.org/officeDocument/2006/relationships" r:embed="rId52"/>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2028"/>
                </a:ext>
              </a:extLst>
            </xdr:cNvPicPr>
          </xdr:nvPicPr>
          <xdr:blipFill>
            <a:blip xmlns:r="http://schemas.openxmlformats.org/officeDocument/2006/relationships" r:embed="rId52"/>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2029"/>
                </a:ext>
              </a:extLst>
            </xdr:cNvPicPr>
          </xdr:nvPicPr>
          <xdr:blipFill>
            <a:blip xmlns:r="http://schemas.openxmlformats.org/officeDocument/2006/relationships" r:embed="rId52"/>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2030"/>
                </a:ext>
              </a:extLst>
            </xdr:cNvPicPr>
          </xdr:nvPicPr>
          <xdr:blipFill>
            <a:blip xmlns:r="http://schemas.openxmlformats.org/officeDocument/2006/relationships" r:embed="rId52"/>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2031"/>
                </a:ext>
              </a:extLst>
            </xdr:cNvPicPr>
          </xdr:nvPicPr>
          <xdr:blipFill>
            <a:blip xmlns:r="http://schemas.openxmlformats.org/officeDocument/2006/relationships" r:embed="rId53"/>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2032"/>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4" zoomScale="70" zoomScaleNormal="70" workbookViewId="0">
      <selection activeCell="AJ109" sqref="AJ109"/>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京都府　京丹後市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169</v>
      </c>
      <c r="T3" s="129"/>
      <c r="U3" s="129"/>
      <c r="V3" s="129"/>
      <c r="W3" s="129"/>
      <c r="X3" s="129"/>
      <c r="Y3" s="129"/>
      <c r="Z3" s="129"/>
      <c r="AA3" s="129"/>
      <c r="AB3" s="129"/>
      <c r="AC3" s="129"/>
      <c r="AD3" s="129"/>
      <c r="AE3" s="129"/>
      <c r="AF3" s="129"/>
      <c r="AG3" s="129"/>
      <c r="AH3" s="130"/>
      <c r="AI3" s="1"/>
      <c r="AJ3" s="1"/>
      <c r="AK3" s="203" t="s">
        <v>170</v>
      </c>
      <c r="AL3" s="115"/>
      <c r="AM3" s="115"/>
      <c r="AN3" s="115"/>
      <c r="AO3" s="115"/>
      <c r="AP3" s="115"/>
      <c r="AQ3" s="116"/>
    </row>
    <row r="4" spans="1:43" ht="23.1" customHeight="1">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f>データ!O6</f>
        <v>4</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124</v>
      </c>
      <c r="C7" s="144"/>
      <c r="D7" s="144"/>
      <c r="E7" s="144"/>
      <c r="F7" s="145" t="s">
        <v>124</v>
      </c>
      <c r="G7" s="145"/>
      <c r="H7" s="145"/>
      <c r="I7" s="145"/>
      <c r="J7" s="146" t="str">
        <f>データ!S6</f>
        <v>無</v>
      </c>
      <c r="K7" s="146"/>
      <c r="L7" s="146"/>
      <c r="M7" s="146"/>
      <c r="N7" s="145" t="s">
        <v>126</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16</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18</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20</v>
      </c>
      <c r="C12" s="121"/>
      <c r="D12" s="121"/>
      <c r="E12" s="121"/>
      <c r="F12" s="160" t="str">
        <f>データ!V6</f>
        <v>-</v>
      </c>
      <c r="G12" s="161"/>
      <c r="H12" s="160" t="str">
        <f>データ!W6</f>
        <v>-</v>
      </c>
      <c r="I12" s="161"/>
      <c r="J12" s="160" t="str">
        <f>データ!X6</f>
        <v>-</v>
      </c>
      <c r="K12" s="161"/>
      <c r="L12" s="160" t="str">
        <f>データ!Y6</f>
        <v>-</v>
      </c>
      <c r="M12" s="161"/>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21</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22</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23</v>
      </c>
      <c r="C15" s="165"/>
      <c r="D15" s="165"/>
      <c r="E15" s="166"/>
      <c r="F15" s="167" t="str">
        <f>データ!AK6</f>
        <v>-</v>
      </c>
      <c r="G15" s="167"/>
      <c r="H15" s="167" t="str">
        <f>データ!AL6</f>
        <v>-</v>
      </c>
      <c r="I15" s="167"/>
      <c r="J15" s="167" t="str">
        <f>データ!AM6</f>
        <v>-</v>
      </c>
      <c r="K15" s="167"/>
      <c r="L15" s="167">
        <f>データ!AN6</f>
        <v>702</v>
      </c>
      <c r="M15" s="167"/>
      <c r="N15" s="168">
        <f>データ!AO6</f>
        <v>1128</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24</v>
      </c>
      <c r="C16" s="171"/>
      <c r="D16" s="171"/>
      <c r="E16" s="172"/>
      <c r="F16" s="173" t="str">
        <f>データ!AP6</f>
        <v>-</v>
      </c>
      <c r="G16" s="173"/>
      <c r="H16" s="173" t="str">
        <f>データ!AQ6</f>
        <v>-</v>
      </c>
      <c r="I16" s="173"/>
      <c r="J16" s="173" t="str">
        <f>データ!AR6</f>
        <v>-</v>
      </c>
      <c r="K16" s="173"/>
      <c r="L16" s="173">
        <f>データ!AS6</f>
        <v>702</v>
      </c>
      <c r="M16" s="173"/>
      <c r="N16" s="162">
        <f>データ!AT6</f>
        <v>1128</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27</v>
      </c>
      <c r="C19" s="171"/>
      <c r="D19" s="171"/>
      <c r="E19" s="172"/>
      <c r="F19" s="176" t="str">
        <f>データ!AU6</f>
        <v>-</v>
      </c>
      <c r="G19" s="176"/>
      <c r="H19" s="176"/>
      <c r="I19" s="176">
        <f>データ!AV6</f>
        <v>43855</v>
      </c>
      <c r="J19" s="176"/>
      <c r="K19" s="176"/>
      <c r="L19" s="176">
        <f>データ!AW6</f>
        <v>43855</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31</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203" t="s">
        <v>171</v>
      </c>
      <c r="AL40" s="115"/>
      <c r="AM40" s="115"/>
      <c r="AN40" s="115"/>
      <c r="AO40" s="115"/>
      <c r="AP40" s="115"/>
      <c r="AQ40" s="116"/>
    </row>
    <row r="41" spans="1:43" ht="29.45" customHeight="1">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33</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204" t="s">
        <v>172</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40.5">
      <c r="A6" s="46" t="s">
        <v>112</v>
      </c>
      <c r="B6" s="64" t="str">
        <f>B7</f>
        <v>2015</v>
      </c>
      <c r="C6" s="64" t="str">
        <f t="shared" ref="C6:AW6" si="6">C7</f>
        <v>262129</v>
      </c>
      <c r="D6" s="64" t="str">
        <f t="shared" si="6"/>
        <v>47</v>
      </c>
      <c r="E6" s="64" t="str">
        <f t="shared" si="6"/>
        <v>04</v>
      </c>
      <c r="F6" s="64" t="str">
        <f t="shared" si="6"/>
        <v>0</v>
      </c>
      <c r="G6" s="64" t="str">
        <f t="shared" si="6"/>
        <v>000</v>
      </c>
      <c r="H6" s="64" t="str">
        <f t="shared" si="6"/>
        <v>京都府　京丹後市</v>
      </c>
      <c r="I6" s="64" t="str">
        <f t="shared" si="6"/>
        <v>法非適用</v>
      </c>
      <c r="J6" s="64" t="str">
        <f t="shared" si="6"/>
        <v>電気事業</v>
      </c>
      <c r="K6" s="65" t="str">
        <f t="shared" si="6"/>
        <v>該当数値なし</v>
      </c>
      <c r="L6" s="66" t="str">
        <f t="shared" si="6"/>
        <v>-</v>
      </c>
      <c r="M6" s="66" t="str">
        <f t="shared" si="6"/>
        <v>-</v>
      </c>
      <c r="N6" s="66" t="str">
        <f t="shared" si="6"/>
        <v>-</v>
      </c>
      <c r="O6" s="66">
        <f t="shared" si="6"/>
        <v>4</v>
      </c>
      <c r="P6" s="66" t="str">
        <f t="shared" si="6"/>
        <v>-</v>
      </c>
      <c r="Q6" s="67" t="str">
        <f>Q7</f>
        <v>平成46年5月22日　大宮サイト</v>
      </c>
      <c r="R6" s="68" t="str">
        <f t="shared" si="6"/>
        <v>平成46年5月22日　大宮サイト</v>
      </c>
      <c r="S6" s="64" t="str">
        <f t="shared" si="6"/>
        <v>無</v>
      </c>
      <c r="T6" s="68" t="str">
        <f t="shared" si="6"/>
        <v>関西電力株式会社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f t="shared" si="6"/>
        <v>702</v>
      </c>
      <c r="AO6" s="66">
        <f t="shared" si="6"/>
        <v>1128</v>
      </c>
      <c r="AP6" s="66" t="str">
        <f t="shared" si="6"/>
        <v>-</v>
      </c>
      <c r="AQ6" s="66" t="str">
        <f t="shared" si="6"/>
        <v>-</v>
      </c>
      <c r="AR6" s="66" t="str">
        <f t="shared" si="6"/>
        <v>-</v>
      </c>
      <c r="AS6" s="66">
        <f t="shared" si="6"/>
        <v>702</v>
      </c>
      <c r="AT6" s="66">
        <f t="shared" si="6"/>
        <v>1128</v>
      </c>
      <c r="AU6" s="66" t="str">
        <f t="shared" si="6"/>
        <v>-</v>
      </c>
      <c r="AV6" s="66">
        <f t="shared" si="6"/>
        <v>43855</v>
      </c>
      <c r="AW6" s="66">
        <f t="shared" si="6"/>
        <v>43855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113</v>
      </c>
      <c r="C7" s="74" t="s">
        <v>114</v>
      </c>
      <c r="D7" s="74" t="s">
        <v>115</v>
      </c>
      <c r="E7" s="74" t="s">
        <v>116</v>
      </c>
      <c r="F7" s="74" t="s">
        <v>117</v>
      </c>
      <c r="G7" s="74" t="s">
        <v>118</v>
      </c>
      <c r="H7" s="74" t="s">
        <v>119</v>
      </c>
      <c r="I7" s="74" t="s">
        <v>120</v>
      </c>
      <c r="J7" s="74" t="s">
        <v>121</v>
      </c>
      <c r="K7" s="75" t="s">
        <v>122</v>
      </c>
      <c r="L7" s="76" t="s">
        <v>123</v>
      </c>
      <c r="M7" s="76" t="s">
        <v>123</v>
      </c>
      <c r="N7" s="77" t="s">
        <v>123</v>
      </c>
      <c r="O7" s="77">
        <v>4</v>
      </c>
      <c r="P7" s="77" t="s">
        <v>123</v>
      </c>
      <c r="Q7" s="78" t="s">
        <v>124</v>
      </c>
      <c r="R7" s="78" t="s">
        <v>124</v>
      </c>
      <c r="S7" s="79" t="s">
        <v>125</v>
      </c>
      <c r="T7" s="78" t="s">
        <v>126</v>
      </c>
      <c r="U7" s="75" t="s">
        <v>123</v>
      </c>
      <c r="V7" s="77" t="s">
        <v>123</v>
      </c>
      <c r="W7" s="77" t="s">
        <v>123</v>
      </c>
      <c r="X7" s="77" t="s">
        <v>123</v>
      </c>
      <c r="Y7" s="77" t="s">
        <v>123</v>
      </c>
      <c r="Z7" s="77" t="s">
        <v>123</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v>702</v>
      </c>
      <c r="AO7" s="77">
        <v>1128</v>
      </c>
      <c r="AP7" s="77" t="s">
        <v>123</v>
      </c>
      <c r="AQ7" s="77" t="s">
        <v>123</v>
      </c>
      <c r="AR7" s="77" t="s">
        <v>123</v>
      </c>
      <c r="AS7" s="77">
        <v>702</v>
      </c>
      <c r="AT7" s="77">
        <v>1128</v>
      </c>
      <c r="AU7" s="77" t="s">
        <v>123</v>
      </c>
      <c r="AV7" s="77">
        <v>43855</v>
      </c>
      <c r="AW7" s="77">
        <v>43855</v>
      </c>
      <c r="AX7" s="80" t="s">
        <v>123</v>
      </c>
      <c r="AY7" s="80" t="s">
        <v>123</v>
      </c>
      <c r="AZ7" s="80" t="s">
        <v>123</v>
      </c>
      <c r="BA7" s="80">
        <v>520.79999999999995</v>
      </c>
      <c r="BB7" s="80">
        <v>343.8</v>
      </c>
      <c r="BC7" s="80" t="s">
        <v>123</v>
      </c>
      <c r="BD7" s="80" t="s">
        <v>123</v>
      </c>
      <c r="BE7" s="80" t="s">
        <v>123</v>
      </c>
      <c r="BF7" s="80">
        <v>124.7</v>
      </c>
      <c r="BG7" s="80">
        <v>118.8</v>
      </c>
      <c r="BH7" s="80">
        <v>100</v>
      </c>
      <c r="BI7" s="80" t="s">
        <v>123</v>
      </c>
      <c r="BJ7" s="80" t="s">
        <v>123</v>
      </c>
      <c r="BK7" s="80" t="s">
        <v>123</v>
      </c>
      <c r="BL7" s="80">
        <v>987.5</v>
      </c>
      <c r="BM7" s="80">
        <v>1656.8</v>
      </c>
      <c r="BN7" s="80" t="s">
        <v>123</v>
      </c>
      <c r="BO7" s="80" t="s">
        <v>123</v>
      </c>
      <c r="BP7" s="80" t="s">
        <v>123</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t="s">
        <v>123</v>
      </c>
      <c r="CF7" s="80" t="s">
        <v>123</v>
      </c>
      <c r="CG7" s="80" t="s">
        <v>123</v>
      </c>
      <c r="CH7" s="80">
        <v>11931.6</v>
      </c>
      <c r="CI7" s="80">
        <v>11310.3</v>
      </c>
      <c r="CJ7" s="80" t="s">
        <v>123</v>
      </c>
      <c r="CK7" s="80" t="s">
        <v>123</v>
      </c>
      <c r="CL7" s="80" t="s">
        <v>123</v>
      </c>
      <c r="CM7" s="80">
        <v>17642.5</v>
      </c>
      <c r="CN7" s="80">
        <v>18815.8</v>
      </c>
      <c r="CO7" s="77" t="s">
        <v>123</v>
      </c>
      <c r="CP7" s="77" t="s">
        <v>123</v>
      </c>
      <c r="CQ7" s="77" t="s">
        <v>123</v>
      </c>
      <c r="CR7" s="77">
        <v>37527</v>
      </c>
      <c r="CS7" s="77">
        <v>33856</v>
      </c>
      <c r="CT7" s="77" t="s">
        <v>123</v>
      </c>
      <c r="CU7" s="77" t="s">
        <v>123</v>
      </c>
      <c r="CV7" s="77" t="s">
        <v>123</v>
      </c>
      <c r="CW7" s="77">
        <v>58539</v>
      </c>
      <c r="CX7" s="77">
        <v>37685</v>
      </c>
      <c r="CY7" s="77">
        <v>1089</v>
      </c>
      <c r="CZ7" s="80" t="s">
        <v>123</v>
      </c>
      <c r="DA7" s="80" t="s">
        <v>123</v>
      </c>
      <c r="DB7" s="80" t="s">
        <v>123</v>
      </c>
      <c r="DC7" s="80">
        <v>8.1</v>
      </c>
      <c r="DD7" s="80">
        <v>11.8</v>
      </c>
      <c r="DE7" s="80" t="s">
        <v>123</v>
      </c>
      <c r="DF7" s="80" t="s">
        <v>123</v>
      </c>
      <c r="DG7" s="80" t="s">
        <v>123</v>
      </c>
      <c r="DH7" s="80">
        <v>37.700000000000003</v>
      </c>
      <c r="DI7" s="80">
        <v>33.9</v>
      </c>
      <c r="DJ7" s="80" t="s">
        <v>123</v>
      </c>
      <c r="DK7" s="80" t="s">
        <v>123</v>
      </c>
      <c r="DL7" s="80" t="s">
        <v>123</v>
      </c>
      <c r="DM7" s="80">
        <v>100</v>
      </c>
      <c r="DN7" s="80">
        <v>100</v>
      </c>
      <c r="DO7" s="80" t="s">
        <v>123</v>
      </c>
      <c r="DP7" s="80" t="s">
        <v>123</v>
      </c>
      <c r="DQ7" s="80" t="s">
        <v>123</v>
      </c>
      <c r="DR7" s="80">
        <v>13.7</v>
      </c>
      <c r="DS7" s="80">
        <v>16.3</v>
      </c>
      <c r="DT7" s="80" t="s">
        <v>123</v>
      </c>
      <c r="DU7" s="80" t="s">
        <v>123</v>
      </c>
      <c r="DV7" s="80" t="s">
        <v>123</v>
      </c>
      <c r="DW7" s="80">
        <v>1256.5999999999999</v>
      </c>
      <c r="DX7" s="80">
        <v>895.7</v>
      </c>
      <c r="DY7" s="80" t="s">
        <v>123</v>
      </c>
      <c r="DZ7" s="80" t="s">
        <v>123</v>
      </c>
      <c r="EA7" s="80" t="s">
        <v>123</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t="s">
        <v>123</v>
      </c>
      <c r="EP7" s="80" t="s">
        <v>123</v>
      </c>
      <c r="EQ7" s="80">
        <v>100</v>
      </c>
      <c r="ER7" s="80">
        <v>100</v>
      </c>
      <c r="ES7" s="80" t="s">
        <v>123</v>
      </c>
      <c r="ET7" s="80" t="s">
        <v>123</v>
      </c>
      <c r="EU7" s="80" t="s">
        <v>123</v>
      </c>
      <c r="EV7" s="80">
        <v>70.2</v>
      </c>
      <c r="EW7" s="80">
        <v>72.7</v>
      </c>
      <c r="EX7" s="77" t="s">
        <v>123</v>
      </c>
      <c r="EY7" s="80" t="s">
        <v>123</v>
      </c>
      <c r="EZ7" s="80" t="s">
        <v>123</v>
      </c>
      <c r="FA7" s="80" t="s">
        <v>123</v>
      </c>
      <c r="FB7" s="80" t="s">
        <v>123</v>
      </c>
      <c r="FC7" s="80" t="s">
        <v>123</v>
      </c>
      <c r="FD7" s="80" t="s">
        <v>123</v>
      </c>
      <c r="FE7" s="80" t="s">
        <v>123</v>
      </c>
      <c r="FF7" s="80" t="s">
        <v>123</v>
      </c>
      <c r="FG7" s="80">
        <v>56.1</v>
      </c>
      <c r="FH7" s="80">
        <v>61.8</v>
      </c>
      <c r="FI7" s="80" t="s">
        <v>123</v>
      </c>
      <c r="FJ7" s="80" t="s">
        <v>123</v>
      </c>
      <c r="FK7" s="80" t="s">
        <v>123</v>
      </c>
      <c r="FL7" s="80" t="s">
        <v>123</v>
      </c>
      <c r="FM7" s="80" t="s">
        <v>123</v>
      </c>
      <c r="FN7" s="80" t="s">
        <v>123</v>
      </c>
      <c r="FO7" s="80" t="s">
        <v>123</v>
      </c>
      <c r="FP7" s="80" t="s">
        <v>123</v>
      </c>
      <c r="FQ7" s="80">
        <v>16.7</v>
      </c>
      <c r="FR7" s="80">
        <v>8.6999999999999993</v>
      </c>
      <c r="FS7" s="80" t="s">
        <v>123</v>
      </c>
      <c r="FT7" s="80" t="s">
        <v>123</v>
      </c>
      <c r="FU7" s="80" t="s">
        <v>123</v>
      </c>
      <c r="FV7" s="80" t="s">
        <v>123</v>
      </c>
      <c r="FW7" s="80" t="s">
        <v>123</v>
      </c>
      <c r="FX7" s="80" t="s">
        <v>123</v>
      </c>
      <c r="FY7" s="80" t="s">
        <v>123</v>
      </c>
      <c r="FZ7" s="80" t="s">
        <v>123</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t="s">
        <v>123</v>
      </c>
      <c r="GT7" s="80" t="s">
        <v>123</v>
      </c>
      <c r="GU7" s="80">
        <v>58.4</v>
      </c>
      <c r="GV7" s="80">
        <v>80.599999999999994</v>
      </c>
      <c r="GW7" s="77" t="s">
        <v>123</v>
      </c>
      <c r="GX7" s="80" t="s">
        <v>123</v>
      </c>
      <c r="GY7" s="80" t="s">
        <v>123</v>
      </c>
      <c r="GZ7" s="80" t="s">
        <v>123</v>
      </c>
      <c r="HA7" s="80" t="s">
        <v>123</v>
      </c>
      <c r="HB7" s="80" t="s">
        <v>123</v>
      </c>
      <c r="HC7" s="80" t="s">
        <v>123</v>
      </c>
      <c r="HD7" s="80" t="s">
        <v>123</v>
      </c>
      <c r="HE7" s="80" t="s">
        <v>123</v>
      </c>
      <c r="HF7" s="80">
        <v>50.3</v>
      </c>
      <c r="HG7" s="80">
        <v>47.9</v>
      </c>
      <c r="HH7" s="80" t="s">
        <v>123</v>
      </c>
      <c r="HI7" s="80" t="s">
        <v>123</v>
      </c>
      <c r="HJ7" s="80" t="s">
        <v>123</v>
      </c>
      <c r="HK7" s="80" t="s">
        <v>123</v>
      </c>
      <c r="HL7" s="80" t="s">
        <v>123</v>
      </c>
      <c r="HM7" s="80" t="s">
        <v>123</v>
      </c>
      <c r="HN7" s="80" t="s">
        <v>123</v>
      </c>
      <c r="HO7" s="80" t="s">
        <v>123</v>
      </c>
      <c r="HP7" s="80">
        <v>5.2</v>
      </c>
      <c r="HQ7" s="80">
        <v>13</v>
      </c>
      <c r="HR7" s="80" t="s">
        <v>123</v>
      </c>
      <c r="HS7" s="80" t="s">
        <v>123</v>
      </c>
      <c r="HT7" s="80" t="s">
        <v>123</v>
      </c>
      <c r="HU7" s="80" t="s">
        <v>123</v>
      </c>
      <c r="HV7" s="80" t="s">
        <v>123</v>
      </c>
      <c r="HW7" s="80" t="s">
        <v>123</v>
      </c>
      <c r="HX7" s="80" t="s">
        <v>123</v>
      </c>
      <c r="HY7" s="80" t="s">
        <v>123</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t="s">
        <v>123</v>
      </c>
      <c r="IS7" s="80" t="s">
        <v>123</v>
      </c>
      <c r="IT7" s="80">
        <v>52.3</v>
      </c>
      <c r="IU7" s="80">
        <v>52.8</v>
      </c>
      <c r="IV7" s="77" t="s">
        <v>123</v>
      </c>
      <c r="IW7" s="80" t="s">
        <v>123</v>
      </c>
      <c r="IX7" s="80" t="s">
        <v>123</v>
      </c>
      <c r="IY7" s="80" t="s">
        <v>123</v>
      </c>
      <c r="IZ7" s="80" t="s">
        <v>123</v>
      </c>
      <c r="JA7" s="80" t="s">
        <v>123</v>
      </c>
      <c r="JB7" s="80" t="s">
        <v>123</v>
      </c>
      <c r="JC7" s="80" t="s">
        <v>123</v>
      </c>
      <c r="JD7" s="80" t="s">
        <v>123</v>
      </c>
      <c r="JE7" s="80">
        <v>18.5</v>
      </c>
      <c r="JF7" s="80">
        <v>16.100000000000001</v>
      </c>
      <c r="JG7" s="80" t="s">
        <v>123</v>
      </c>
      <c r="JH7" s="80" t="s">
        <v>123</v>
      </c>
      <c r="JI7" s="80" t="s">
        <v>123</v>
      </c>
      <c r="JJ7" s="80" t="s">
        <v>123</v>
      </c>
      <c r="JK7" s="80" t="s">
        <v>123</v>
      </c>
      <c r="JL7" s="80" t="s">
        <v>123</v>
      </c>
      <c r="JM7" s="80" t="s">
        <v>123</v>
      </c>
      <c r="JN7" s="80" t="s">
        <v>123</v>
      </c>
      <c r="JO7" s="80">
        <v>43.7</v>
      </c>
      <c r="JP7" s="80">
        <v>45.4</v>
      </c>
      <c r="JQ7" s="80" t="s">
        <v>123</v>
      </c>
      <c r="JR7" s="80" t="s">
        <v>123</v>
      </c>
      <c r="JS7" s="80" t="s">
        <v>123</v>
      </c>
      <c r="JT7" s="80" t="s">
        <v>123</v>
      </c>
      <c r="JU7" s="80" t="s">
        <v>123</v>
      </c>
      <c r="JV7" s="80" t="s">
        <v>123</v>
      </c>
      <c r="JW7" s="80" t="s">
        <v>123</v>
      </c>
      <c r="JX7" s="80" t="s">
        <v>123</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t="s">
        <v>123</v>
      </c>
      <c r="KR7" s="80" t="s">
        <v>123</v>
      </c>
      <c r="KS7" s="80">
        <v>98.4</v>
      </c>
      <c r="KT7" s="80">
        <v>98.4</v>
      </c>
      <c r="KU7" s="77">
        <v>1089</v>
      </c>
      <c r="KV7" s="80" t="s">
        <v>123</v>
      </c>
      <c r="KW7" s="80" t="s">
        <v>123</v>
      </c>
      <c r="KX7" s="80" t="s">
        <v>123</v>
      </c>
      <c r="KY7" s="80">
        <v>8.1</v>
      </c>
      <c r="KZ7" s="80">
        <v>11.8</v>
      </c>
      <c r="LA7" s="80" t="s">
        <v>123</v>
      </c>
      <c r="LB7" s="80" t="s">
        <v>123</v>
      </c>
      <c r="LC7" s="80" t="s">
        <v>123</v>
      </c>
      <c r="LD7" s="80">
        <v>13.7</v>
      </c>
      <c r="LE7" s="80">
        <v>12</v>
      </c>
      <c r="LF7" s="80" t="s">
        <v>123</v>
      </c>
      <c r="LG7" s="80" t="s">
        <v>123</v>
      </c>
      <c r="LH7" s="80" t="s">
        <v>123</v>
      </c>
      <c r="LI7" s="80">
        <v>100</v>
      </c>
      <c r="LJ7" s="80">
        <v>100</v>
      </c>
      <c r="LK7" s="80" t="s">
        <v>123</v>
      </c>
      <c r="LL7" s="80" t="s">
        <v>123</v>
      </c>
      <c r="LM7" s="80" t="s">
        <v>123</v>
      </c>
      <c r="LN7" s="80">
        <v>2.9</v>
      </c>
      <c r="LO7" s="80">
        <v>0.6</v>
      </c>
      <c r="LP7" s="80" t="s">
        <v>123</v>
      </c>
      <c r="LQ7" s="80" t="s">
        <v>123</v>
      </c>
      <c r="LR7" s="80" t="s">
        <v>123</v>
      </c>
      <c r="LS7" s="80">
        <v>1256.5999999999999</v>
      </c>
      <c r="LT7" s="80">
        <v>895.7</v>
      </c>
      <c r="LU7" s="80" t="s">
        <v>123</v>
      </c>
      <c r="LV7" s="80" t="s">
        <v>123</v>
      </c>
      <c r="LW7" s="80" t="s">
        <v>123</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v>100</v>
      </c>
      <c r="MN7" s="80">
        <v>100</v>
      </c>
      <c r="MO7" s="80" t="s">
        <v>123</v>
      </c>
      <c r="MP7" s="80" t="s">
        <v>123</v>
      </c>
      <c r="MQ7" s="80" t="s">
        <v>123</v>
      </c>
      <c r="MR7" s="80">
        <v>100</v>
      </c>
      <c r="MS7" s="80">
        <v>96.6</v>
      </c>
      <c r="MT7" s="80" t="s">
        <v>123</v>
      </c>
      <c r="MU7" s="80" t="s">
        <v>123</v>
      </c>
      <c r="MV7" s="80" t="s">
        <v>123</v>
      </c>
      <c r="MW7" s="80" t="s">
        <v>123</v>
      </c>
      <c r="MX7" s="80" t="s">
        <v>123</v>
      </c>
      <c r="MY7" s="80" t="s">
        <v>123</v>
      </c>
      <c r="MZ7" s="80" t="s">
        <v>123</v>
      </c>
      <c r="NA7" s="80" t="s">
        <v>123</v>
      </c>
      <c r="NB7" s="80" t="s">
        <v>123</v>
      </c>
      <c r="NC7" s="80" t="s">
        <v>123</v>
      </c>
      <c r="ND7" s="80" t="s">
        <v>123</v>
      </c>
      <c r="NE7" s="80" t="s">
        <v>123</v>
      </c>
      <c r="NF7" s="80" t="s">
        <v>123</v>
      </c>
      <c r="NG7" s="80" t="s">
        <v>123</v>
      </c>
      <c r="NH7" s="80" t="s">
        <v>123</v>
      </c>
      <c r="NI7" s="80">
        <v>2</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0</v>
      </c>
      <c r="GY8" s="84" t="s">
        <v>127</v>
      </c>
      <c r="GZ8" s="82"/>
      <c r="HA8" s="82"/>
      <c r="HB8" s="82"/>
      <c r="HC8" s="82"/>
      <c r="HD8" s="83"/>
      <c r="HE8" s="82"/>
      <c r="HF8" s="82"/>
      <c r="HG8" s="82" t="str">
        <f>HH4</f>
        <v>修繕費比率（％）</v>
      </c>
      <c r="HH8" s="82" t="b">
        <f>IF(SUM($M$7,$MX$7:$NA$7)=0,FALSE,TRUE)</f>
        <v>0</v>
      </c>
      <c r="HI8" s="84" t="s">
        <v>127</v>
      </c>
      <c r="HJ8" s="82"/>
      <c r="HK8" s="82"/>
      <c r="HL8" s="82"/>
      <c r="HM8" s="82"/>
      <c r="HN8" s="82"/>
      <c r="HO8" s="83"/>
      <c r="HP8" s="82"/>
      <c r="HQ8" s="82" t="str">
        <f>HR4</f>
        <v>企業債残高対料金収入比率（％）</v>
      </c>
      <c r="HR8" s="82" t="b">
        <f>IF(SUM($M$7,$MX$7:$NA$7)=0,FALSE,TRUE)</f>
        <v>0</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0</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1</v>
      </c>
      <c r="KW8" s="84" t="s">
        <v>127</v>
      </c>
      <c r="KX8" s="82"/>
      <c r="KY8" s="82"/>
      <c r="KZ8" s="82"/>
      <c r="LA8" s="82"/>
      <c r="LB8" s="83"/>
      <c r="LC8" s="82"/>
      <c r="LD8" s="82"/>
      <c r="LE8" s="82" t="str">
        <f>LF4</f>
        <v>修繕費比率（％）</v>
      </c>
      <c r="LF8" s="82" t="b">
        <f>IF(SUM($O$7,$NF$7:$NI$7)=0,FALSE,TRUE)</f>
        <v>1</v>
      </c>
      <c r="LG8" s="84" t="s">
        <v>127</v>
      </c>
      <c r="LH8" s="82"/>
      <c r="LI8" s="82"/>
      <c r="LJ8" s="82"/>
      <c r="LK8" s="82"/>
      <c r="LL8" s="82"/>
      <c r="LM8" s="83"/>
      <c r="LN8" s="82"/>
      <c r="LO8" s="82" t="str">
        <f>LP4</f>
        <v>企業債残高対料金収入比率（％）</v>
      </c>
      <c r="LP8" s="82" t="b">
        <f>IF(SUM($O$7,$NF$7:$NI$7)=0,FALSE,TRUE)</f>
        <v>1</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1</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（最大出力合計1,089kW）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（最大出力合計1,089kW）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t="str">
        <f>AX7</f>
        <v>-</v>
      </c>
      <c r="AY11" s="92" t="str">
        <f>AY7</f>
        <v>-</v>
      </c>
      <c r="AZ11" s="92" t="str">
        <f>AZ7</f>
        <v>-</v>
      </c>
      <c r="BA11" s="92">
        <f>BA7</f>
        <v>520.79999999999995</v>
      </c>
      <c r="BB11" s="92">
        <f>BB7</f>
        <v>343.8</v>
      </c>
      <c r="BC11" s="81"/>
      <c r="BD11" s="81"/>
      <c r="BE11" s="81"/>
      <c r="BF11" s="81"/>
      <c r="BG11" s="81"/>
      <c r="BH11" s="91" t="s">
        <v>136</v>
      </c>
      <c r="BI11" s="92" t="str">
        <f>BI7</f>
        <v>-</v>
      </c>
      <c r="BJ11" s="92" t="str">
        <f>BJ7</f>
        <v>-</v>
      </c>
      <c r="BK11" s="92" t="str">
        <f>BK7</f>
        <v>-</v>
      </c>
      <c r="BL11" s="92">
        <f>BL7</f>
        <v>987.5</v>
      </c>
      <c r="BM11" s="92">
        <f>BM7</f>
        <v>1656.8</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t="str">
        <f>CE7</f>
        <v>-</v>
      </c>
      <c r="CF11" s="92" t="str">
        <f>CF7</f>
        <v>-</v>
      </c>
      <c r="CG11" s="92" t="str">
        <f>CG7</f>
        <v>-</v>
      </c>
      <c r="CH11" s="92">
        <f>CH7</f>
        <v>11931.6</v>
      </c>
      <c r="CI11" s="92">
        <f>CI7</f>
        <v>11310.3</v>
      </c>
      <c r="CJ11" s="81"/>
      <c r="CK11" s="81"/>
      <c r="CL11" s="81"/>
      <c r="CM11" s="81"/>
      <c r="CN11" s="91" t="s">
        <v>136</v>
      </c>
      <c r="CO11" s="93" t="str">
        <f>CO7</f>
        <v>-</v>
      </c>
      <c r="CP11" s="93" t="str">
        <f>CP7</f>
        <v>-</v>
      </c>
      <c r="CQ11" s="93" t="str">
        <f>CQ7</f>
        <v>-</v>
      </c>
      <c r="CR11" s="93">
        <f>CR7</f>
        <v>37527</v>
      </c>
      <c r="CS11" s="93">
        <f>CS7</f>
        <v>33856</v>
      </c>
      <c r="CT11" s="81"/>
      <c r="CU11" s="81"/>
      <c r="CV11" s="81"/>
      <c r="CW11" s="81"/>
      <c r="CX11" s="81"/>
      <c r="CY11" s="91" t="s">
        <v>136</v>
      </c>
      <c r="CZ11" s="92" t="str">
        <f>CZ7</f>
        <v>-</v>
      </c>
      <c r="DA11" s="92" t="str">
        <f>DA7</f>
        <v>-</v>
      </c>
      <c r="DB11" s="92" t="str">
        <f>DB7</f>
        <v>-</v>
      </c>
      <c r="DC11" s="92">
        <f>DC7</f>
        <v>8.1</v>
      </c>
      <c r="DD11" s="92">
        <f>DD7</f>
        <v>11.8</v>
      </c>
      <c r="DE11" s="81"/>
      <c r="DF11" s="81"/>
      <c r="DG11" s="81"/>
      <c r="DH11" s="81"/>
      <c r="DI11" s="91" t="s">
        <v>136</v>
      </c>
      <c r="DJ11" s="92" t="str">
        <f>DJ7</f>
        <v>-</v>
      </c>
      <c r="DK11" s="92" t="str">
        <f>DK7</f>
        <v>-</v>
      </c>
      <c r="DL11" s="92" t="str">
        <f>DL7</f>
        <v>-</v>
      </c>
      <c r="DM11" s="92">
        <f>DM7</f>
        <v>100</v>
      </c>
      <c r="DN11" s="92">
        <f>DN7</f>
        <v>100</v>
      </c>
      <c r="DO11" s="81"/>
      <c r="DP11" s="81"/>
      <c r="DQ11" s="81"/>
      <c r="DR11" s="81"/>
      <c r="DS11" s="91" t="s">
        <v>136</v>
      </c>
      <c r="DT11" s="92" t="str">
        <f>DT7</f>
        <v>-</v>
      </c>
      <c r="DU11" s="92" t="str">
        <f>DU7</f>
        <v>-</v>
      </c>
      <c r="DV11" s="92" t="str">
        <f>DV7</f>
        <v>-</v>
      </c>
      <c r="DW11" s="92">
        <f>DW7</f>
        <v>1256.5999999999999</v>
      </c>
      <c r="DX11" s="92">
        <f>DX7</f>
        <v>895.7</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136</v>
      </c>
      <c r="EN11" s="92" t="str">
        <f>EN7</f>
        <v>-</v>
      </c>
      <c r="EO11" s="92" t="str">
        <f>EO7</f>
        <v>-</v>
      </c>
      <c r="EP11" s="92" t="str">
        <f>EP7</f>
        <v>-</v>
      </c>
      <c r="EQ11" s="92">
        <f>EQ7</f>
        <v>100</v>
      </c>
      <c r="ER11" s="92">
        <f>ER7</f>
        <v>100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137</v>
      </c>
      <c r="GM11" s="92" t="str">
        <f>GM7</f>
        <v>-</v>
      </c>
      <c r="GN11" s="92" t="str">
        <f>GN7</f>
        <v>-</v>
      </c>
      <c r="GO11" s="92" t="str">
        <f>GO7</f>
        <v>-</v>
      </c>
      <c r="GP11" s="92" t="str">
        <f>GP7</f>
        <v>-</v>
      </c>
      <c r="GQ11" s="92" t="str">
        <f>GQ7</f>
        <v>-</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f>KY7</f>
        <v>8.1</v>
      </c>
      <c r="KZ11" s="92">
        <f>KZ7</f>
        <v>11.8</v>
      </c>
      <c r="LA11" s="81"/>
      <c r="LB11" s="81"/>
      <c r="LC11" s="81"/>
      <c r="LD11" s="81"/>
      <c r="LE11" s="91" t="s">
        <v>136</v>
      </c>
      <c r="LF11" s="92" t="str">
        <f>LF7</f>
        <v>-</v>
      </c>
      <c r="LG11" s="92" t="str">
        <f>LG7</f>
        <v>-</v>
      </c>
      <c r="LH11" s="92" t="str">
        <f>LH7</f>
        <v>-</v>
      </c>
      <c r="LI11" s="92">
        <f>LI7</f>
        <v>100</v>
      </c>
      <c r="LJ11" s="92">
        <f>LJ7</f>
        <v>100</v>
      </c>
      <c r="LK11" s="81"/>
      <c r="LL11" s="81"/>
      <c r="LM11" s="81"/>
      <c r="LN11" s="81"/>
      <c r="LO11" s="91" t="s">
        <v>136</v>
      </c>
      <c r="LP11" s="92" t="str">
        <f>LP7</f>
        <v>-</v>
      </c>
      <c r="LQ11" s="92" t="str">
        <f>LQ7</f>
        <v>-</v>
      </c>
      <c r="LR11" s="92" t="str">
        <f>LR7</f>
        <v>-</v>
      </c>
      <c r="LS11" s="92">
        <f>LS7</f>
        <v>1256.5999999999999</v>
      </c>
      <c r="LT11" s="92">
        <f>LT7</f>
        <v>895.7</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f>MM7</f>
        <v>100</v>
      </c>
      <c r="MN11" s="92">
        <f>MN7</f>
        <v>100</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138</v>
      </c>
      <c r="AX12" s="92" t="str">
        <f>BC7</f>
        <v>-</v>
      </c>
      <c r="AY12" s="92" t="str">
        <f>BD7</f>
        <v>-</v>
      </c>
      <c r="AZ12" s="92" t="str">
        <f>BE7</f>
        <v>-</v>
      </c>
      <c r="BA12" s="92">
        <f>BF7</f>
        <v>124.7</v>
      </c>
      <c r="BB12" s="92">
        <f>BG7</f>
        <v>118.8</v>
      </c>
      <c r="BC12" s="81"/>
      <c r="BD12" s="81"/>
      <c r="BE12" s="81"/>
      <c r="BF12" s="81"/>
      <c r="BG12" s="81"/>
      <c r="BH12" s="91" t="s">
        <v>138</v>
      </c>
      <c r="BI12" s="92" t="str">
        <f>BN7</f>
        <v>-</v>
      </c>
      <c r="BJ12" s="92" t="str">
        <f>BO7</f>
        <v>-</v>
      </c>
      <c r="BK12" s="92" t="str">
        <f>BP7</f>
        <v>-</v>
      </c>
      <c r="BL12" s="92">
        <f>BQ7</f>
        <v>324.60000000000002</v>
      </c>
      <c r="BM12" s="92">
        <f>BR7</f>
        <v>255.4</v>
      </c>
      <c r="BN12" s="81"/>
      <c r="BO12" s="81"/>
      <c r="BP12" s="81"/>
      <c r="BQ12" s="81"/>
      <c r="BR12" s="81"/>
      <c r="BS12" s="91" t="s">
        <v>138</v>
      </c>
      <c r="BT12" s="92" t="str">
        <f>BY7</f>
        <v>-</v>
      </c>
      <c r="BU12" s="92" t="str">
        <f>BZ7</f>
        <v>-</v>
      </c>
      <c r="BV12" s="92" t="str">
        <f>CA7</f>
        <v>-</v>
      </c>
      <c r="BW12" s="92" t="str">
        <f>CB7</f>
        <v>-</v>
      </c>
      <c r="BX12" s="92" t="str">
        <f>CC7</f>
        <v>-</v>
      </c>
      <c r="BY12" s="81"/>
      <c r="BZ12" s="81"/>
      <c r="CA12" s="81"/>
      <c r="CB12" s="81"/>
      <c r="CC12" s="81"/>
      <c r="CD12" s="91" t="s">
        <v>138</v>
      </c>
      <c r="CE12" s="92" t="str">
        <f>CJ7</f>
        <v>-</v>
      </c>
      <c r="CF12" s="92" t="str">
        <f>CK7</f>
        <v>-</v>
      </c>
      <c r="CG12" s="92" t="str">
        <f>CL7</f>
        <v>-</v>
      </c>
      <c r="CH12" s="92">
        <f>CM7</f>
        <v>17642.5</v>
      </c>
      <c r="CI12" s="92">
        <f>CN7</f>
        <v>18815.8</v>
      </c>
      <c r="CJ12" s="81"/>
      <c r="CK12" s="81"/>
      <c r="CL12" s="81"/>
      <c r="CM12" s="81"/>
      <c r="CN12" s="91" t="s">
        <v>138</v>
      </c>
      <c r="CO12" s="93" t="str">
        <f>CT7</f>
        <v>-</v>
      </c>
      <c r="CP12" s="93" t="str">
        <f>CU7</f>
        <v>-</v>
      </c>
      <c r="CQ12" s="93" t="str">
        <f>CV7</f>
        <v>-</v>
      </c>
      <c r="CR12" s="93">
        <f>CW7</f>
        <v>58539</v>
      </c>
      <c r="CS12" s="93">
        <f>CX7</f>
        <v>37685</v>
      </c>
      <c r="CT12" s="81"/>
      <c r="CU12" s="81"/>
      <c r="CV12" s="81"/>
      <c r="CW12" s="81"/>
      <c r="CX12" s="81"/>
      <c r="CY12" s="91" t="s">
        <v>138</v>
      </c>
      <c r="CZ12" s="92" t="str">
        <f>DE7</f>
        <v>-</v>
      </c>
      <c r="DA12" s="92" t="str">
        <f>DF7</f>
        <v>-</v>
      </c>
      <c r="DB12" s="92" t="str">
        <f>DG7</f>
        <v>-</v>
      </c>
      <c r="DC12" s="92">
        <f>DH7</f>
        <v>37.700000000000003</v>
      </c>
      <c r="DD12" s="92">
        <f>DI7</f>
        <v>33.9</v>
      </c>
      <c r="DE12" s="81"/>
      <c r="DF12" s="81"/>
      <c r="DG12" s="81"/>
      <c r="DH12" s="81"/>
      <c r="DI12" s="91" t="s">
        <v>138</v>
      </c>
      <c r="DJ12" s="92" t="str">
        <f>DO7</f>
        <v>-</v>
      </c>
      <c r="DK12" s="92" t="str">
        <f>DP7</f>
        <v>-</v>
      </c>
      <c r="DL12" s="92" t="str">
        <f>DQ7</f>
        <v>-</v>
      </c>
      <c r="DM12" s="92">
        <f>DR7</f>
        <v>13.7</v>
      </c>
      <c r="DN12" s="92">
        <f>DS7</f>
        <v>16.3</v>
      </c>
      <c r="DO12" s="81"/>
      <c r="DP12" s="81"/>
      <c r="DQ12" s="81"/>
      <c r="DR12" s="81"/>
      <c r="DS12" s="91" t="s">
        <v>138</v>
      </c>
      <c r="DT12" s="92" t="str">
        <f>DY7</f>
        <v>-</v>
      </c>
      <c r="DU12" s="92" t="str">
        <f>DZ7</f>
        <v>-</v>
      </c>
      <c r="DV12" s="92" t="str">
        <f>EA7</f>
        <v>-</v>
      </c>
      <c r="DW12" s="92">
        <f>EB7</f>
        <v>99.7</v>
      </c>
      <c r="DX12" s="92">
        <f>EC7</f>
        <v>101.4</v>
      </c>
      <c r="DY12" s="81"/>
      <c r="DZ12" s="81"/>
      <c r="EA12" s="81"/>
      <c r="EB12" s="81"/>
      <c r="EC12" s="91" t="s">
        <v>138</v>
      </c>
      <c r="ED12" s="92" t="str">
        <f>EI7</f>
        <v>-</v>
      </c>
      <c r="EE12" s="92" t="str">
        <f>EJ7</f>
        <v>-</v>
      </c>
      <c r="EF12" s="92" t="str">
        <f>EK7</f>
        <v>-</v>
      </c>
      <c r="EG12" s="92" t="str">
        <f>EL7</f>
        <v>-</v>
      </c>
      <c r="EH12" s="92" t="str">
        <f>EM7</f>
        <v>-</v>
      </c>
      <c r="EI12" s="81"/>
      <c r="EJ12" s="81"/>
      <c r="EK12" s="81"/>
      <c r="EL12" s="81"/>
      <c r="EM12" s="91" t="s">
        <v>138</v>
      </c>
      <c r="EN12" s="92" t="str">
        <f>ES7</f>
        <v>-</v>
      </c>
      <c r="EO12" s="92" t="str">
        <f>ET7</f>
        <v>-</v>
      </c>
      <c r="EP12" s="92" t="str">
        <f>EU7</f>
        <v>-</v>
      </c>
      <c r="EQ12" s="92">
        <f>EV7</f>
        <v>70.2</v>
      </c>
      <c r="ER12" s="92">
        <f>EW7</f>
        <v>72.7</v>
      </c>
      <c r="ES12" s="81"/>
      <c r="ET12" s="81"/>
      <c r="EU12" s="81"/>
      <c r="EV12" s="81"/>
      <c r="EW12" s="81"/>
      <c r="EX12" s="91" t="s">
        <v>138</v>
      </c>
      <c r="EY12" s="92" t="str">
        <f>IF($EY$8,FD7,"-")</f>
        <v>-</v>
      </c>
      <c r="EZ12" s="92" t="str">
        <f>IF($EY$8,FE7,"-")</f>
        <v>-</v>
      </c>
      <c r="FA12" s="92" t="str">
        <f>IF($EY$8,FF7,"-")</f>
        <v>-</v>
      </c>
      <c r="FB12" s="92" t="str">
        <f>IF($EY$8,FG7,"-")</f>
        <v>-</v>
      </c>
      <c r="FC12" s="92" t="str">
        <f>IF($EY$8,FH7,"-")</f>
        <v>-</v>
      </c>
      <c r="FD12" s="81"/>
      <c r="FE12" s="81"/>
      <c r="FF12" s="81"/>
      <c r="FG12" s="81"/>
      <c r="FH12" s="91" t="s">
        <v>138</v>
      </c>
      <c r="FI12" s="92" t="str">
        <f>IF($FI$8,FN7,"-")</f>
        <v>-</v>
      </c>
      <c r="FJ12" s="92" t="str">
        <f>IF($FI$8,FO7,"-")</f>
        <v>-</v>
      </c>
      <c r="FK12" s="92" t="str">
        <f>IF($FI$8,FP7,"-")</f>
        <v>-</v>
      </c>
      <c r="FL12" s="92" t="str">
        <f>IF($FI$8,FQ7,"-")</f>
        <v>-</v>
      </c>
      <c r="FM12" s="92" t="str">
        <f>IF($FI$8,FR7,"-")</f>
        <v>-</v>
      </c>
      <c r="FN12" s="81"/>
      <c r="FO12" s="81"/>
      <c r="FP12" s="81"/>
      <c r="FQ12" s="81"/>
      <c r="FR12" s="91" t="s">
        <v>138</v>
      </c>
      <c r="FS12" s="92" t="str">
        <f>IF($FS$8,FX7,"-")</f>
        <v>-</v>
      </c>
      <c r="FT12" s="92" t="str">
        <f>IF($FS$8,FY7,"-")</f>
        <v>-</v>
      </c>
      <c r="FU12" s="92" t="str">
        <f>IF($FS$8,FZ7,"-")</f>
        <v>-</v>
      </c>
      <c r="FV12" s="92" t="str">
        <f>IF($FS$8,GA7,"-")</f>
        <v>-</v>
      </c>
      <c r="FW12" s="92" t="str">
        <f>IF($FS$8,GB7,"-")</f>
        <v>-</v>
      </c>
      <c r="FX12" s="81"/>
      <c r="FY12" s="81"/>
      <c r="FZ12" s="81"/>
      <c r="GA12" s="81"/>
      <c r="GB12" s="91" t="s">
        <v>138</v>
      </c>
      <c r="GC12" s="92" t="str">
        <f>IF($GC$8,GH7,"-")</f>
        <v>-</v>
      </c>
      <c r="GD12" s="92" t="str">
        <f>IF($GC$8,GI7,"-")</f>
        <v>-</v>
      </c>
      <c r="GE12" s="92" t="str">
        <f>IF($GC$8,GJ7,"-")</f>
        <v>-</v>
      </c>
      <c r="GF12" s="92" t="str">
        <f>IF($GC$8,GK7,"-")</f>
        <v>-</v>
      </c>
      <c r="GG12" s="92" t="str">
        <f>IF($GC$8,GL7,"-")</f>
        <v>-</v>
      </c>
      <c r="GH12" s="81"/>
      <c r="GI12" s="81"/>
      <c r="GJ12" s="81"/>
      <c r="GK12" s="81"/>
      <c r="GL12" s="91" t="s">
        <v>138</v>
      </c>
      <c r="GM12" s="92" t="str">
        <f>IF($GM$8,GR7,"-")</f>
        <v>-</v>
      </c>
      <c r="GN12" s="92" t="str">
        <f>IF($GM$8,GS7,"-")</f>
        <v>-</v>
      </c>
      <c r="GO12" s="92" t="str">
        <f>IF($GM$8,GT7,"-")</f>
        <v>-</v>
      </c>
      <c r="GP12" s="92" t="str">
        <f>IF($GM$8,GU7,"-")</f>
        <v>-</v>
      </c>
      <c r="GQ12" s="92" t="str">
        <f>IF($GM$8,GV7,"-")</f>
        <v>-</v>
      </c>
      <c r="GR12" s="81"/>
      <c r="GS12" s="81"/>
      <c r="GT12" s="81"/>
      <c r="GU12" s="81"/>
      <c r="GV12" s="81"/>
      <c r="GW12" s="91" t="s">
        <v>138</v>
      </c>
      <c r="GX12" s="92" t="str">
        <f>IF($GX$8,HC7,"-")</f>
        <v>-</v>
      </c>
      <c r="GY12" s="92" t="str">
        <f>IF($GX$8,HD7,"-")</f>
        <v>-</v>
      </c>
      <c r="GZ12" s="92" t="str">
        <f>IF($GX$8,HE7,"-")</f>
        <v>-</v>
      </c>
      <c r="HA12" s="92" t="str">
        <f>IF($GX$8,HF7,"-")</f>
        <v>-</v>
      </c>
      <c r="HB12" s="92" t="str">
        <f>IF($GX$8,HG7,"-")</f>
        <v>-</v>
      </c>
      <c r="HC12" s="81"/>
      <c r="HD12" s="81"/>
      <c r="HE12" s="81"/>
      <c r="HF12" s="81"/>
      <c r="HG12" s="91" t="s">
        <v>138</v>
      </c>
      <c r="HH12" s="92" t="str">
        <f>IF($HH$8,HM7,"-")</f>
        <v>-</v>
      </c>
      <c r="HI12" s="92" t="str">
        <f>IF($HH$8,HN7,"-")</f>
        <v>-</v>
      </c>
      <c r="HJ12" s="92" t="str">
        <f>IF($HH$8,HO7,"-")</f>
        <v>-</v>
      </c>
      <c r="HK12" s="92" t="str">
        <f>IF($HH$8,HP7,"-")</f>
        <v>-</v>
      </c>
      <c r="HL12" s="92" t="str">
        <f>IF($HH$8,HQ7,"-")</f>
        <v>-</v>
      </c>
      <c r="HM12" s="81"/>
      <c r="HN12" s="81"/>
      <c r="HO12" s="81"/>
      <c r="HP12" s="81"/>
      <c r="HQ12" s="91" t="s">
        <v>138</v>
      </c>
      <c r="HR12" s="92" t="str">
        <f>IF($HR$8,HW7,"-")</f>
        <v>-</v>
      </c>
      <c r="HS12" s="92" t="str">
        <f>IF($HR$8,HX7,"-")</f>
        <v>-</v>
      </c>
      <c r="HT12" s="92" t="str">
        <f>IF($HR$8,HY7,"-")</f>
        <v>-</v>
      </c>
      <c r="HU12" s="92" t="str">
        <f>IF($HR$8,HZ7,"-")</f>
        <v>-</v>
      </c>
      <c r="HV12" s="92" t="str">
        <f>IF($HR$8,IA7,"-")</f>
        <v>-</v>
      </c>
      <c r="HW12" s="81"/>
      <c r="HX12" s="81"/>
      <c r="HY12" s="81"/>
      <c r="HZ12" s="81"/>
      <c r="IA12" s="91" t="s">
        <v>138</v>
      </c>
      <c r="IB12" s="92" t="str">
        <f>IF($IB$8,IG7,"-")</f>
        <v>-</v>
      </c>
      <c r="IC12" s="92" t="str">
        <f>IF($IB$8,IH7,"-")</f>
        <v>-</v>
      </c>
      <c r="ID12" s="92" t="str">
        <f>IF($IB$8,II7,"-")</f>
        <v>-</v>
      </c>
      <c r="IE12" s="92" t="str">
        <f>IF($IB$8,IJ7,"-")</f>
        <v>-</v>
      </c>
      <c r="IF12" s="92" t="str">
        <f>IF($IB$8,IK7,"-")</f>
        <v>-</v>
      </c>
      <c r="IG12" s="81"/>
      <c r="IH12" s="81"/>
      <c r="II12" s="81"/>
      <c r="IJ12" s="81"/>
      <c r="IK12" s="91" t="s">
        <v>138</v>
      </c>
      <c r="IL12" s="92" t="str">
        <f>IF($IL$8,IQ7,"-")</f>
        <v>-</v>
      </c>
      <c r="IM12" s="92" t="str">
        <f>IF($IL$8,IR7,"-")</f>
        <v>-</v>
      </c>
      <c r="IN12" s="92" t="str">
        <f>IF($IL$8,IS7,"-")</f>
        <v>-</v>
      </c>
      <c r="IO12" s="92" t="str">
        <f>IF($IL$8,IT7,"-")</f>
        <v>-</v>
      </c>
      <c r="IP12" s="92" t="str">
        <f>IF($IL$8,IU7,"-")</f>
        <v>-</v>
      </c>
      <c r="IQ12" s="81"/>
      <c r="IR12" s="81"/>
      <c r="IS12" s="81"/>
      <c r="IT12" s="81"/>
      <c r="IU12" s="81"/>
      <c r="IV12" s="91" t="s">
        <v>138</v>
      </c>
      <c r="IW12" s="92" t="str">
        <f>IF($IW$8,JB7,"-")</f>
        <v>-</v>
      </c>
      <c r="IX12" s="92" t="str">
        <f>IF($IW$8,JC7,"-")</f>
        <v>-</v>
      </c>
      <c r="IY12" s="92" t="str">
        <f>IF($IW$8,JD7,"-")</f>
        <v>-</v>
      </c>
      <c r="IZ12" s="92" t="str">
        <f>IF($IW$8,JE7,"-")</f>
        <v>-</v>
      </c>
      <c r="JA12" s="92" t="str">
        <f>IF($IW$8,JF7,"-")</f>
        <v>-</v>
      </c>
      <c r="JB12" s="81"/>
      <c r="JC12" s="81"/>
      <c r="JD12" s="81"/>
      <c r="JE12" s="81"/>
      <c r="JF12" s="91" t="s">
        <v>138</v>
      </c>
      <c r="JG12" s="92" t="str">
        <f>IF($JG$8,JL7,"-")</f>
        <v>-</v>
      </c>
      <c r="JH12" s="92" t="str">
        <f>IF($JG$8,JM7,"-")</f>
        <v>-</v>
      </c>
      <c r="JI12" s="92" t="str">
        <f>IF($JG$8,JN7,"-")</f>
        <v>-</v>
      </c>
      <c r="JJ12" s="92" t="str">
        <f>IF($JG$8,JO7,"-")</f>
        <v>-</v>
      </c>
      <c r="JK12" s="92" t="str">
        <f>IF($JG$8,JP7,"-")</f>
        <v>-</v>
      </c>
      <c r="JL12" s="81"/>
      <c r="JM12" s="81"/>
      <c r="JN12" s="81"/>
      <c r="JO12" s="81"/>
      <c r="JP12" s="91" t="s">
        <v>138</v>
      </c>
      <c r="JQ12" s="92" t="str">
        <f>IF($JQ$8,JV7,"-")</f>
        <v>-</v>
      </c>
      <c r="JR12" s="92" t="str">
        <f>IF($JQ$8,JW7,"-")</f>
        <v>-</v>
      </c>
      <c r="JS12" s="92" t="str">
        <f>IF($JQ$8,JX7,"-")</f>
        <v>-</v>
      </c>
      <c r="JT12" s="92" t="str">
        <f>IF($JQ$8,JY7,"-")</f>
        <v>-</v>
      </c>
      <c r="JU12" s="92" t="str">
        <f>IF($JQ$8,JZ7,"-")</f>
        <v>-</v>
      </c>
      <c r="JV12" s="81"/>
      <c r="JW12" s="81"/>
      <c r="JX12" s="81"/>
      <c r="JY12" s="81"/>
      <c r="JZ12" s="91" t="s">
        <v>138</v>
      </c>
      <c r="KA12" s="92" t="str">
        <f>IF($KA$8,KF7,"-")</f>
        <v>-</v>
      </c>
      <c r="KB12" s="92" t="str">
        <f>IF($KA$8,KG7,"-")</f>
        <v>-</v>
      </c>
      <c r="KC12" s="92" t="str">
        <f>IF($KA$8,KH7,"-")</f>
        <v>-</v>
      </c>
      <c r="KD12" s="92" t="str">
        <f>IF($KA$8,KI7,"-")</f>
        <v>-</v>
      </c>
      <c r="KE12" s="92" t="str">
        <f>IF($KA$8,KJ7,"-")</f>
        <v>-</v>
      </c>
      <c r="KF12" s="81"/>
      <c r="KG12" s="81"/>
      <c r="KH12" s="81"/>
      <c r="KI12" s="81"/>
      <c r="KJ12" s="91" t="s">
        <v>138</v>
      </c>
      <c r="KK12" s="92" t="str">
        <f>IF($KK$8,KP7,"-")</f>
        <v>-</v>
      </c>
      <c r="KL12" s="92" t="str">
        <f>IF($KK$8,KQ7,"-")</f>
        <v>-</v>
      </c>
      <c r="KM12" s="92" t="str">
        <f>IF($KK$8,KR7,"-")</f>
        <v>-</v>
      </c>
      <c r="KN12" s="92" t="str">
        <f>IF($KK$8,KS7,"-")</f>
        <v>-</v>
      </c>
      <c r="KO12" s="92" t="str">
        <f>IF($KK$8,KT7,"-")</f>
        <v>-</v>
      </c>
      <c r="KP12" s="81"/>
      <c r="KQ12" s="81"/>
      <c r="KR12" s="81"/>
      <c r="KS12" s="81"/>
      <c r="KT12" s="81"/>
      <c r="KU12" s="91" t="s">
        <v>138</v>
      </c>
      <c r="KV12" s="92" t="str">
        <f>IF($KV$8,LA7,"-")</f>
        <v>-</v>
      </c>
      <c r="KW12" s="92" t="str">
        <f>IF($KV$8,LB7,"-")</f>
        <v>-</v>
      </c>
      <c r="KX12" s="92" t="str">
        <f>IF($KV$8,LC7,"-")</f>
        <v>-</v>
      </c>
      <c r="KY12" s="92">
        <f>IF($KV$8,LD7,"-")</f>
        <v>13.7</v>
      </c>
      <c r="KZ12" s="92">
        <f>IF($KV$8,LE7,"-")</f>
        <v>12</v>
      </c>
      <c r="LA12" s="81"/>
      <c r="LB12" s="81"/>
      <c r="LC12" s="81"/>
      <c r="LD12" s="81"/>
      <c r="LE12" s="91" t="s">
        <v>138</v>
      </c>
      <c r="LF12" s="92" t="str">
        <f>IF($LF$8,LK7,"-")</f>
        <v>-</v>
      </c>
      <c r="LG12" s="92" t="str">
        <f>IF($LF$8,LL7,"-")</f>
        <v>-</v>
      </c>
      <c r="LH12" s="92" t="str">
        <f>IF($LF$8,LM7,"-")</f>
        <v>-</v>
      </c>
      <c r="LI12" s="92">
        <f>IF($LF$8,LN7,"-")</f>
        <v>2.9</v>
      </c>
      <c r="LJ12" s="92">
        <f>IF($LF$8,LO7,"-")</f>
        <v>0.6</v>
      </c>
      <c r="LK12" s="81"/>
      <c r="LL12" s="81"/>
      <c r="LM12" s="81"/>
      <c r="LN12" s="81"/>
      <c r="LO12" s="91" t="s">
        <v>138</v>
      </c>
      <c r="LP12" s="92" t="str">
        <f>IF($LP$8,LU7,"-")</f>
        <v>-</v>
      </c>
      <c r="LQ12" s="92" t="str">
        <f>IF($LP$8,LV7,"-")</f>
        <v>-</v>
      </c>
      <c r="LR12" s="92" t="str">
        <f>IF($LP$8,LW7,"-")</f>
        <v>-</v>
      </c>
      <c r="LS12" s="92">
        <f>IF($LP$8,LX7,"-")</f>
        <v>282.39999999999998</v>
      </c>
      <c r="LT12" s="92">
        <f>IF($LP$8,LY7,"-")</f>
        <v>213.5</v>
      </c>
      <c r="LU12" s="81"/>
      <c r="LV12" s="81"/>
      <c r="LW12" s="81"/>
      <c r="LX12" s="81"/>
      <c r="LY12" s="91" t="s">
        <v>138</v>
      </c>
      <c r="LZ12" s="92" t="str">
        <f>IF($LZ$8,ME7,"-")</f>
        <v>-</v>
      </c>
      <c r="MA12" s="92" t="str">
        <f>IF($LZ$8,MF7,"-")</f>
        <v>-</v>
      </c>
      <c r="MB12" s="92" t="str">
        <f>IF($LZ$8,MG7,"-")</f>
        <v>-</v>
      </c>
      <c r="MC12" s="92" t="str">
        <f>IF($LZ$8,MH7,"-")</f>
        <v>-</v>
      </c>
      <c r="MD12" s="92" t="str">
        <f>IF($LZ$8,MI7,"-")</f>
        <v>-</v>
      </c>
      <c r="ME12" s="81"/>
      <c r="MF12" s="81"/>
      <c r="MG12" s="81"/>
      <c r="MH12" s="81"/>
      <c r="MI12" s="91" t="s">
        <v>138</v>
      </c>
      <c r="MJ12" s="92" t="str">
        <f>IF($MJ$8,MO7,"-")</f>
        <v>-</v>
      </c>
      <c r="MK12" s="92" t="str">
        <f>IF($MJ$8,MP7,"-")</f>
        <v>-</v>
      </c>
      <c r="ML12" s="92" t="str">
        <f>IF($MJ$8,MQ7,"-")</f>
        <v>-</v>
      </c>
      <c r="MM12" s="92">
        <f>IF($MJ$8,MR7,"-")</f>
        <v>100</v>
      </c>
      <c r="MN12" s="92">
        <f>IF($MJ$8,MS7,"-")</f>
        <v>96.6</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139</v>
      </c>
      <c r="AX13" s="92">
        <f>$BH$7</f>
        <v>100</v>
      </c>
      <c r="AY13" s="92">
        <f>$BH$7</f>
        <v>100</v>
      </c>
      <c r="AZ13" s="92">
        <f>$BH$7</f>
        <v>100</v>
      </c>
      <c r="BA13" s="92">
        <f>$BH$7</f>
        <v>100</v>
      </c>
      <c r="BB13" s="92">
        <f>$BH$7</f>
        <v>100</v>
      </c>
      <c r="BC13" s="81"/>
      <c r="BD13" s="81"/>
      <c r="BE13" s="81"/>
      <c r="BF13" s="81"/>
      <c r="BG13" s="81"/>
      <c r="BH13" s="91" t="s">
        <v>139</v>
      </c>
      <c r="BI13" s="92">
        <f>$BS$7</f>
        <v>100</v>
      </c>
      <c r="BJ13" s="92">
        <f>$BS$7</f>
        <v>100</v>
      </c>
      <c r="BK13" s="92">
        <f>$BS$7</f>
        <v>100</v>
      </c>
      <c r="BL13" s="92">
        <f>$BS$7</f>
        <v>100</v>
      </c>
      <c r="BM13" s="92">
        <f>$BS$7</f>
        <v>100</v>
      </c>
      <c r="BN13" s="81"/>
      <c r="BO13" s="81"/>
      <c r="BP13" s="81"/>
      <c r="BQ13" s="81"/>
      <c r="BR13" s="81"/>
      <c r="BS13" s="91" t="s">
        <v>139</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140</v>
      </c>
      <c r="C14" s="96"/>
      <c r="D14" s="97"/>
      <c r="E14" s="96"/>
      <c r="F14" s="193" t="s">
        <v>141</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142</v>
      </c>
      <c r="C15" s="192"/>
      <c r="D15" s="97"/>
      <c r="E15" s="94">
        <v>1</v>
      </c>
      <c r="F15" s="192" t="s">
        <v>143</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144</v>
      </c>
      <c r="AX15" s="99"/>
      <c r="AY15" s="99"/>
      <c r="AZ15" s="99"/>
      <c r="BA15" s="99"/>
      <c r="BB15" s="99"/>
      <c r="BC15" s="97"/>
      <c r="BD15" s="97"/>
      <c r="BE15" s="97"/>
      <c r="BF15" s="97"/>
      <c r="BG15" s="97"/>
      <c r="BH15" s="98" t="s">
        <v>144</v>
      </c>
      <c r="BI15" s="99"/>
      <c r="BJ15" s="99"/>
      <c r="BK15" s="99"/>
      <c r="BL15" s="99"/>
      <c r="BM15" s="99"/>
      <c r="BN15" s="97"/>
      <c r="BO15" s="97"/>
      <c r="BP15" s="97"/>
      <c r="BQ15" s="97"/>
      <c r="BR15" s="97"/>
      <c r="BS15" s="98" t="s">
        <v>144</v>
      </c>
      <c r="BT15" s="99"/>
      <c r="BU15" s="99"/>
      <c r="BV15" s="99"/>
      <c r="BW15" s="99"/>
      <c r="BX15" s="99"/>
      <c r="BY15" s="97"/>
      <c r="BZ15" s="97"/>
      <c r="CA15" s="97"/>
      <c r="CB15" s="97"/>
      <c r="CC15" s="97"/>
      <c r="CD15" s="98" t="s">
        <v>144</v>
      </c>
      <c r="CE15" s="99"/>
      <c r="CF15" s="99"/>
      <c r="CG15" s="99"/>
      <c r="CH15" s="99"/>
      <c r="CI15" s="99"/>
      <c r="CJ15" s="97"/>
      <c r="CK15" s="97"/>
      <c r="CL15" s="97"/>
      <c r="CM15" s="97"/>
      <c r="CN15" s="98" t="s">
        <v>144</v>
      </c>
      <c r="CO15" s="99"/>
      <c r="CP15" s="99"/>
      <c r="CQ15" s="99"/>
      <c r="CR15" s="99"/>
      <c r="CS15" s="99"/>
      <c r="CT15" s="97"/>
      <c r="CU15" s="97"/>
      <c r="CV15" s="97"/>
      <c r="CW15" s="97"/>
      <c r="CX15" s="97"/>
      <c r="CY15" s="98" t="s">
        <v>144</v>
      </c>
      <c r="CZ15" s="99"/>
      <c r="DA15" s="99"/>
      <c r="DB15" s="99"/>
      <c r="DC15" s="99"/>
      <c r="DD15" s="99"/>
      <c r="DE15" s="97"/>
      <c r="DF15" s="97"/>
      <c r="DG15" s="97"/>
      <c r="DH15" s="97"/>
      <c r="DI15" s="98" t="s">
        <v>144</v>
      </c>
      <c r="DJ15" s="99"/>
      <c r="DK15" s="99"/>
      <c r="DL15" s="99"/>
      <c r="DM15" s="99"/>
      <c r="DN15" s="99"/>
      <c r="DO15" s="97"/>
      <c r="DP15" s="97"/>
      <c r="DQ15" s="97"/>
      <c r="DR15" s="97"/>
      <c r="DS15" s="98" t="s">
        <v>144</v>
      </c>
      <c r="DT15" s="99"/>
      <c r="DU15" s="99"/>
      <c r="DV15" s="99"/>
      <c r="DW15" s="99"/>
      <c r="DX15" s="99"/>
      <c r="DY15" s="97"/>
      <c r="DZ15" s="97"/>
      <c r="EA15" s="97"/>
      <c r="EB15" s="97"/>
      <c r="EC15" s="98" t="s">
        <v>144</v>
      </c>
      <c r="ED15" s="99"/>
      <c r="EE15" s="99"/>
      <c r="EF15" s="99"/>
      <c r="EG15" s="99"/>
      <c r="EH15" s="99"/>
      <c r="EI15" s="97"/>
      <c r="EJ15" s="97"/>
      <c r="EK15" s="97"/>
      <c r="EL15" s="97"/>
      <c r="EM15" s="98" t="s">
        <v>144</v>
      </c>
      <c r="EN15" s="99"/>
      <c r="EO15" s="99"/>
      <c r="EP15" s="99"/>
      <c r="EQ15" s="99"/>
      <c r="ER15" s="99"/>
      <c r="ES15" s="97"/>
      <c r="ET15" s="97"/>
      <c r="EU15" s="97"/>
      <c r="EV15" s="97"/>
      <c r="EW15" s="97"/>
      <c r="EX15" s="98" t="s">
        <v>144</v>
      </c>
      <c r="EY15" s="99"/>
      <c r="EZ15" s="99"/>
      <c r="FA15" s="99"/>
      <c r="FB15" s="99"/>
      <c r="FC15" s="99"/>
      <c r="FD15" s="97"/>
      <c r="FE15" s="97"/>
      <c r="FF15" s="97"/>
      <c r="FG15" s="97"/>
      <c r="FH15" s="98" t="s">
        <v>144</v>
      </c>
      <c r="FI15" s="99"/>
      <c r="FJ15" s="99"/>
      <c r="FK15" s="99"/>
      <c r="FL15" s="99"/>
      <c r="FM15" s="99"/>
      <c r="FN15" s="97"/>
      <c r="FO15" s="97"/>
      <c r="FP15" s="97"/>
      <c r="FQ15" s="97"/>
      <c r="FR15" s="98" t="s">
        <v>144</v>
      </c>
      <c r="FS15" s="99"/>
      <c r="FT15" s="99"/>
      <c r="FU15" s="99"/>
      <c r="FV15" s="99"/>
      <c r="FW15" s="99"/>
      <c r="FX15" s="97"/>
      <c r="FY15" s="97"/>
      <c r="FZ15" s="97"/>
      <c r="GA15" s="97"/>
      <c r="GB15" s="98" t="s">
        <v>144</v>
      </c>
      <c r="GC15" s="99"/>
      <c r="GD15" s="99"/>
      <c r="GE15" s="99"/>
      <c r="GF15" s="99"/>
      <c r="GG15" s="99"/>
      <c r="GH15" s="97"/>
      <c r="GI15" s="97"/>
      <c r="GJ15" s="97"/>
      <c r="GK15" s="97"/>
      <c r="GL15" s="98" t="s">
        <v>144</v>
      </c>
      <c r="GM15" s="99"/>
      <c r="GN15" s="99"/>
      <c r="GO15" s="99"/>
      <c r="GP15" s="99"/>
      <c r="GQ15" s="99"/>
      <c r="GR15" s="97"/>
      <c r="GS15" s="97"/>
      <c r="GT15" s="97"/>
      <c r="GU15" s="97"/>
      <c r="GV15" s="97"/>
      <c r="GW15" s="98" t="s">
        <v>144</v>
      </c>
      <c r="GX15" s="99"/>
      <c r="GY15" s="99"/>
      <c r="GZ15" s="99"/>
      <c r="HA15" s="99"/>
      <c r="HB15" s="99"/>
      <c r="HC15" s="97"/>
      <c r="HD15" s="97"/>
      <c r="HE15" s="97"/>
      <c r="HF15" s="97"/>
      <c r="HG15" s="98" t="s">
        <v>144</v>
      </c>
      <c r="HH15" s="99"/>
      <c r="HI15" s="99"/>
      <c r="HJ15" s="99"/>
      <c r="HK15" s="99"/>
      <c r="HL15" s="99"/>
      <c r="HM15" s="97"/>
      <c r="HN15" s="97"/>
      <c r="HO15" s="97"/>
      <c r="HP15" s="97"/>
      <c r="HQ15" s="98" t="s">
        <v>144</v>
      </c>
      <c r="HR15" s="99"/>
      <c r="HS15" s="99"/>
      <c r="HT15" s="99"/>
      <c r="HU15" s="99"/>
      <c r="HV15" s="99"/>
      <c r="HW15" s="97"/>
      <c r="HX15" s="97"/>
      <c r="HY15" s="97"/>
      <c r="HZ15" s="97"/>
      <c r="IA15" s="98" t="s">
        <v>144</v>
      </c>
      <c r="IB15" s="99"/>
      <c r="IC15" s="99"/>
      <c r="ID15" s="99"/>
      <c r="IE15" s="99"/>
      <c r="IF15" s="99"/>
      <c r="IG15" s="97"/>
      <c r="IH15" s="97"/>
      <c r="II15" s="97"/>
      <c r="IJ15" s="97"/>
      <c r="IK15" s="98" t="s">
        <v>144</v>
      </c>
      <c r="IL15" s="99"/>
      <c r="IM15" s="99"/>
      <c r="IN15" s="99"/>
      <c r="IO15" s="99"/>
      <c r="IP15" s="99"/>
      <c r="IQ15" s="97"/>
      <c r="IR15" s="97"/>
      <c r="IS15" s="97"/>
      <c r="IT15" s="97"/>
      <c r="IU15" s="97"/>
      <c r="IV15" s="98" t="s">
        <v>144</v>
      </c>
      <c r="IW15" s="99"/>
      <c r="IX15" s="99"/>
      <c r="IY15" s="99"/>
      <c r="IZ15" s="99"/>
      <c r="JA15" s="99"/>
      <c r="JB15" s="97"/>
      <c r="JC15" s="97"/>
      <c r="JD15" s="97"/>
      <c r="JE15" s="97"/>
      <c r="JF15" s="98" t="s">
        <v>144</v>
      </c>
      <c r="JG15" s="99"/>
      <c r="JH15" s="99"/>
      <c r="JI15" s="99"/>
      <c r="JJ15" s="99"/>
      <c r="JK15" s="99"/>
      <c r="JL15" s="97"/>
      <c r="JM15" s="97"/>
      <c r="JN15" s="97"/>
      <c r="JO15" s="97"/>
      <c r="JP15" s="98" t="s">
        <v>144</v>
      </c>
      <c r="JQ15" s="99"/>
      <c r="JR15" s="99"/>
      <c r="JS15" s="99"/>
      <c r="JT15" s="99"/>
      <c r="JU15" s="99"/>
      <c r="JV15" s="97"/>
      <c r="JW15" s="97"/>
      <c r="JX15" s="97"/>
      <c r="JY15" s="97"/>
      <c r="JZ15" s="98" t="s">
        <v>144</v>
      </c>
      <c r="KA15" s="99"/>
      <c r="KB15" s="99"/>
      <c r="KC15" s="99"/>
      <c r="KD15" s="99"/>
      <c r="KE15" s="99"/>
      <c r="KF15" s="97"/>
      <c r="KG15" s="97"/>
      <c r="KH15" s="97"/>
      <c r="KI15" s="97"/>
      <c r="KJ15" s="98" t="s">
        <v>144</v>
      </c>
      <c r="KK15" s="99"/>
      <c r="KL15" s="99"/>
      <c r="KM15" s="99"/>
      <c r="KN15" s="99"/>
      <c r="KO15" s="99"/>
      <c r="KP15" s="97"/>
      <c r="KQ15" s="97"/>
      <c r="KR15" s="97"/>
      <c r="KS15" s="97"/>
      <c r="KT15" s="97"/>
      <c r="KU15" s="98" t="s">
        <v>144</v>
      </c>
      <c r="KV15" s="99"/>
      <c r="KW15" s="99"/>
      <c r="KX15" s="99"/>
      <c r="KY15" s="99"/>
      <c r="KZ15" s="99"/>
      <c r="LA15" s="97"/>
      <c r="LB15" s="97"/>
      <c r="LC15" s="97"/>
      <c r="LD15" s="97"/>
      <c r="LE15" s="98" t="s">
        <v>144</v>
      </c>
      <c r="LF15" s="99"/>
      <c r="LG15" s="99"/>
      <c r="LH15" s="99"/>
      <c r="LI15" s="99"/>
      <c r="LJ15" s="99"/>
      <c r="LK15" s="97"/>
      <c r="LL15" s="97"/>
      <c r="LM15" s="97"/>
      <c r="LN15" s="97"/>
      <c r="LO15" s="98" t="s">
        <v>144</v>
      </c>
      <c r="LP15" s="99"/>
      <c r="LQ15" s="99"/>
      <c r="LR15" s="99"/>
      <c r="LS15" s="99"/>
      <c r="LT15" s="99"/>
      <c r="LU15" s="97"/>
      <c r="LV15" s="97"/>
      <c r="LW15" s="97"/>
      <c r="LX15" s="97"/>
      <c r="LY15" s="98" t="s">
        <v>144</v>
      </c>
      <c r="LZ15" s="99"/>
      <c r="MA15" s="99"/>
      <c r="MB15" s="99"/>
      <c r="MC15" s="99"/>
      <c r="MD15" s="99"/>
      <c r="ME15" s="97"/>
      <c r="MF15" s="97"/>
      <c r="MG15" s="97"/>
      <c r="MH15" s="97"/>
      <c r="MI15" s="98" t="s">
        <v>144</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145</v>
      </c>
      <c r="C16" s="192"/>
      <c r="D16" s="97"/>
      <c r="E16" s="94">
        <f>E15+1</f>
        <v>2</v>
      </c>
      <c r="F16" s="192" t="s">
        <v>146</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147</v>
      </c>
      <c r="C17" s="192"/>
      <c r="D17" s="97"/>
      <c r="E17" s="94">
        <f t="shared" ref="E17" si="8">E16+1</f>
        <v>3</v>
      </c>
      <c r="F17" s="192" t="s">
        <v>148</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149</v>
      </c>
      <c r="AX17" s="102" t="e">
        <f>IF(AX7="-",NA(),AX7)</f>
        <v>#N/A</v>
      </c>
      <c r="AY17" s="102" t="e">
        <f t="shared" ref="AY17:BB17" si="9">IF(AY7="-",NA(),AY7)</f>
        <v>#N/A</v>
      </c>
      <c r="AZ17" s="102" t="e">
        <f t="shared" si="9"/>
        <v>#N/A</v>
      </c>
      <c r="BA17" s="102">
        <f t="shared" si="9"/>
        <v>520.79999999999995</v>
      </c>
      <c r="BB17" s="102">
        <f t="shared" si="9"/>
        <v>343.8</v>
      </c>
      <c r="BC17" s="97"/>
      <c r="BD17" s="97"/>
      <c r="BE17" s="97"/>
      <c r="BF17" s="97"/>
      <c r="BG17" s="97"/>
      <c r="BH17" s="101" t="s">
        <v>149</v>
      </c>
      <c r="BI17" s="102" t="e">
        <f>IF(BI7="-",NA(),BI7)</f>
        <v>#N/A</v>
      </c>
      <c r="BJ17" s="102" t="e">
        <f t="shared" ref="BJ17:BM17" si="10">IF(BJ7="-",NA(),BJ7)</f>
        <v>#N/A</v>
      </c>
      <c r="BK17" s="102" t="e">
        <f t="shared" si="10"/>
        <v>#N/A</v>
      </c>
      <c r="BL17" s="102">
        <f t="shared" si="10"/>
        <v>987.5</v>
      </c>
      <c r="BM17" s="102">
        <f t="shared" si="10"/>
        <v>1656.8</v>
      </c>
      <c r="BN17" s="97"/>
      <c r="BO17" s="97"/>
      <c r="BP17" s="97"/>
      <c r="BQ17" s="97"/>
      <c r="BR17" s="97"/>
      <c r="BS17" s="101" t="s">
        <v>149</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149</v>
      </c>
      <c r="CE17" s="102" t="e">
        <f>IF(CE7="-",NA(),CE7)</f>
        <v>#N/A</v>
      </c>
      <c r="CF17" s="102" t="e">
        <f t="shared" ref="CF17:CI17" si="12">IF(CF7="-",NA(),CF7)</f>
        <v>#N/A</v>
      </c>
      <c r="CG17" s="102" t="e">
        <f t="shared" si="12"/>
        <v>#N/A</v>
      </c>
      <c r="CH17" s="102">
        <f t="shared" si="12"/>
        <v>11931.6</v>
      </c>
      <c r="CI17" s="102">
        <f t="shared" si="12"/>
        <v>11310.3</v>
      </c>
      <c r="CJ17" s="97"/>
      <c r="CK17" s="97"/>
      <c r="CL17" s="97"/>
      <c r="CM17" s="97"/>
      <c r="CN17" s="101" t="s">
        <v>149</v>
      </c>
      <c r="CO17" s="103" t="e">
        <f>IF(CO7="-",NA(),CO7)</f>
        <v>#N/A</v>
      </c>
      <c r="CP17" s="103" t="e">
        <f t="shared" ref="CP17:CS17" si="13">IF(CP7="-",NA(),CP7)</f>
        <v>#N/A</v>
      </c>
      <c r="CQ17" s="103" t="e">
        <f t="shared" si="13"/>
        <v>#N/A</v>
      </c>
      <c r="CR17" s="103">
        <f t="shared" si="13"/>
        <v>37527</v>
      </c>
      <c r="CS17" s="103">
        <f t="shared" si="13"/>
        <v>33856</v>
      </c>
      <c r="CT17" s="97"/>
      <c r="CU17" s="97"/>
      <c r="CV17" s="97"/>
      <c r="CW17" s="97"/>
      <c r="CX17" s="97"/>
      <c r="CY17" s="101" t="s">
        <v>149</v>
      </c>
      <c r="CZ17" s="102" t="e">
        <f>IF(CZ7="-",NA(),CZ7)</f>
        <v>#N/A</v>
      </c>
      <c r="DA17" s="102" t="e">
        <f t="shared" ref="DA17:DD17" si="14">IF(DA7="-",NA(),DA7)</f>
        <v>#N/A</v>
      </c>
      <c r="DB17" s="102" t="e">
        <f t="shared" si="14"/>
        <v>#N/A</v>
      </c>
      <c r="DC17" s="102">
        <f t="shared" si="14"/>
        <v>8.1</v>
      </c>
      <c r="DD17" s="102">
        <f t="shared" si="14"/>
        <v>11.8</v>
      </c>
      <c r="DE17" s="97"/>
      <c r="DF17" s="97"/>
      <c r="DG17" s="97"/>
      <c r="DH17" s="97"/>
      <c r="DI17" s="101" t="s">
        <v>149</v>
      </c>
      <c r="DJ17" s="102" t="e">
        <f>IF(DJ7="-",NA(),DJ7)</f>
        <v>#N/A</v>
      </c>
      <c r="DK17" s="102" t="e">
        <f t="shared" ref="DK17:DN17" si="15">IF(DK7="-",NA(),DK7)</f>
        <v>#N/A</v>
      </c>
      <c r="DL17" s="102" t="e">
        <f t="shared" si="15"/>
        <v>#N/A</v>
      </c>
      <c r="DM17" s="102">
        <f t="shared" si="15"/>
        <v>100</v>
      </c>
      <c r="DN17" s="102">
        <f t="shared" si="15"/>
        <v>100</v>
      </c>
      <c r="DO17" s="97"/>
      <c r="DP17" s="97"/>
      <c r="DQ17" s="97"/>
      <c r="DR17" s="97"/>
      <c r="DS17" s="101" t="s">
        <v>149</v>
      </c>
      <c r="DT17" s="102" t="e">
        <f>IF(DT7="-",NA(),DT7)</f>
        <v>#N/A</v>
      </c>
      <c r="DU17" s="102" t="e">
        <f t="shared" ref="DU17:DX17" si="16">IF(DU7="-",NA(),DU7)</f>
        <v>#N/A</v>
      </c>
      <c r="DV17" s="102" t="e">
        <f t="shared" si="16"/>
        <v>#N/A</v>
      </c>
      <c r="DW17" s="102">
        <f t="shared" si="16"/>
        <v>1256.5999999999999</v>
      </c>
      <c r="DX17" s="102">
        <f t="shared" si="16"/>
        <v>895.7</v>
      </c>
      <c r="DY17" s="97"/>
      <c r="DZ17" s="97"/>
      <c r="EA17" s="97"/>
      <c r="EB17" s="97"/>
      <c r="EC17" s="101" t="s">
        <v>149</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149</v>
      </c>
      <c r="EN17" s="102" t="e">
        <f>IF(EN7="-",NA(),EN7)</f>
        <v>#N/A</v>
      </c>
      <c r="EO17" s="102" t="e">
        <f t="shared" ref="EO17:ER17" si="18">IF(EO7="-",NA(),EO7)</f>
        <v>#N/A</v>
      </c>
      <c r="EP17" s="102" t="e">
        <f t="shared" si="18"/>
        <v>#N/A</v>
      </c>
      <c r="EQ17" s="102">
        <f t="shared" si="18"/>
        <v>100</v>
      </c>
      <c r="ER17" s="102">
        <f t="shared" si="18"/>
        <v>100</v>
      </c>
      <c r="ES17" s="97"/>
      <c r="ET17" s="97"/>
      <c r="EU17" s="97"/>
      <c r="EV17" s="97"/>
      <c r="EW17" s="97"/>
      <c r="EX17" s="101" t="s">
        <v>149</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149</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149</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149</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149</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149</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149</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149</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149</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149</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149</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149</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149</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149</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149</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149</v>
      </c>
      <c r="KV17" s="102" t="e">
        <f>IF(KV7="-",NA(),KV7)</f>
        <v>#N/A</v>
      </c>
      <c r="KW17" s="102" t="e">
        <f t="shared" ref="KW17:KZ17" si="34">IF(KW7="-",NA(),KW7)</f>
        <v>#N/A</v>
      </c>
      <c r="KX17" s="102" t="e">
        <f t="shared" si="34"/>
        <v>#N/A</v>
      </c>
      <c r="KY17" s="102">
        <f t="shared" si="34"/>
        <v>8.1</v>
      </c>
      <c r="KZ17" s="102">
        <f t="shared" si="34"/>
        <v>11.8</v>
      </c>
      <c r="LA17" s="97"/>
      <c r="LB17" s="97"/>
      <c r="LC17" s="97"/>
      <c r="LD17" s="97"/>
      <c r="LE17" s="101" t="s">
        <v>149</v>
      </c>
      <c r="LF17" s="102" t="e">
        <f>IF(LF7="-",NA(),LF7)</f>
        <v>#N/A</v>
      </c>
      <c r="LG17" s="102" t="e">
        <f t="shared" ref="LG17:LJ17" si="35">IF(LG7="-",NA(),LG7)</f>
        <v>#N/A</v>
      </c>
      <c r="LH17" s="102" t="e">
        <f t="shared" si="35"/>
        <v>#N/A</v>
      </c>
      <c r="LI17" s="102">
        <f t="shared" si="35"/>
        <v>100</v>
      </c>
      <c r="LJ17" s="102">
        <f t="shared" si="35"/>
        <v>100</v>
      </c>
      <c r="LK17" s="97"/>
      <c r="LL17" s="97"/>
      <c r="LM17" s="97"/>
      <c r="LN17" s="97"/>
      <c r="LO17" s="101" t="s">
        <v>149</v>
      </c>
      <c r="LP17" s="102" t="e">
        <f>IF(LP7="-",NA(),LP7)</f>
        <v>#N/A</v>
      </c>
      <c r="LQ17" s="102" t="e">
        <f t="shared" ref="LQ17:LT17" si="36">IF(LQ7="-",NA(),LQ7)</f>
        <v>#N/A</v>
      </c>
      <c r="LR17" s="102" t="e">
        <f t="shared" si="36"/>
        <v>#N/A</v>
      </c>
      <c r="LS17" s="102">
        <f t="shared" si="36"/>
        <v>1256.5999999999999</v>
      </c>
      <c r="LT17" s="102">
        <f t="shared" si="36"/>
        <v>895.7</v>
      </c>
      <c r="LU17" s="97"/>
      <c r="LV17" s="97"/>
      <c r="LW17" s="97"/>
      <c r="LX17" s="97"/>
      <c r="LY17" s="101" t="s">
        <v>149</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149</v>
      </c>
      <c r="MJ17" s="102" t="e">
        <f>IF(MJ7="-",NA(),MJ7)</f>
        <v>#N/A</v>
      </c>
      <c r="MK17" s="102" t="e">
        <f t="shared" ref="MK17:MN17" si="38">IF(MK7="-",NA(),MK7)</f>
        <v>#N/A</v>
      </c>
      <c r="ML17" s="102" t="e">
        <f t="shared" si="38"/>
        <v>#N/A</v>
      </c>
      <c r="MM17" s="102">
        <f t="shared" si="38"/>
        <v>100</v>
      </c>
      <c r="MN17" s="102">
        <f t="shared" si="38"/>
        <v>100</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150</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151</v>
      </c>
      <c r="AX18" s="102" t="e">
        <f>IF(BC7="-",NA(),BC7)</f>
        <v>#N/A</v>
      </c>
      <c r="AY18" s="102" t="e">
        <f t="shared" ref="AY18:BB18" si="39">IF(BD7="-",NA(),BD7)</f>
        <v>#N/A</v>
      </c>
      <c r="AZ18" s="102" t="e">
        <f t="shared" si="39"/>
        <v>#N/A</v>
      </c>
      <c r="BA18" s="102">
        <f t="shared" si="39"/>
        <v>124.7</v>
      </c>
      <c r="BB18" s="102">
        <f t="shared" si="39"/>
        <v>118.8</v>
      </c>
      <c r="BC18" s="97"/>
      <c r="BD18" s="97"/>
      <c r="BE18" s="97"/>
      <c r="BF18" s="97"/>
      <c r="BG18" s="97"/>
      <c r="BH18" s="101" t="s">
        <v>151</v>
      </c>
      <c r="BI18" s="102" t="e">
        <f>IF(BN7="-",NA(),BN7)</f>
        <v>#N/A</v>
      </c>
      <c r="BJ18" s="102" t="e">
        <f t="shared" ref="BJ18:BM18" si="40">IF(BO7="-",NA(),BO7)</f>
        <v>#N/A</v>
      </c>
      <c r="BK18" s="102" t="e">
        <f t="shared" si="40"/>
        <v>#N/A</v>
      </c>
      <c r="BL18" s="102">
        <f t="shared" si="40"/>
        <v>324.60000000000002</v>
      </c>
      <c r="BM18" s="102">
        <f t="shared" si="40"/>
        <v>255.4</v>
      </c>
      <c r="BN18" s="97"/>
      <c r="BO18" s="97"/>
      <c r="BP18" s="97"/>
      <c r="BQ18" s="97"/>
      <c r="BR18" s="97"/>
      <c r="BS18" s="101" t="s">
        <v>151</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151</v>
      </c>
      <c r="CE18" s="102" t="e">
        <f>IF(CJ7="-",NA(),CJ7)</f>
        <v>#N/A</v>
      </c>
      <c r="CF18" s="102" t="e">
        <f t="shared" ref="CF18:CI18" si="42">IF(CK7="-",NA(),CK7)</f>
        <v>#N/A</v>
      </c>
      <c r="CG18" s="102" t="e">
        <f t="shared" si="42"/>
        <v>#N/A</v>
      </c>
      <c r="CH18" s="102">
        <f t="shared" si="42"/>
        <v>17642.5</v>
      </c>
      <c r="CI18" s="102">
        <f t="shared" si="42"/>
        <v>18815.8</v>
      </c>
      <c r="CJ18" s="97"/>
      <c r="CK18" s="97"/>
      <c r="CL18" s="97"/>
      <c r="CM18" s="97"/>
      <c r="CN18" s="101" t="s">
        <v>151</v>
      </c>
      <c r="CO18" s="103" t="e">
        <f>IF(CT7="-",NA(),CT7)</f>
        <v>#N/A</v>
      </c>
      <c r="CP18" s="103" t="e">
        <f t="shared" ref="CP18:CS18" si="43">IF(CU7="-",NA(),CU7)</f>
        <v>#N/A</v>
      </c>
      <c r="CQ18" s="103" t="e">
        <f t="shared" si="43"/>
        <v>#N/A</v>
      </c>
      <c r="CR18" s="103">
        <f t="shared" si="43"/>
        <v>58539</v>
      </c>
      <c r="CS18" s="103">
        <f t="shared" si="43"/>
        <v>37685</v>
      </c>
      <c r="CT18" s="97"/>
      <c r="CU18" s="97"/>
      <c r="CV18" s="97"/>
      <c r="CW18" s="97"/>
      <c r="CX18" s="97"/>
      <c r="CY18" s="101" t="s">
        <v>151</v>
      </c>
      <c r="CZ18" s="102" t="e">
        <f>IF(DE7="-",NA(),DE7)</f>
        <v>#N/A</v>
      </c>
      <c r="DA18" s="102" t="e">
        <f t="shared" ref="DA18:DD18" si="44">IF(DF7="-",NA(),DF7)</f>
        <v>#N/A</v>
      </c>
      <c r="DB18" s="102" t="e">
        <f t="shared" si="44"/>
        <v>#N/A</v>
      </c>
      <c r="DC18" s="102">
        <f t="shared" si="44"/>
        <v>37.700000000000003</v>
      </c>
      <c r="DD18" s="102">
        <f t="shared" si="44"/>
        <v>33.9</v>
      </c>
      <c r="DE18" s="97"/>
      <c r="DF18" s="97"/>
      <c r="DG18" s="97"/>
      <c r="DH18" s="97"/>
      <c r="DI18" s="101" t="s">
        <v>151</v>
      </c>
      <c r="DJ18" s="102" t="e">
        <f>IF(DO7="-",NA(),DO7)</f>
        <v>#N/A</v>
      </c>
      <c r="DK18" s="102" t="e">
        <f t="shared" ref="DK18:DN18" si="45">IF(DP7="-",NA(),DP7)</f>
        <v>#N/A</v>
      </c>
      <c r="DL18" s="102" t="e">
        <f t="shared" si="45"/>
        <v>#N/A</v>
      </c>
      <c r="DM18" s="102">
        <f t="shared" si="45"/>
        <v>13.7</v>
      </c>
      <c r="DN18" s="102">
        <f t="shared" si="45"/>
        <v>16.3</v>
      </c>
      <c r="DO18" s="97"/>
      <c r="DP18" s="97"/>
      <c r="DQ18" s="97"/>
      <c r="DR18" s="97"/>
      <c r="DS18" s="101" t="s">
        <v>151</v>
      </c>
      <c r="DT18" s="102" t="e">
        <f>IF(DY7="-",NA(),DY7)</f>
        <v>#N/A</v>
      </c>
      <c r="DU18" s="102" t="e">
        <f t="shared" ref="DU18:DX18" si="46">IF(DZ7="-",NA(),DZ7)</f>
        <v>#N/A</v>
      </c>
      <c r="DV18" s="102" t="e">
        <f t="shared" si="46"/>
        <v>#N/A</v>
      </c>
      <c r="DW18" s="102">
        <f t="shared" si="46"/>
        <v>99.7</v>
      </c>
      <c r="DX18" s="102">
        <f t="shared" si="46"/>
        <v>101.4</v>
      </c>
      <c r="DY18" s="97"/>
      <c r="DZ18" s="97"/>
      <c r="EA18" s="97"/>
      <c r="EB18" s="97"/>
      <c r="EC18" s="101" t="s">
        <v>151</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151</v>
      </c>
      <c r="EN18" s="102" t="e">
        <f>IF(ES7="-",NA(),ES7)</f>
        <v>#N/A</v>
      </c>
      <c r="EO18" s="102" t="e">
        <f t="shared" ref="EO18:ER18" si="48">IF(ET7="-",NA(),ET7)</f>
        <v>#N/A</v>
      </c>
      <c r="EP18" s="102" t="e">
        <f t="shared" si="48"/>
        <v>#N/A</v>
      </c>
      <c r="EQ18" s="102">
        <f t="shared" si="48"/>
        <v>70.2</v>
      </c>
      <c r="ER18" s="102">
        <f t="shared" si="48"/>
        <v>72.7</v>
      </c>
      <c r="ES18" s="97"/>
      <c r="ET18" s="97"/>
      <c r="EU18" s="97"/>
      <c r="EV18" s="97"/>
      <c r="EW18" s="97"/>
      <c r="EX18" s="101" t="s">
        <v>151</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151</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151</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151</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151</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151</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151</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151</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151</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151</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151</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151</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151</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151</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151</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151</v>
      </c>
      <c r="KV18" s="102" t="e">
        <f>IF(OR(NOT($KV$8),LA7="-"),NA(),LA7)</f>
        <v>#N/A</v>
      </c>
      <c r="KW18" s="102" t="e">
        <f>IF(OR(NOT($KV$8),LB7="-"),NA(),LB7)</f>
        <v>#N/A</v>
      </c>
      <c r="KX18" s="102" t="e">
        <f>IF(OR(NOT($KV$8),LC7="-"),NA(),LC7)</f>
        <v>#N/A</v>
      </c>
      <c r="KY18" s="102">
        <f>IF(OR(NOT($KV$8),LD7="-"),NA(),LD7)</f>
        <v>13.7</v>
      </c>
      <c r="KZ18" s="102">
        <f>IF(OR(NOT($KV$8),LE7="-"),NA(),LE7)</f>
        <v>12</v>
      </c>
      <c r="LA18" s="97"/>
      <c r="LB18" s="97"/>
      <c r="LC18" s="97"/>
      <c r="LD18" s="97"/>
      <c r="LE18" s="101" t="s">
        <v>151</v>
      </c>
      <c r="LF18" s="102" t="e">
        <f>IF(OR(NOT($LF$8),LK7="-"),NA(),LK7)</f>
        <v>#N/A</v>
      </c>
      <c r="LG18" s="102" t="e">
        <f>IF(OR(NOT($LF$8),LL7="-"),NA(),LL7)</f>
        <v>#N/A</v>
      </c>
      <c r="LH18" s="102" t="e">
        <f>IF(OR(NOT($LF$8),LM7="-"),NA(),LM7)</f>
        <v>#N/A</v>
      </c>
      <c r="LI18" s="102">
        <f>IF(OR(NOT($LF$8),LN7="-"),NA(),LN7)</f>
        <v>2.9</v>
      </c>
      <c r="LJ18" s="102">
        <f>IF(OR(NOT($LF$8),LO7="-"),NA(),LO7)</f>
        <v>0.6</v>
      </c>
      <c r="LK18" s="97"/>
      <c r="LL18" s="97"/>
      <c r="LM18" s="97"/>
      <c r="LN18" s="97"/>
      <c r="LO18" s="101" t="s">
        <v>151</v>
      </c>
      <c r="LP18" s="102" t="e">
        <f>IF(OR(NOT($LP$8),LU7="-"),NA(),LU7)</f>
        <v>#N/A</v>
      </c>
      <c r="LQ18" s="102" t="e">
        <f>IF(OR(NOT($LP$8),LV7="-"),NA(),LV7)</f>
        <v>#N/A</v>
      </c>
      <c r="LR18" s="102" t="e">
        <f>IF(OR(NOT($LP$8),LW7="-"),NA(),LW7)</f>
        <v>#N/A</v>
      </c>
      <c r="LS18" s="102">
        <f>IF(OR(NOT($LP$8),LX7="-"),NA(),LX7)</f>
        <v>282.39999999999998</v>
      </c>
      <c r="LT18" s="102">
        <f>IF(OR(NOT($LP$8),LY7="-"),NA(),LY7)</f>
        <v>213.5</v>
      </c>
      <c r="LU18" s="97"/>
      <c r="LV18" s="97"/>
      <c r="LW18" s="97"/>
      <c r="LX18" s="97"/>
      <c r="LY18" s="101" t="s">
        <v>151</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151</v>
      </c>
      <c r="MJ18" s="102" t="e">
        <f>IF(OR(NOT($MJ$8),MO7="-"),NA(),MO7)</f>
        <v>#N/A</v>
      </c>
      <c r="MK18" s="102" t="e">
        <f>IF(OR(NOT($MJ$8),MP7="-"),NA(),MP7)</f>
        <v>#N/A</v>
      </c>
      <c r="ML18" s="102" t="e">
        <f>IF(OR(NOT($MJ$8),MQ7="-"),NA(),MQ7)</f>
        <v>#N/A</v>
      </c>
      <c r="MM18" s="102">
        <f>IF(OR(NOT($MJ$8),MR7="-"),NA(),MR7)</f>
        <v>100</v>
      </c>
      <c r="MN18" s="102">
        <f>IF(OR(NOT($MJ$8),MS7="-"),NA(),MS7)</f>
        <v>96.6</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152</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139</v>
      </c>
      <c r="AX19" s="102">
        <f>$BH$7</f>
        <v>100</v>
      </c>
      <c r="AY19" s="102">
        <f t="shared" ref="AY19:BB19" si="49">$BH$7</f>
        <v>100</v>
      </c>
      <c r="AZ19" s="102">
        <f t="shared" si="49"/>
        <v>100</v>
      </c>
      <c r="BA19" s="102">
        <f t="shared" si="49"/>
        <v>100</v>
      </c>
      <c r="BB19" s="102">
        <f t="shared" si="49"/>
        <v>100</v>
      </c>
      <c r="BC19" s="97"/>
      <c r="BD19" s="97"/>
      <c r="BE19" s="97"/>
      <c r="BF19" s="97"/>
      <c r="BG19" s="97"/>
      <c r="BH19" s="104" t="s">
        <v>139</v>
      </c>
      <c r="BI19" s="102">
        <f>$BS$7</f>
        <v>100</v>
      </c>
      <c r="BJ19" s="102">
        <f>$BS$7</f>
        <v>100</v>
      </c>
      <c r="BK19" s="102">
        <f>$BS$7</f>
        <v>100</v>
      </c>
      <c r="BL19" s="102">
        <f>$BS$7</f>
        <v>100</v>
      </c>
      <c r="BM19" s="102">
        <f>$BS$7</f>
        <v>100</v>
      </c>
      <c r="BN19" s="97"/>
      <c r="BO19" s="97"/>
      <c r="BP19" s="97"/>
      <c r="BQ19" s="97"/>
      <c r="BR19" s="97"/>
      <c r="BS19" s="104" t="s">
        <v>139</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153</v>
      </c>
      <c r="C20" s="192"/>
      <c r="D20" s="97"/>
    </row>
    <row r="21" spans="1:373">
      <c r="A21" s="94">
        <f t="shared" si="7"/>
        <v>7</v>
      </c>
      <c r="B21" s="192" t="s">
        <v>154</v>
      </c>
      <c r="C21" s="192"/>
      <c r="D21" s="97"/>
    </row>
    <row r="22" spans="1:373">
      <c r="A22" s="94">
        <f t="shared" si="7"/>
        <v>8</v>
      </c>
      <c r="B22" s="192" t="s">
        <v>155</v>
      </c>
      <c r="C22" s="192"/>
      <c r="D22" s="97"/>
      <c r="E22" s="194" t="s">
        <v>156</v>
      </c>
      <c r="F22" s="195"/>
      <c r="G22" s="195"/>
      <c r="H22" s="195"/>
      <c r="I22" s="196"/>
    </row>
    <row r="23" spans="1:373">
      <c r="A23" s="94">
        <f t="shared" si="7"/>
        <v>9</v>
      </c>
      <c r="B23" s="192" t="s">
        <v>157</v>
      </c>
      <c r="C23" s="192"/>
      <c r="D23" s="97"/>
      <c r="E23" s="197"/>
      <c r="F23" s="198"/>
      <c r="G23" s="198"/>
      <c r="H23" s="198"/>
      <c r="I23" s="199"/>
    </row>
    <row r="24" spans="1:373">
      <c r="A24" s="94">
        <f t="shared" si="7"/>
        <v>10</v>
      </c>
      <c r="B24" s="192" t="s">
        <v>158</v>
      </c>
      <c r="C24" s="192"/>
      <c r="D24" s="97"/>
      <c r="E24" s="197"/>
      <c r="F24" s="198"/>
      <c r="G24" s="198"/>
      <c r="H24" s="198"/>
      <c r="I24" s="199"/>
    </row>
    <row r="25" spans="1:373">
      <c r="A25" s="94">
        <f t="shared" si="7"/>
        <v>11</v>
      </c>
      <c r="B25" s="192" t="s">
        <v>159</v>
      </c>
      <c r="C25" s="192"/>
      <c r="D25" s="97"/>
      <c r="E25" s="197"/>
      <c r="F25" s="198"/>
      <c r="G25" s="198"/>
      <c r="H25" s="198"/>
      <c r="I25" s="199"/>
    </row>
    <row r="26" spans="1:373">
      <c r="A26" s="94">
        <f t="shared" si="7"/>
        <v>12</v>
      </c>
      <c r="B26" s="192" t="s">
        <v>160</v>
      </c>
      <c r="C26" s="192"/>
      <c r="D26" s="97"/>
      <c r="E26" s="197"/>
      <c r="F26" s="198"/>
      <c r="G26" s="198"/>
      <c r="H26" s="198"/>
      <c r="I26" s="199"/>
    </row>
    <row r="27" spans="1:373">
      <c r="A27" s="94">
        <f t="shared" si="7"/>
        <v>13</v>
      </c>
      <c r="B27" s="192" t="s">
        <v>161</v>
      </c>
      <c r="C27" s="192"/>
      <c r="D27" s="97"/>
      <c r="E27" s="197"/>
      <c r="F27" s="198"/>
      <c r="G27" s="198"/>
      <c r="H27" s="198"/>
      <c r="I27" s="199"/>
    </row>
    <row r="28" spans="1:373">
      <c r="A28" s="94">
        <f t="shared" si="7"/>
        <v>14</v>
      </c>
      <c r="B28" s="192" t="s">
        <v>162</v>
      </c>
      <c r="C28" s="192"/>
      <c r="D28" s="97"/>
      <c r="E28" s="197"/>
      <c r="F28" s="198"/>
      <c r="G28" s="198"/>
      <c r="H28" s="198"/>
      <c r="I28" s="199"/>
    </row>
    <row r="29" spans="1:373">
      <c r="A29" s="94">
        <f t="shared" si="7"/>
        <v>15</v>
      </c>
      <c r="B29" s="192" t="s">
        <v>163</v>
      </c>
      <c r="C29" s="192"/>
      <c r="D29" s="97"/>
      <c r="E29" s="197"/>
      <c r="F29" s="198"/>
      <c r="G29" s="198"/>
      <c r="H29" s="198"/>
      <c r="I29" s="199"/>
    </row>
    <row r="30" spans="1:373">
      <c r="A30" s="94">
        <f t="shared" si="7"/>
        <v>16</v>
      </c>
      <c r="B30" s="192" t="s">
        <v>164</v>
      </c>
      <c r="C30" s="192"/>
      <c r="D30" s="97"/>
      <c r="E30" s="197"/>
      <c r="F30" s="198"/>
      <c r="G30" s="198"/>
      <c r="H30" s="198"/>
      <c r="I30" s="199"/>
    </row>
    <row r="31" spans="1:373">
      <c r="A31" s="94">
        <f t="shared" si="7"/>
        <v>17</v>
      </c>
      <c r="B31" s="192" t="s">
        <v>165</v>
      </c>
      <c r="C31" s="192"/>
      <c r="D31" s="97"/>
      <c r="E31" s="197"/>
      <c r="F31" s="198"/>
      <c r="G31" s="198"/>
      <c r="H31" s="198"/>
      <c r="I31" s="199"/>
    </row>
    <row r="32" spans="1:373">
      <c r="A32" s="94">
        <f t="shared" si="7"/>
        <v>18</v>
      </c>
      <c r="B32" s="192" t="s">
        <v>166</v>
      </c>
      <c r="C32" s="192"/>
      <c r="D32" s="97"/>
      <c r="E32" s="197"/>
      <c r="F32" s="198"/>
      <c r="G32" s="198"/>
      <c r="H32" s="198"/>
      <c r="I32" s="199"/>
    </row>
    <row r="33" spans="1:15">
      <c r="A33" s="94">
        <f t="shared" si="7"/>
        <v>19</v>
      </c>
      <c r="B33" s="192" t="s">
        <v>167</v>
      </c>
      <c r="C33" s="192"/>
      <c r="D33" s="97"/>
      <c r="E33" s="197"/>
      <c r="F33" s="198"/>
      <c r="G33" s="198"/>
      <c r="H33" s="198"/>
      <c r="I33" s="199"/>
    </row>
    <row r="34" spans="1:15">
      <c r="A34" s="94">
        <f t="shared" si="7"/>
        <v>20</v>
      </c>
      <c r="B34" s="192" t="s">
        <v>168</v>
      </c>
      <c r="C34" s="192"/>
      <c r="D34" s="97"/>
      <c r="E34" s="197"/>
      <c r="F34" s="198"/>
      <c r="G34" s="198"/>
      <c r="H34" s="198"/>
      <c r="I34" s="199"/>
    </row>
    <row r="35" spans="1:15" ht="25.5" customHeight="1">
      <c r="E35" s="200"/>
      <c r="F35" s="201"/>
      <c r="G35" s="201"/>
      <c r="H35" s="201"/>
      <c r="I35" s="202"/>
    </row>
    <row r="37" spans="1:15">
      <c r="K37" s="194" t="s">
        <v>156</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野中　豪</dc:creator>
  <cp:lastModifiedBy> </cp:lastModifiedBy>
  <dcterms:created xsi:type="dcterms:W3CDTF">2017-08-22T05:28:27Z</dcterms:created>
  <dcterms:modified xsi:type="dcterms:W3CDTF">2017-08-22T05:36:39Z</dcterms:modified>
</cp:coreProperties>
</file>