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240" yWindow="60" windowWidth="14940" windowHeight="7875"/>
  </bookViews>
  <sheets>
    <sheet name="法非適用_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Y10" i="4" s="1"/>
  <c r="U6" i="5"/>
  <c r="AQ10" i="4" s="1"/>
  <c r="T6" i="5"/>
  <c r="AI10" i="4" s="1"/>
  <c r="S6" i="5"/>
  <c r="AY8" i="4" s="1"/>
  <c r="R6" i="5"/>
  <c r="AQ8" i="4" s="1"/>
  <c r="Q6" i="5"/>
  <c r="P6" i="5"/>
  <c r="Z10" i="4" s="1"/>
  <c r="O6" i="5"/>
  <c r="N6" i="5"/>
  <c r="M6" i="5"/>
  <c r="B10" i="4" s="1"/>
  <c r="L6" i="5"/>
  <c r="K6" i="5"/>
  <c r="R8" i="4" s="1"/>
  <c r="J6" i="5"/>
  <c r="J8" i="4" s="1"/>
  <c r="I6" i="5"/>
  <c r="B8" i="4" s="1"/>
  <c r="H6" i="5"/>
  <c r="B6" i="4" s="1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R10" i="4"/>
  <c r="J10" i="4"/>
  <c r="AI8" i="4"/>
  <c r="Z8" i="4"/>
  <c r="C10" i="5" l="1"/>
  <c r="D10" i="5"/>
  <c r="E10" i="5"/>
  <c r="B10" i="5"/>
</calcChain>
</file>

<file path=xl/sharedStrings.xml><?xml version="1.0" encoding="utf-8"?>
<sst xmlns="http://schemas.openxmlformats.org/spreadsheetml/2006/main" count="218" uniqueCount="108">
  <si>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</si>
  <si>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</si>
  <si>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</si>
  <si>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</si>
  <si>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</si>
  <si>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</si>
  <si>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</si>
  <si>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</si>
  <si>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</si>
  <si>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</si>
  <si>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</si>
  <si>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</si>
  <si>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</si>
  <si>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</si>
  <si>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</si>
  <si>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</si>
  <si>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</si>
  <si>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</si>
  <si>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</si>
  <si>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</si>
  <si>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</si>
  <si>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</si>
  <si>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</si>
  <si>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</si>
  <si>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</si>
  <si>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</si>
  <si>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</si>
  <si>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</si>
  <si>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</si>
  <si>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</si>
  <si>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</si>
  <si>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</si>
  <si>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</si>
  <si>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</si>
  <si>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</si>
  <si>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</si>
  <si>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</si>
  <si>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</si>
  <si>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</si>
  <si>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平成23年度から平成25年度における各指標の類似団体平均値は、当時の事業数を基に算出していますが、管路更新率については、平成26年度の事業数を基に類似団体平均値を算出しています。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</si>
  <si>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</si>
  <si>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</si>
  <si>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</si>
  <si>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</si>
  <si>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</si>
  <si>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</si>
  <si>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</si>
  <si>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</si>
  <si>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</si>
  <si>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</si>
  <si>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</si>
  <si>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</si>
  <si>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</si>
  <si>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</si>
  <si>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</si>
  <si>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</si>
  <si>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</si>
  <si>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</si>
  <si>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</si>
  <si>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</si>
  <si>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</si>
  <si>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</si>
  <si>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</si>
  <si>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</si>
  <si>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</si>
  <si>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</si>
  <si>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</si>
  <si>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</si>
  <si>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</si>
  <si>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</si>
  <si>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</si>
  <si>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</si>
  <si>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</si>
  <si>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</si>
  <si>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</si>
  <si>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</si>
  <si>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</si>
  <si>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</si>
  <si>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</si>
  <si>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</si>
  <si>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</si>
  <si>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</si>
  <si>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</si>
  <si>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</si>
  <si>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</si>
  <si>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</si>
  <si>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</si>
  <si>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</si>
  <si>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</si>
  <si>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</si>
  <si>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</si>
  <si>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</si>
  <si>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</si>
  <si>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京都府　井手町</t>
  </si>
  <si>
    <t>法非適用</t>
  </si>
  <si>
    <t>水道事業</t>
  </si>
  <si>
    <t>簡易水道事業</t>
  </si>
  <si>
    <t>D3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</si>
  <si>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</si>
  <si>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</si>
  <si>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</si>
  <si>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</si>
  <si>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</si>
  <si>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</si>
  <si>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</si>
  <si>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「収益的収支比率」及び「料金回収率」より、給水に係る費用のほとんどを給水収益で賄っているが、人口減少・節水意識の向上等による使用水量の減少に伴い、財源となる給水収益は減少傾向にあることが分かる。
　なお、「有収率」は現在のところ安定しており、漏水やメーター不感等の影響は無いと思われるが、今後も適正な維持管理に努め、有収率向上のための取り組みを継続していく必要がある。
　また、「企業債残高対給水収益比率」より、今のところ、給水収益に対する地方債現在高は類似団体に比べて低いが、今後の施設更新に伴い起債が必要になった場合、現在の収益性からは、財務内容の悪化が懸念されることから、投資規模や現在の料金水準が適切かといった分析を行い、必要に応じて経営改善を図る必要がある。
　「施設利用率」が類似団体に比べ低い点については、給水区域人口が減少しているため、施設稼働状況に余裕が発生している。</t>
    <rPh sb="2" eb="5">
      <t>シュウエキテキ</t>
    </rPh>
    <rPh sb="5" eb="7">
      <t>シュウシ</t>
    </rPh>
    <rPh sb="7" eb="9">
      <t>ヒリツ</t>
    </rPh>
    <rPh sb="10" eb="11">
      <t>オヨ</t>
    </rPh>
    <rPh sb="22" eb="24">
      <t>キュウスイ</t>
    </rPh>
    <rPh sb="25" eb="26">
      <t>カカ</t>
    </rPh>
    <rPh sb="27" eb="29">
      <t>ヒヨウ</t>
    </rPh>
    <rPh sb="35" eb="37">
      <t>キュウスイ</t>
    </rPh>
    <rPh sb="37" eb="39">
      <t>シュウエキ</t>
    </rPh>
    <rPh sb="40" eb="41">
      <t>マカナ</t>
    </rPh>
    <rPh sb="47" eb="49">
      <t>ジンコウ</t>
    </rPh>
    <rPh sb="49" eb="51">
      <t>ゲンショウ</t>
    </rPh>
    <rPh sb="52" eb="54">
      <t>セッスイ</t>
    </rPh>
    <rPh sb="54" eb="56">
      <t>イシキ</t>
    </rPh>
    <rPh sb="57" eb="59">
      <t>コウジョウ</t>
    </rPh>
    <rPh sb="59" eb="60">
      <t>トウ</t>
    </rPh>
    <rPh sb="63" eb="65">
      <t>シヨウ</t>
    </rPh>
    <rPh sb="65" eb="67">
      <t>スイリョウ</t>
    </rPh>
    <rPh sb="68" eb="70">
      <t>ゲンショウ</t>
    </rPh>
    <rPh sb="71" eb="72">
      <t>トモナ</t>
    </rPh>
    <rPh sb="74" eb="76">
      <t>ザイゲン</t>
    </rPh>
    <rPh sb="79" eb="81">
      <t>キュウスイ</t>
    </rPh>
    <rPh sb="81" eb="83">
      <t>シュウエキ</t>
    </rPh>
    <rPh sb="84" eb="86">
      <t>ゲンショウ</t>
    </rPh>
    <rPh sb="86" eb="88">
      <t>ケイコウ</t>
    </rPh>
    <rPh sb="94" eb="95">
      <t>ワ</t>
    </rPh>
    <rPh sb="104" eb="106">
      <t>ユウシュウ</t>
    </rPh>
    <rPh sb="106" eb="107">
      <t>リツ</t>
    </rPh>
    <rPh sb="109" eb="111">
      <t>ゲンザイ</t>
    </rPh>
    <rPh sb="115" eb="117">
      <t>アンテイ</t>
    </rPh>
    <rPh sb="122" eb="124">
      <t>ロウスイ</t>
    </rPh>
    <rPh sb="131" eb="132">
      <t>トウ</t>
    </rPh>
    <rPh sb="133" eb="135">
      <t>エイキョウ</t>
    </rPh>
    <rPh sb="136" eb="137">
      <t>ナ</t>
    </rPh>
    <rPh sb="139" eb="140">
      <t>オモ</t>
    </rPh>
    <rPh sb="145" eb="147">
      <t>コンゴ</t>
    </rPh>
    <rPh sb="148" eb="150">
      <t>テキセイ</t>
    </rPh>
    <rPh sb="151" eb="153">
      <t>イジ</t>
    </rPh>
    <rPh sb="153" eb="155">
      <t>カンリ</t>
    </rPh>
    <rPh sb="156" eb="157">
      <t>ツト</t>
    </rPh>
    <rPh sb="159" eb="161">
      <t>ユウシュウ</t>
    </rPh>
    <rPh sb="161" eb="162">
      <t>リツ</t>
    </rPh>
    <rPh sb="162" eb="164">
      <t>コウジョウ</t>
    </rPh>
    <rPh sb="168" eb="169">
      <t>ト</t>
    </rPh>
    <rPh sb="170" eb="171">
      <t>ク</t>
    </rPh>
    <rPh sb="173" eb="175">
      <t>ケイゾク</t>
    </rPh>
    <rPh sb="179" eb="181">
      <t>ヒツヨウ</t>
    </rPh>
    <rPh sb="207" eb="208">
      <t>イマ</t>
    </rPh>
    <rPh sb="213" eb="215">
      <t>キュウスイ</t>
    </rPh>
    <rPh sb="215" eb="217">
      <t>シュウエキ</t>
    </rPh>
    <rPh sb="218" eb="219">
      <t>タイ</t>
    </rPh>
    <rPh sb="221" eb="224">
      <t>チホウサイ</t>
    </rPh>
    <rPh sb="224" eb="226">
      <t>ゲンザイ</t>
    </rPh>
    <rPh sb="226" eb="227">
      <t>ダカ</t>
    </rPh>
    <rPh sb="228" eb="230">
      <t>ルイジ</t>
    </rPh>
    <rPh sb="230" eb="232">
      <t>ダンタイ</t>
    </rPh>
    <rPh sb="233" eb="234">
      <t>クラ</t>
    </rPh>
    <rPh sb="236" eb="237">
      <t>ヒク</t>
    </rPh>
    <rPh sb="240" eb="242">
      <t>コンゴ</t>
    </rPh>
    <rPh sb="243" eb="245">
      <t>シセツ</t>
    </rPh>
    <rPh sb="245" eb="247">
      <t>コウシン</t>
    </rPh>
    <rPh sb="248" eb="249">
      <t>トモナ</t>
    </rPh>
    <rPh sb="250" eb="252">
      <t>キサイ</t>
    </rPh>
    <rPh sb="253" eb="255">
      <t>ヒツヨウ</t>
    </rPh>
    <rPh sb="259" eb="261">
      <t>バアイ</t>
    </rPh>
    <rPh sb="262" eb="263">
      <t>ゲン</t>
    </rPh>
    <rPh sb="263" eb="264">
      <t>ザイ</t>
    </rPh>
    <rPh sb="265" eb="268">
      <t>シュウエキセイ</t>
    </rPh>
    <rPh sb="272" eb="274">
      <t>ザイム</t>
    </rPh>
    <rPh sb="274" eb="276">
      <t>ナイヨウ</t>
    </rPh>
    <rPh sb="277" eb="279">
      <t>アッカ</t>
    </rPh>
    <rPh sb="280" eb="282">
      <t>ケネン</t>
    </rPh>
    <rPh sb="290" eb="292">
      <t>トウシ</t>
    </rPh>
    <rPh sb="292" eb="294">
      <t>キボ</t>
    </rPh>
    <rPh sb="295" eb="297">
      <t>ゲンザイ</t>
    </rPh>
    <rPh sb="298" eb="300">
      <t>リョウキン</t>
    </rPh>
    <rPh sb="300" eb="302">
      <t>スイジュン</t>
    </rPh>
    <rPh sb="303" eb="305">
      <t>テキセツ</t>
    </rPh>
    <rPh sb="310" eb="312">
      <t>ブンセキ</t>
    </rPh>
    <rPh sb="313" eb="314">
      <t>オコナ</t>
    </rPh>
    <rPh sb="316" eb="318">
      <t>ヒツヨウ</t>
    </rPh>
    <rPh sb="319" eb="320">
      <t>オウ</t>
    </rPh>
    <rPh sb="322" eb="324">
      <t>ケイエイ</t>
    </rPh>
    <rPh sb="324" eb="326">
      <t>カイゼン</t>
    </rPh>
    <rPh sb="327" eb="328">
      <t>ハカ</t>
    </rPh>
    <rPh sb="329" eb="331">
      <t>ヒツヨウ</t>
    </rPh>
    <rPh sb="338" eb="340">
      <t>シセツ</t>
    </rPh>
    <rPh sb="340" eb="343">
      <t>リヨウリツ</t>
    </rPh>
    <rPh sb="345" eb="347">
      <t>ルイジ</t>
    </rPh>
    <rPh sb="347" eb="349">
      <t>ダンタイ</t>
    </rPh>
    <rPh sb="350" eb="351">
      <t>ヒ</t>
    </rPh>
    <rPh sb="352" eb="353">
      <t>ヒク</t>
    </rPh>
    <rPh sb="354" eb="355">
      <t>テン</t>
    </rPh>
    <rPh sb="361" eb="363">
      <t>キュウスイ</t>
    </rPh>
    <rPh sb="363" eb="365">
      <t>クイキ</t>
    </rPh>
    <rPh sb="365" eb="367">
      <t>ジンコウ</t>
    </rPh>
    <rPh sb="368" eb="370">
      <t>ゲンショウ</t>
    </rPh>
    <rPh sb="377" eb="379">
      <t>シセツ</t>
    </rPh>
    <rPh sb="379" eb="381">
      <t>カドウ</t>
    </rPh>
    <rPh sb="381" eb="383">
      <t>ジョウキョウ</t>
    </rPh>
    <rPh sb="384" eb="386">
      <t>ヨユウ</t>
    </rPh>
    <rPh sb="387" eb="389">
      <t>ハッセイ</t>
    </rPh>
    <phoneticPr fontId="4"/>
  </si>
  <si>
    <t>　管路更新については、基金の取崩しが続いているため、財政状況を見ながらではあるが、今後は現場監督員となる技術職員の確保・育成に努めつつ、施設や管路の更新について計画的に検討する必要がある。</t>
    <rPh sb="1" eb="3">
      <t>カンロ</t>
    </rPh>
    <rPh sb="3" eb="5">
      <t>コウシン</t>
    </rPh>
    <rPh sb="11" eb="13">
      <t>キキン</t>
    </rPh>
    <rPh sb="14" eb="16">
      <t>トリクズ</t>
    </rPh>
    <rPh sb="18" eb="19">
      <t>ツヅ</t>
    </rPh>
    <rPh sb="26" eb="28">
      <t>ザイセイ</t>
    </rPh>
    <rPh sb="28" eb="30">
      <t>ジョウキョウ</t>
    </rPh>
    <rPh sb="31" eb="32">
      <t>ミ</t>
    </rPh>
    <rPh sb="41" eb="43">
      <t>コンゴ</t>
    </rPh>
    <rPh sb="44" eb="46">
      <t>ゲンバ</t>
    </rPh>
    <rPh sb="46" eb="48">
      <t>カントク</t>
    </rPh>
    <rPh sb="48" eb="49">
      <t>イン</t>
    </rPh>
    <rPh sb="52" eb="54">
      <t>ギジュツ</t>
    </rPh>
    <rPh sb="54" eb="56">
      <t>ショクイン</t>
    </rPh>
    <rPh sb="57" eb="59">
      <t>カクホ</t>
    </rPh>
    <rPh sb="60" eb="62">
      <t>イクセイ</t>
    </rPh>
    <rPh sb="63" eb="64">
      <t>ツト</t>
    </rPh>
    <rPh sb="68" eb="70">
      <t>シセツ</t>
    </rPh>
    <rPh sb="71" eb="73">
      <t>カンロ</t>
    </rPh>
    <rPh sb="74" eb="76">
      <t>コウシン</t>
    </rPh>
    <rPh sb="80" eb="83">
      <t>ケイカクテキ</t>
    </rPh>
    <rPh sb="84" eb="86">
      <t>ケントウ</t>
    </rPh>
    <rPh sb="88" eb="90">
      <t>ヒツヨウ</t>
    </rPh>
    <phoneticPr fontId="4"/>
  </si>
  <si>
    <t>　平成２８年度の経営戦略策定過程で、財務分析を行ったところ、現状の料金収入では「収支ギャップ」を解消できないことが判明した。
　ついては、財源確保のために収益性の向上を図る方法として、今後料金改定について検討する予定である。
　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</si>
</sst>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2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データ!$EC$6:$EG$6</c:f>
              <c:numCache>
                <c:formatCode>#,##0.00;"△"#,##0.00</c:formatCode>
                <c:ptCount val="5"/>
                <c:pt idx="0" formatCode="#,##0.00;&quot;△&quot;#,##0.00;&quot;-&quot;">
                  <c:v>1.4</c:v>
                </c:pt>
                <c:pt idx="1">
                  <c:v>0</c:v>
                </c:pt>
                <c:pt idx="2" formatCode="#,##0.00;&quot;△&quot;#,##0.00;&quot;-&quot;">
                  <c:v>0.23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344192"/>
        <c:axId val="823668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0.47</c:v>
                </c:pt>
                <c:pt idx="1">
                  <c:v>0.46</c:v>
                </c:pt>
                <c:pt idx="2">
                  <c:v>0.8</c:v>
                </c:pt>
                <c:pt idx="3">
                  <c:v>0.69</c:v>
                </c:pt>
                <c:pt idx="4">
                  <c:v>0.65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344192"/>
        <c:axId val="82366848"/>
      </c:lineChart>
      <c:dateAx>
        <c:axId val="82344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2366848"/>
        <c:crosses val="autoZero"/>
        <c:auto val="1"/>
        <c:lblOffset val="100"/>
        <c:baseTimeUnit val="years"/>
      </c:dateAx>
      <c:valAx>
        <c:axId val="823668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2344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52.75</c:v>
                </c:pt>
                <c:pt idx="1">
                  <c:v>50.93</c:v>
                </c:pt>
                <c:pt idx="2">
                  <c:v>51.57</c:v>
                </c:pt>
                <c:pt idx="3">
                  <c:v>49.54</c:v>
                </c:pt>
                <c:pt idx="4">
                  <c:v>49.95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056128"/>
        <c:axId val="85148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58.25</c:v>
                </c:pt>
                <c:pt idx="1">
                  <c:v>57.17</c:v>
                </c:pt>
                <c:pt idx="2">
                  <c:v>57.55</c:v>
                </c:pt>
                <c:pt idx="3">
                  <c:v>57.43</c:v>
                </c:pt>
                <c:pt idx="4">
                  <c:v>57.29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056128"/>
        <c:axId val="85148416"/>
      </c:lineChart>
      <c:dateAx>
        <c:axId val="850561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5148416"/>
        <c:crosses val="autoZero"/>
        <c:auto val="1"/>
        <c:lblOffset val="100"/>
        <c:baseTimeUnit val="years"/>
      </c:dateAx>
      <c:valAx>
        <c:axId val="85148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50561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95.04</c:v>
                </c:pt>
                <c:pt idx="1">
                  <c:v>95.59</c:v>
                </c:pt>
                <c:pt idx="2">
                  <c:v>94.02</c:v>
                </c:pt>
                <c:pt idx="3">
                  <c:v>95.29</c:v>
                </c:pt>
                <c:pt idx="4">
                  <c:v>90.85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170432"/>
        <c:axId val="85172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74.53</c:v>
                </c:pt>
                <c:pt idx="1">
                  <c:v>74.94</c:v>
                </c:pt>
                <c:pt idx="2">
                  <c:v>74.14</c:v>
                </c:pt>
                <c:pt idx="3">
                  <c:v>73.83</c:v>
                </c:pt>
                <c:pt idx="4">
                  <c:v>73.69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170432"/>
        <c:axId val="85172608"/>
      </c:lineChart>
      <c:dateAx>
        <c:axId val="85170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5172608"/>
        <c:crosses val="autoZero"/>
        <c:auto val="1"/>
        <c:lblOffset val="100"/>
        <c:baseTimeUnit val="years"/>
      </c:dateAx>
      <c:valAx>
        <c:axId val="85172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5170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122.21</c:v>
                </c:pt>
                <c:pt idx="1">
                  <c:v>119.4</c:v>
                </c:pt>
                <c:pt idx="2">
                  <c:v>86.16</c:v>
                </c:pt>
                <c:pt idx="3">
                  <c:v>92.81</c:v>
                </c:pt>
                <c:pt idx="4">
                  <c:v>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694912"/>
        <c:axId val="84705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75.89</c:v>
                </c:pt>
                <c:pt idx="1">
                  <c:v>74.52</c:v>
                </c:pt>
                <c:pt idx="2">
                  <c:v>76.09</c:v>
                </c:pt>
                <c:pt idx="3">
                  <c:v>75.87</c:v>
                </c:pt>
                <c:pt idx="4">
                  <c:v>76.27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694912"/>
        <c:axId val="84705280"/>
      </c:lineChart>
      <c:dateAx>
        <c:axId val="846949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4705280"/>
        <c:crosses val="autoZero"/>
        <c:auto val="1"/>
        <c:lblOffset val="100"/>
        <c:baseTimeUnit val="years"/>
      </c:dateAx>
      <c:valAx>
        <c:axId val="84705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46949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データ!$DG$6:$DK$6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719104"/>
        <c:axId val="847210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719104"/>
        <c:axId val="84721024"/>
      </c:lineChart>
      <c:dateAx>
        <c:axId val="84719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4721024"/>
        <c:crosses val="autoZero"/>
        <c:auto val="1"/>
        <c:lblOffset val="100"/>
        <c:baseTimeUnit val="years"/>
      </c:dateAx>
      <c:valAx>
        <c:axId val="84721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4719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データ!$DR$6:$DV$6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771968"/>
        <c:axId val="847738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771968"/>
        <c:axId val="84773888"/>
      </c:lineChart>
      <c:dateAx>
        <c:axId val="847719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4773888"/>
        <c:crosses val="autoZero"/>
        <c:auto val="1"/>
        <c:lblOffset val="100"/>
        <c:baseTimeUnit val="years"/>
      </c:dateAx>
      <c:valAx>
        <c:axId val="847738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47719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878848"/>
        <c:axId val="84880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878848"/>
        <c:axId val="84880768"/>
      </c:lineChart>
      <c:dateAx>
        <c:axId val="848788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4880768"/>
        <c:crosses val="autoZero"/>
        <c:auto val="1"/>
        <c:lblOffset val="100"/>
        <c:baseTimeUnit val="years"/>
      </c:dateAx>
      <c:valAx>
        <c:axId val="848807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48788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データ!$AS$6:$AW$6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929152"/>
        <c:axId val="84935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929152"/>
        <c:axId val="84935424"/>
      </c:lineChart>
      <c:dateAx>
        <c:axId val="849291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4935424"/>
        <c:crosses val="autoZero"/>
        <c:auto val="1"/>
        <c:lblOffset val="100"/>
        <c:baseTimeUnit val="years"/>
      </c:dateAx>
      <c:valAx>
        <c:axId val="849354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49291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467.54</c:v>
                </c:pt>
                <c:pt idx="1">
                  <c:v>447.11</c:v>
                </c:pt>
                <c:pt idx="2">
                  <c:v>419.22</c:v>
                </c:pt>
                <c:pt idx="3">
                  <c:v>388.86</c:v>
                </c:pt>
                <c:pt idx="4">
                  <c:v>364.04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947712"/>
        <c:axId val="84949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1124.6400000000001</c:v>
                </c:pt>
                <c:pt idx="1">
                  <c:v>1108.26</c:v>
                </c:pt>
                <c:pt idx="2">
                  <c:v>1113.76</c:v>
                </c:pt>
                <c:pt idx="3">
                  <c:v>1125.69</c:v>
                </c:pt>
                <c:pt idx="4">
                  <c:v>1134.67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947712"/>
        <c:axId val="84949632"/>
      </c:lineChart>
      <c:dateAx>
        <c:axId val="849477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4949632"/>
        <c:crosses val="autoZero"/>
        <c:auto val="1"/>
        <c:lblOffset val="100"/>
        <c:baseTimeUnit val="years"/>
      </c:dateAx>
      <c:valAx>
        <c:axId val="849496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49477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119.19</c:v>
                </c:pt>
                <c:pt idx="1">
                  <c:v>116.43</c:v>
                </c:pt>
                <c:pt idx="2">
                  <c:v>83.99</c:v>
                </c:pt>
                <c:pt idx="3">
                  <c:v>90.4</c:v>
                </c:pt>
                <c:pt idx="4">
                  <c:v>94.79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000192"/>
        <c:axId val="850021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56.46</c:v>
                </c:pt>
                <c:pt idx="1">
                  <c:v>19.77</c:v>
                </c:pt>
                <c:pt idx="2">
                  <c:v>34.25</c:v>
                </c:pt>
                <c:pt idx="3">
                  <c:v>46.48</c:v>
                </c:pt>
                <c:pt idx="4">
                  <c:v>40.6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000192"/>
        <c:axId val="85002112"/>
      </c:lineChart>
      <c:dateAx>
        <c:axId val="85000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5002112"/>
        <c:crosses val="autoZero"/>
        <c:auto val="1"/>
        <c:lblOffset val="100"/>
        <c:baseTimeUnit val="years"/>
      </c:dateAx>
      <c:valAx>
        <c:axId val="850021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5000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121.76</c:v>
                </c:pt>
                <c:pt idx="1">
                  <c:v>125.71</c:v>
                </c:pt>
                <c:pt idx="2">
                  <c:v>172.88</c:v>
                </c:pt>
                <c:pt idx="3">
                  <c:v>163.47</c:v>
                </c:pt>
                <c:pt idx="4">
                  <c:v>157.07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031936"/>
        <c:axId val="850341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306.49</c:v>
                </c:pt>
                <c:pt idx="1">
                  <c:v>878.73</c:v>
                </c:pt>
                <c:pt idx="2">
                  <c:v>501.18</c:v>
                </c:pt>
                <c:pt idx="3">
                  <c:v>376.61</c:v>
                </c:pt>
                <c:pt idx="4">
                  <c:v>440.03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031936"/>
        <c:axId val="85034112"/>
      </c:lineChart>
      <c:dateAx>
        <c:axId val="85031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5034112"/>
        <c:crosses val="autoZero"/>
        <c:auto val="1"/>
        <c:lblOffset val="100"/>
        <c:baseTimeUnit val="years"/>
      </c:dateAx>
      <c:valAx>
        <c:axId val="850341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5031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5C5551-6BC5-448F-A607-3D12B8B59C7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【75.51】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A7864B-ACF3-481F-B050-61B73191253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【1,242.90】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EA00AD4-712F-48B4-8AC6-D165EE501A5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【75.27】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36CBBAC-41F3-4693-A3B2-EDF36D7758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【57.58】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416C90C-C1F4-4DC9-ABA9-4A5B4038DE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【524.69】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73F2C93-BBF4-47A9-AB7E-81D1582D3ED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【33.35】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C584A1D-6D2A-4B72-85F2-F54367919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topLeftCell="AG46" zoomScaleNormal="100" workbookViewId="0">
      <selection activeCell="BL66" sqref="BL66:BZ82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京都府　井手町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3"/>
      <c r="D7" s="43"/>
      <c r="E7" s="43"/>
      <c r="F7" s="43"/>
      <c r="G7" s="43"/>
      <c r="H7" s="43"/>
      <c r="I7" s="44"/>
      <c r="J7" s="42" t="s">
        <v>2</v>
      </c>
      <c r="K7" s="43"/>
      <c r="L7" s="43"/>
      <c r="M7" s="43"/>
      <c r="N7" s="43"/>
      <c r="O7" s="43"/>
      <c r="P7" s="43"/>
      <c r="Q7" s="44"/>
      <c r="R7" s="42" t="s">
        <v>3</v>
      </c>
      <c r="S7" s="43"/>
      <c r="T7" s="43"/>
      <c r="U7" s="43"/>
      <c r="V7" s="43"/>
      <c r="W7" s="43"/>
      <c r="X7" s="43"/>
      <c r="Y7" s="44"/>
      <c r="Z7" s="42" t="s">
        <v>4</v>
      </c>
      <c r="AA7" s="43"/>
      <c r="AB7" s="43"/>
      <c r="AC7" s="43"/>
      <c r="AD7" s="43"/>
      <c r="AE7" s="43"/>
      <c r="AF7" s="43"/>
      <c r="AG7" s="44"/>
      <c r="AH7" s="3"/>
      <c r="AI7" s="42" t="s">
        <v>5</v>
      </c>
      <c r="AJ7" s="43"/>
      <c r="AK7" s="43"/>
      <c r="AL7" s="43"/>
      <c r="AM7" s="43"/>
      <c r="AN7" s="43"/>
      <c r="AO7" s="43"/>
      <c r="AP7" s="44"/>
      <c r="AQ7" s="45" t="s">
        <v>6</v>
      </c>
      <c r="AR7" s="45"/>
      <c r="AS7" s="45"/>
      <c r="AT7" s="45"/>
      <c r="AU7" s="45"/>
      <c r="AV7" s="45"/>
      <c r="AW7" s="45"/>
      <c r="AX7" s="45"/>
      <c r="AY7" s="45" t="s">
        <v>7</v>
      </c>
      <c r="AZ7" s="45"/>
      <c r="BA7" s="45"/>
      <c r="BB7" s="45"/>
      <c r="BC7" s="45"/>
      <c r="BD7" s="45"/>
      <c r="BE7" s="45"/>
      <c r="BF7" s="45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51" t="str">
        <f>データ!I6</f>
        <v>法非適用</v>
      </c>
      <c r="C8" s="52"/>
      <c r="D8" s="52"/>
      <c r="E8" s="52"/>
      <c r="F8" s="52"/>
      <c r="G8" s="52"/>
      <c r="H8" s="52"/>
      <c r="I8" s="53"/>
      <c r="J8" s="51" t="str">
        <f>データ!J6</f>
        <v>水道事業</v>
      </c>
      <c r="K8" s="52"/>
      <c r="L8" s="52"/>
      <c r="M8" s="52"/>
      <c r="N8" s="52"/>
      <c r="O8" s="52"/>
      <c r="P8" s="52"/>
      <c r="Q8" s="53"/>
      <c r="R8" s="51" t="str">
        <f>データ!K6</f>
        <v>簡易水道事業</v>
      </c>
      <c r="S8" s="52"/>
      <c r="T8" s="52"/>
      <c r="U8" s="52"/>
      <c r="V8" s="52"/>
      <c r="W8" s="52"/>
      <c r="X8" s="52"/>
      <c r="Y8" s="53"/>
      <c r="Z8" s="51" t="str">
        <f>データ!L6</f>
        <v>D3</v>
      </c>
      <c r="AA8" s="52"/>
      <c r="AB8" s="52"/>
      <c r="AC8" s="52"/>
      <c r="AD8" s="52"/>
      <c r="AE8" s="52"/>
      <c r="AF8" s="52"/>
      <c r="AG8" s="53"/>
      <c r="AH8" s="3"/>
      <c r="AI8" s="54">
        <f>データ!Q6</f>
        <v>7793</v>
      </c>
      <c r="AJ8" s="55"/>
      <c r="AK8" s="55"/>
      <c r="AL8" s="55"/>
      <c r="AM8" s="55"/>
      <c r="AN8" s="55"/>
      <c r="AO8" s="55"/>
      <c r="AP8" s="56"/>
      <c r="AQ8" s="46">
        <f>データ!R6</f>
        <v>18.04</v>
      </c>
      <c r="AR8" s="46"/>
      <c r="AS8" s="46"/>
      <c r="AT8" s="46"/>
      <c r="AU8" s="46"/>
      <c r="AV8" s="46"/>
      <c r="AW8" s="46"/>
      <c r="AX8" s="46"/>
      <c r="AY8" s="46">
        <f>データ!S6</f>
        <v>431.98</v>
      </c>
      <c r="AZ8" s="46"/>
      <c r="BA8" s="46"/>
      <c r="BB8" s="46"/>
      <c r="BC8" s="46"/>
      <c r="BD8" s="46"/>
      <c r="BE8" s="46"/>
      <c r="BF8" s="46"/>
      <c r="BG8" s="3"/>
      <c r="BH8" s="3"/>
      <c r="BI8" s="3"/>
      <c r="BJ8" s="3"/>
      <c r="BK8" s="3"/>
      <c r="BL8" s="47" t="s">
        <v>9</v>
      </c>
      <c r="BM8" s="4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5" t="s">
        <v>11</v>
      </c>
      <c r="C9" s="45"/>
      <c r="D9" s="45"/>
      <c r="E9" s="45"/>
      <c r="F9" s="45"/>
      <c r="G9" s="45"/>
      <c r="H9" s="45"/>
      <c r="I9" s="45"/>
      <c r="J9" s="45" t="s">
        <v>12</v>
      </c>
      <c r="K9" s="45"/>
      <c r="L9" s="45"/>
      <c r="M9" s="45"/>
      <c r="N9" s="45"/>
      <c r="O9" s="45"/>
      <c r="P9" s="45"/>
      <c r="Q9" s="45"/>
      <c r="R9" s="45" t="s">
        <v>13</v>
      </c>
      <c r="S9" s="45"/>
      <c r="T9" s="45"/>
      <c r="U9" s="45"/>
      <c r="V9" s="45"/>
      <c r="W9" s="45"/>
      <c r="X9" s="45"/>
      <c r="Y9" s="45"/>
      <c r="Z9" s="45" t="s">
        <v>14</v>
      </c>
      <c r="AA9" s="45"/>
      <c r="AB9" s="45"/>
      <c r="AC9" s="45"/>
      <c r="AD9" s="45"/>
      <c r="AE9" s="45"/>
      <c r="AF9" s="45"/>
      <c r="AG9" s="45"/>
      <c r="AH9" s="3"/>
      <c r="AI9" s="45" t="s">
        <v>15</v>
      </c>
      <c r="AJ9" s="45"/>
      <c r="AK9" s="45"/>
      <c r="AL9" s="45"/>
      <c r="AM9" s="45"/>
      <c r="AN9" s="45"/>
      <c r="AO9" s="45"/>
      <c r="AP9" s="45"/>
      <c r="AQ9" s="45" t="s">
        <v>16</v>
      </c>
      <c r="AR9" s="45"/>
      <c r="AS9" s="45"/>
      <c r="AT9" s="45"/>
      <c r="AU9" s="45"/>
      <c r="AV9" s="45"/>
      <c r="AW9" s="45"/>
      <c r="AX9" s="45"/>
      <c r="AY9" s="45" t="s">
        <v>17</v>
      </c>
      <c r="AZ9" s="45"/>
      <c r="BA9" s="45"/>
      <c r="BB9" s="45"/>
      <c r="BC9" s="45"/>
      <c r="BD9" s="45"/>
      <c r="BE9" s="45"/>
      <c r="BF9" s="45"/>
      <c r="BG9" s="3"/>
      <c r="BH9" s="3"/>
      <c r="BI9" s="3"/>
      <c r="BJ9" s="3"/>
      <c r="BK9" s="3"/>
      <c r="BL9" s="49" t="s">
        <v>18</v>
      </c>
      <c r="BM9" s="50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6" t="str">
        <f>データ!M6</f>
        <v>-</v>
      </c>
      <c r="C10" s="46"/>
      <c r="D10" s="46"/>
      <c r="E10" s="46"/>
      <c r="F10" s="46"/>
      <c r="G10" s="46"/>
      <c r="H10" s="46"/>
      <c r="I10" s="46"/>
      <c r="J10" s="46" t="str">
        <f>データ!N6</f>
        <v>該当数値なし</v>
      </c>
      <c r="K10" s="46"/>
      <c r="L10" s="46"/>
      <c r="M10" s="46"/>
      <c r="N10" s="46"/>
      <c r="O10" s="46"/>
      <c r="P10" s="46"/>
      <c r="Q10" s="46"/>
      <c r="R10" s="46">
        <f>データ!O6</f>
        <v>28.88</v>
      </c>
      <c r="S10" s="46"/>
      <c r="T10" s="46"/>
      <c r="U10" s="46"/>
      <c r="V10" s="46"/>
      <c r="W10" s="46"/>
      <c r="X10" s="46"/>
      <c r="Y10" s="46"/>
      <c r="Z10" s="80">
        <f>データ!P6</f>
        <v>2560</v>
      </c>
      <c r="AA10" s="80"/>
      <c r="AB10" s="80"/>
      <c r="AC10" s="80"/>
      <c r="AD10" s="80"/>
      <c r="AE10" s="80"/>
      <c r="AF10" s="80"/>
      <c r="AG10" s="80"/>
      <c r="AH10" s="2"/>
      <c r="AI10" s="80">
        <f>データ!T6</f>
        <v>2233</v>
      </c>
      <c r="AJ10" s="80"/>
      <c r="AK10" s="80"/>
      <c r="AL10" s="80"/>
      <c r="AM10" s="80"/>
      <c r="AN10" s="80"/>
      <c r="AO10" s="80"/>
      <c r="AP10" s="80"/>
      <c r="AQ10" s="46">
        <f>データ!U6</f>
        <v>0.56999999999999995</v>
      </c>
      <c r="AR10" s="46"/>
      <c r="AS10" s="46"/>
      <c r="AT10" s="46"/>
      <c r="AU10" s="46"/>
      <c r="AV10" s="46"/>
      <c r="AW10" s="46"/>
      <c r="AX10" s="46"/>
      <c r="AY10" s="46">
        <f>データ!V6</f>
        <v>3917.54</v>
      </c>
      <c r="AZ10" s="46"/>
      <c r="BA10" s="46"/>
      <c r="BB10" s="46"/>
      <c r="BC10" s="46"/>
      <c r="BD10" s="46"/>
      <c r="BE10" s="46"/>
      <c r="BF10" s="46"/>
      <c r="BG10" s="3"/>
      <c r="BH10" s="3"/>
      <c r="BI10" s="3"/>
      <c r="BJ10" s="2"/>
      <c r="BK10" s="2"/>
      <c r="BL10" s="64" t="s">
        <v>20</v>
      </c>
      <c r="BM10" s="65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6" t="s">
        <v>22</v>
      </c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</row>
    <row r="14" spans="1:78" ht="13.5" customHeight="1">
      <c r="A14" s="2"/>
      <c r="B14" s="68" t="s">
        <v>23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70"/>
      <c r="BK14" s="2"/>
      <c r="BL14" s="74" t="s">
        <v>24</v>
      </c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6"/>
    </row>
    <row r="15" spans="1:78" ht="13.5" customHeight="1">
      <c r="A15" s="2"/>
      <c r="B15" s="71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3"/>
      <c r="BK15" s="2"/>
      <c r="BL15" s="77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9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7" t="s">
        <v>105</v>
      </c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9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7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9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7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9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7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9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7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9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7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9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7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9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7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9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7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9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7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9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7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9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7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9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7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9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7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9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7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9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7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9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7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9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7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9"/>
    </row>
    <row r="34" spans="1:78" ht="13.5" customHeight="1">
      <c r="A34" s="2"/>
      <c r="B34" s="16"/>
      <c r="C34" s="63" t="s">
        <v>25</v>
      </c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19"/>
      <c r="R34" s="63" t="s">
        <v>26</v>
      </c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19"/>
      <c r="AG34" s="63" t="s">
        <v>27</v>
      </c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19"/>
      <c r="AV34" s="63" t="s">
        <v>28</v>
      </c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18"/>
      <c r="BK34" s="2"/>
      <c r="BL34" s="57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9"/>
    </row>
    <row r="35" spans="1:78" ht="13.5" customHeight="1">
      <c r="A35" s="2"/>
      <c r="B35" s="16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19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19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19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18"/>
      <c r="BK35" s="2"/>
      <c r="BL35" s="57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9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7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9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7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9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7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9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7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9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7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9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7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9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7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9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7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9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0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2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74" t="s">
        <v>29</v>
      </c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6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77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9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7" t="s">
        <v>106</v>
      </c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9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7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9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7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9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7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9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7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9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7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9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7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9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7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9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7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9"/>
    </row>
    <row r="56" spans="1:78" ht="13.5" customHeight="1">
      <c r="A56" s="2"/>
      <c r="B56" s="16"/>
      <c r="C56" s="63" t="s">
        <v>30</v>
      </c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19"/>
      <c r="R56" s="63" t="s">
        <v>31</v>
      </c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19"/>
      <c r="AG56" s="63" t="s">
        <v>32</v>
      </c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19"/>
      <c r="AV56" s="63" t="s">
        <v>33</v>
      </c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18"/>
      <c r="BK56" s="2"/>
      <c r="BL56" s="57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9"/>
    </row>
    <row r="57" spans="1:78" ht="13.5" customHeight="1">
      <c r="A57" s="2"/>
      <c r="B57" s="16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19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19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19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18"/>
      <c r="BK57" s="2"/>
      <c r="BL57" s="57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9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57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9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57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9"/>
    </row>
    <row r="60" spans="1:78" ht="13.5" customHeight="1">
      <c r="A60" s="2"/>
      <c r="B60" s="71" t="s">
        <v>34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3"/>
      <c r="BK60" s="2"/>
      <c r="BL60" s="57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9"/>
    </row>
    <row r="61" spans="1:78" ht="13.5" customHeight="1">
      <c r="A61" s="2"/>
      <c r="B61" s="71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3"/>
      <c r="BK61" s="2"/>
      <c r="BL61" s="57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9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7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9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0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2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74" t="s">
        <v>35</v>
      </c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6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77"/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78"/>
      <c r="BY65" s="78"/>
      <c r="BZ65" s="79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7" t="s">
        <v>107</v>
      </c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9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7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9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7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9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7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9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7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9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7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9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7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9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7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9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7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9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7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9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7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9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7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9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7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9"/>
    </row>
    <row r="79" spans="1:78" ht="13.5" customHeight="1">
      <c r="A79" s="2"/>
      <c r="B79" s="16"/>
      <c r="C79" s="63" t="s">
        <v>36</v>
      </c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19"/>
      <c r="V79" s="19"/>
      <c r="W79" s="63" t="s">
        <v>37</v>
      </c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19"/>
      <c r="AP79" s="19"/>
      <c r="AQ79" s="63" t="s">
        <v>38</v>
      </c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17"/>
      <c r="BJ79" s="18"/>
      <c r="BK79" s="2"/>
      <c r="BL79" s="57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9"/>
    </row>
    <row r="80" spans="1:78" ht="13.5" customHeight="1">
      <c r="A80" s="2"/>
      <c r="B80" s="16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19"/>
      <c r="V80" s="19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19"/>
      <c r="AP80" s="19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17"/>
      <c r="BJ80" s="18"/>
      <c r="BK80" s="2"/>
      <c r="BL80" s="57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9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57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9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0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2"/>
    </row>
    <row r="83" spans="1:78">
      <c r="C83" s="2" t="s">
        <v>39</v>
      </c>
    </row>
  </sheetData>
  <sheetProtection password="8649" sheet="1" objects="1" scenarios="1" formatCells="0" formatColumns="0" formatRows="0"/>
  <mergeCells count="53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16:BZ44"/>
    <mergeCell ref="C34:P35"/>
    <mergeCell ref="R34:AE35"/>
    <mergeCell ref="AG34:AT35"/>
    <mergeCell ref="AV34:BI35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2:BZ4"/>
    <mergeCell ref="B6:AG6"/>
    <mergeCell ref="B7:I7"/>
    <mergeCell ref="J7:Q7"/>
    <mergeCell ref="R7:Y7"/>
    <mergeCell ref="Z7:AG7"/>
    <mergeCell ref="AI7:AP7"/>
    <mergeCell ref="AQ7:AX7"/>
    <mergeCell ref="AY7:BF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2" t="s">
        <v>49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4"/>
      <c r="W3" s="88" t="s">
        <v>50</v>
      </c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 t="s">
        <v>51</v>
      </c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</row>
    <row r="4" spans="1:143">
      <c r="A4" s="26" t="s">
        <v>52</v>
      </c>
      <c r="B4" s="28"/>
      <c r="C4" s="28"/>
      <c r="D4" s="28"/>
      <c r="E4" s="28"/>
      <c r="F4" s="28"/>
      <c r="G4" s="28"/>
      <c r="H4" s="85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7"/>
      <c r="W4" s="81" t="s">
        <v>53</v>
      </c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 t="s">
        <v>54</v>
      </c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 t="s">
        <v>55</v>
      </c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 t="s">
        <v>56</v>
      </c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 t="s">
        <v>57</v>
      </c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 t="s">
        <v>58</v>
      </c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 t="s">
        <v>59</v>
      </c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 t="s">
        <v>60</v>
      </c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 t="s">
        <v>61</v>
      </c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 t="s">
        <v>62</v>
      </c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 t="s">
        <v>63</v>
      </c>
      <c r="ED4" s="81"/>
      <c r="EE4" s="81"/>
      <c r="EF4" s="81"/>
      <c r="EG4" s="81"/>
      <c r="EH4" s="81"/>
      <c r="EI4" s="81"/>
      <c r="EJ4" s="81"/>
      <c r="EK4" s="81"/>
      <c r="EL4" s="81"/>
      <c r="EM4" s="81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2015</v>
      </c>
      <c r="C6" s="31">
        <f t="shared" ref="C6:V6" si="3">C7</f>
        <v>263435</v>
      </c>
      <c r="D6" s="31">
        <f t="shared" si="3"/>
        <v>47</v>
      </c>
      <c r="E6" s="31">
        <f t="shared" si="3"/>
        <v>1</v>
      </c>
      <c r="F6" s="31">
        <f t="shared" si="3"/>
        <v>0</v>
      </c>
      <c r="G6" s="31">
        <f t="shared" si="3"/>
        <v>0</v>
      </c>
      <c r="H6" s="31" t="str">
        <f t="shared" si="3"/>
        <v>京都府　井手町</v>
      </c>
      <c r="I6" s="31" t="str">
        <f t="shared" si="3"/>
        <v>法非適用</v>
      </c>
      <c r="J6" s="31" t="str">
        <f t="shared" si="3"/>
        <v>水道事業</v>
      </c>
      <c r="K6" s="31" t="str">
        <f t="shared" si="3"/>
        <v>簡易水道事業</v>
      </c>
      <c r="L6" s="31" t="str">
        <f t="shared" si="3"/>
        <v>D3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28.88</v>
      </c>
      <c r="P6" s="32">
        <f t="shared" si="3"/>
        <v>2560</v>
      </c>
      <c r="Q6" s="32">
        <f t="shared" si="3"/>
        <v>7793</v>
      </c>
      <c r="R6" s="32">
        <f t="shared" si="3"/>
        <v>18.04</v>
      </c>
      <c r="S6" s="32">
        <f t="shared" si="3"/>
        <v>431.98</v>
      </c>
      <c r="T6" s="32">
        <f t="shared" si="3"/>
        <v>2233</v>
      </c>
      <c r="U6" s="32">
        <f t="shared" si="3"/>
        <v>0.56999999999999995</v>
      </c>
      <c r="V6" s="32">
        <f t="shared" si="3"/>
        <v>3917.54</v>
      </c>
      <c r="W6" s="33">
        <f>IF(W7="",NA(),W7)</f>
        <v>122.21</v>
      </c>
      <c r="X6" s="33">
        <f t="shared" ref="X6:AF6" si="4">IF(X7="",NA(),X7)</f>
        <v>119.4</v>
      </c>
      <c r="Y6" s="33">
        <f t="shared" si="4"/>
        <v>86.16</v>
      </c>
      <c r="Z6" s="33">
        <f t="shared" si="4"/>
        <v>92.81</v>
      </c>
      <c r="AA6" s="33">
        <f t="shared" si="4"/>
        <v>96</v>
      </c>
      <c r="AB6" s="33">
        <f t="shared" si="4"/>
        <v>75.89</v>
      </c>
      <c r="AC6" s="33">
        <f t="shared" si="4"/>
        <v>74.52</v>
      </c>
      <c r="AD6" s="33">
        <f t="shared" si="4"/>
        <v>76.09</v>
      </c>
      <c r="AE6" s="33">
        <f t="shared" si="4"/>
        <v>75.87</v>
      </c>
      <c r="AF6" s="33">
        <f t="shared" si="4"/>
        <v>76.27</v>
      </c>
      <c r="AG6" s="32" t="str">
        <f>IF(AG7="","",IF(AG7="-","【-】","【"&amp;SUBSTITUTE(TEXT(AG7,"#,##0.00"),"-","△")&amp;"】"))</f>
        <v>【75.51】</v>
      </c>
      <c r="AH6" s="32" t="e">
        <f>IF(AH7="",NA(),AH7)</f>
        <v>#N/A</v>
      </c>
      <c r="AI6" s="32" t="e">
        <f t="shared" ref="AI6:AQ6" si="5">IF(AI7="",NA(),AI7)</f>
        <v>#N/A</v>
      </c>
      <c r="AJ6" s="32" t="e">
        <f t="shared" si="5"/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str">
        <f>IF(AR7="","",IF(AR7="-","【-】","【"&amp;SUBSTITUTE(TEXT(AR7,"#,##0.00"),"-","△")&amp;"】"))</f>
        <v/>
      </c>
      <c r="AS6" s="32" t="e">
        <f>IF(AS7="",NA(),AS7)</f>
        <v>#N/A</v>
      </c>
      <c r="AT6" s="32" t="e">
        <f t="shared" ref="AT6:BB6" si="6">IF(AT7="",NA(),AT7)</f>
        <v>#N/A</v>
      </c>
      <c r="AU6" s="32" t="e">
        <f t="shared" si="6"/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str">
        <f>IF(BC7="","",IF(BC7="-","【-】","【"&amp;SUBSTITUTE(TEXT(BC7,"#,##0.00"),"-","△")&amp;"】"))</f>
        <v/>
      </c>
      <c r="BD6" s="33">
        <f>IF(BD7="",NA(),BD7)</f>
        <v>467.54</v>
      </c>
      <c r="BE6" s="33">
        <f t="shared" ref="BE6:BM6" si="7">IF(BE7="",NA(),BE7)</f>
        <v>447.11</v>
      </c>
      <c r="BF6" s="33">
        <f t="shared" si="7"/>
        <v>419.22</v>
      </c>
      <c r="BG6" s="33">
        <f t="shared" si="7"/>
        <v>388.86</v>
      </c>
      <c r="BH6" s="33">
        <f t="shared" si="7"/>
        <v>364.04</v>
      </c>
      <c r="BI6" s="33">
        <f t="shared" si="7"/>
        <v>1124.6400000000001</v>
      </c>
      <c r="BJ6" s="33">
        <f t="shared" si="7"/>
        <v>1108.26</v>
      </c>
      <c r="BK6" s="33">
        <f t="shared" si="7"/>
        <v>1113.76</v>
      </c>
      <c r="BL6" s="33">
        <f t="shared" si="7"/>
        <v>1125.69</v>
      </c>
      <c r="BM6" s="33">
        <f t="shared" si="7"/>
        <v>1134.67</v>
      </c>
      <c r="BN6" s="32" t="str">
        <f>IF(BN7="","",IF(BN7="-","【-】","【"&amp;SUBSTITUTE(TEXT(BN7,"#,##0.00"),"-","△")&amp;"】"))</f>
        <v>【1,242.90】</v>
      </c>
      <c r="BO6" s="33">
        <f>IF(BO7="",NA(),BO7)</f>
        <v>119.19</v>
      </c>
      <c r="BP6" s="33">
        <f t="shared" ref="BP6:BX6" si="8">IF(BP7="",NA(),BP7)</f>
        <v>116.43</v>
      </c>
      <c r="BQ6" s="33">
        <f t="shared" si="8"/>
        <v>83.99</v>
      </c>
      <c r="BR6" s="33">
        <f t="shared" si="8"/>
        <v>90.4</v>
      </c>
      <c r="BS6" s="33">
        <f t="shared" si="8"/>
        <v>94.79</v>
      </c>
      <c r="BT6" s="33">
        <f t="shared" si="8"/>
        <v>56.46</v>
      </c>
      <c r="BU6" s="33">
        <f t="shared" si="8"/>
        <v>19.77</v>
      </c>
      <c r="BV6" s="33">
        <f t="shared" si="8"/>
        <v>34.25</v>
      </c>
      <c r="BW6" s="33">
        <f t="shared" si="8"/>
        <v>46.48</v>
      </c>
      <c r="BX6" s="33">
        <f t="shared" si="8"/>
        <v>40.6</v>
      </c>
      <c r="BY6" s="32" t="str">
        <f>IF(BY7="","",IF(BY7="-","【-】","【"&amp;SUBSTITUTE(TEXT(BY7,"#,##0.00"),"-","△")&amp;"】"))</f>
        <v>【33.35】</v>
      </c>
      <c r="BZ6" s="33">
        <f>IF(BZ7="",NA(),BZ7)</f>
        <v>121.76</v>
      </c>
      <c r="CA6" s="33">
        <f t="shared" ref="CA6:CI6" si="9">IF(CA7="",NA(),CA7)</f>
        <v>125.71</v>
      </c>
      <c r="CB6" s="33">
        <f t="shared" si="9"/>
        <v>172.88</v>
      </c>
      <c r="CC6" s="33">
        <f t="shared" si="9"/>
        <v>163.47</v>
      </c>
      <c r="CD6" s="33">
        <f t="shared" si="9"/>
        <v>157.07</v>
      </c>
      <c r="CE6" s="33">
        <f t="shared" si="9"/>
        <v>306.49</v>
      </c>
      <c r="CF6" s="33">
        <f t="shared" si="9"/>
        <v>878.73</v>
      </c>
      <c r="CG6" s="33">
        <f t="shared" si="9"/>
        <v>501.18</v>
      </c>
      <c r="CH6" s="33">
        <f t="shared" si="9"/>
        <v>376.61</v>
      </c>
      <c r="CI6" s="33">
        <f t="shared" si="9"/>
        <v>440.03</v>
      </c>
      <c r="CJ6" s="32" t="str">
        <f>IF(CJ7="","",IF(CJ7="-","【-】","【"&amp;SUBSTITUTE(TEXT(CJ7,"#,##0.00"),"-","△")&amp;"】"))</f>
        <v>【524.69】</v>
      </c>
      <c r="CK6" s="33">
        <f>IF(CK7="",NA(),CK7)</f>
        <v>52.75</v>
      </c>
      <c r="CL6" s="33">
        <f t="shared" ref="CL6:CT6" si="10">IF(CL7="",NA(),CL7)</f>
        <v>50.93</v>
      </c>
      <c r="CM6" s="33">
        <f t="shared" si="10"/>
        <v>51.57</v>
      </c>
      <c r="CN6" s="33">
        <f t="shared" si="10"/>
        <v>49.54</v>
      </c>
      <c r="CO6" s="33">
        <f t="shared" si="10"/>
        <v>49.95</v>
      </c>
      <c r="CP6" s="33">
        <f t="shared" si="10"/>
        <v>58.25</v>
      </c>
      <c r="CQ6" s="33">
        <f t="shared" si="10"/>
        <v>57.17</v>
      </c>
      <c r="CR6" s="33">
        <f t="shared" si="10"/>
        <v>57.55</v>
      </c>
      <c r="CS6" s="33">
        <f t="shared" si="10"/>
        <v>57.43</v>
      </c>
      <c r="CT6" s="33">
        <f t="shared" si="10"/>
        <v>57.29</v>
      </c>
      <c r="CU6" s="32" t="str">
        <f>IF(CU7="","",IF(CU7="-","【-】","【"&amp;SUBSTITUTE(TEXT(CU7,"#,##0.00"),"-","△")&amp;"】"))</f>
        <v>【57.58】</v>
      </c>
      <c r="CV6" s="33">
        <f>IF(CV7="",NA(),CV7)</f>
        <v>95.04</v>
      </c>
      <c r="CW6" s="33">
        <f t="shared" ref="CW6:DE6" si="11">IF(CW7="",NA(),CW7)</f>
        <v>95.59</v>
      </c>
      <c r="CX6" s="33">
        <f t="shared" si="11"/>
        <v>94.02</v>
      </c>
      <c r="CY6" s="33">
        <f t="shared" si="11"/>
        <v>95.29</v>
      </c>
      <c r="CZ6" s="33">
        <f t="shared" si="11"/>
        <v>90.85</v>
      </c>
      <c r="DA6" s="33">
        <f t="shared" si="11"/>
        <v>74.53</v>
      </c>
      <c r="DB6" s="33">
        <f t="shared" si="11"/>
        <v>74.94</v>
      </c>
      <c r="DC6" s="33">
        <f t="shared" si="11"/>
        <v>74.14</v>
      </c>
      <c r="DD6" s="33">
        <f t="shared" si="11"/>
        <v>73.83</v>
      </c>
      <c r="DE6" s="33">
        <f t="shared" si="11"/>
        <v>73.69</v>
      </c>
      <c r="DF6" s="32" t="str">
        <f>IF(DF7="","",IF(DF7="-","【-】","【"&amp;SUBSTITUTE(TEXT(DF7,"#,##0.00"),"-","△")&amp;"】"))</f>
        <v>【75.27】</v>
      </c>
      <c r="DG6" s="32" t="e">
        <f>IF(DG7="",NA(),DG7)</f>
        <v>#N/A</v>
      </c>
      <c r="DH6" s="32" t="e">
        <f t="shared" ref="DH6:DP6" si="12">IF(DH7="",NA(),DH7)</f>
        <v>#N/A</v>
      </c>
      <c r="DI6" s="32" t="e">
        <f t="shared" si="12"/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str">
        <f>IF(DQ7="","",IF(DQ7="-","【-】","【"&amp;SUBSTITUTE(TEXT(DQ7,"#,##0.00"),"-","△")&amp;"】"))</f>
        <v/>
      </c>
      <c r="DR6" s="32" t="e">
        <f>IF(DR7="",NA(),DR7)</f>
        <v>#N/A</v>
      </c>
      <c r="DS6" s="32" t="e">
        <f t="shared" ref="DS6:EA6" si="13">IF(DS7="",NA(),DS7)</f>
        <v>#N/A</v>
      </c>
      <c r="DT6" s="32" t="e">
        <f t="shared" si="13"/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str">
        <f>IF(EB7="","",IF(EB7="-","【-】","【"&amp;SUBSTITUTE(TEXT(EB7,"#,##0.00"),"-","△")&amp;"】"))</f>
        <v/>
      </c>
      <c r="EC6" s="33">
        <f>IF(EC7="",NA(),EC7)</f>
        <v>1.4</v>
      </c>
      <c r="ED6" s="32">
        <f t="shared" ref="ED6:EL6" si="14">IF(ED7="",NA(),ED7)</f>
        <v>0</v>
      </c>
      <c r="EE6" s="33">
        <f t="shared" si="14"/>
        <v>0.23</v>
      </c>
      <c r="EF6" s="32">
        <f t="shared" si="14"/>
        <v>0</v>
      </c>
      <c r="EG6" s="32">
        <f t="shared" si="14"/>
        <v>0</v>
      </c>
      <c r="EH6" s="33">
        <f t="shared" si="14"/>
        <v>0.47</v>
      </c>
      <c r="EI6" s="33">
        <f t="shared" si="14"/>
        <v>0.46</v>
      </c>
      <c r="EJ6" s="33">
        <f t="shared" si="14"/>
        <v>0.8</v>
      </c>
      <c r="EK6" s="33">
        <f t="shared" si="14"/>
        <v>0.69</v>
      </c>
      <c r="EL6" s="33">
        <f t="shared" si="14"/>
        <v>0.65</v>
      </c>
      <c r="EM6" s="32" t="str">
        <f>IF(EM7="","",IF(EM7="-","【-】","【"&amp;SUBSTITUTE(TEXT(EM7,"#,##0.00"),"-","△")&amp;"】"))</f>
        <v>【0.71】</v>
      </c>
    </row>
    <row r="7" spans="1:143" s="34" customFormat="1">
      <c r="A7" s="26"/>
      <c r="B7" s="35">
        <v>2015</v>
      </c>
      <c r="C7" s="35">
        <v>263435</v>
      </c>
      <c r="D7" s="35">
        <v>47</v>
      </c>
      <c r="E7" s="35">
        <v>1</v>
      </c>
      <c r="F7" s="35">
        <v>0</v>
      </c>
      <c r="G7" s="35">
        <v>0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 t="s">
        <v>99</v>
      </c>
      <c r="O7" s="36">
        <v>28.88</v>
      </c>
      <c r="P7" s="36">
        <v>2560</v>
      </c>
      <c r="Q7" s="36">
        <v>7793</v>
      </c>
      <c r="R7" s="36">
        <v>18.04</v>
      </c>
      <c r="S7" s="36">
        <v>431.98</v>
      </c>
      <c r="T7" s="36">
        <v>2233</v>
      </c>
      <c r="U7" s="36">
        <v>0.56999999999999995</v>
      </c>
      <c r="V7" s="36">
        <v>3917.54</v>
      </c>
      <c r="W7" s="36">
        <v>122.21</v>
      </c>
      <c r="X7" s="36">
        <v>119.4</v>
      </c>
      <c r="Y7" s="36">
        <v>86.16</v>
      </c>
      <c r="Z7" s="36">
        <v>92.81</v>
      </c>
      <c r="AA7" s="36">
        <v>96</v>
      </c>
      <c r="AB7" s="36">
        <v>75.89</v>
      </c>
      <c r="AC7" s="36">
        <v>74.52</v>
      </c>
      <c r="AD7" s="36">
        <v>76.09</v>
      </c>
      <c r="AE7" s="36">
        <v>75.87</v>
      </c>
      <c r="AF7" s="36">
        <v>76.27</v>
      </c>
      <c r="AG7" s="36">
        <v>75.510000000000005</v>
      </c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>
        <v>467.54</v>
      </c>
      <c r="BE7" s="36">
        <v>447.11</v>
      </c>
      <c r="BF7" s="36">
        <v>419.22</v>
      </c>
      <c r="BG7" s="36">
        <v>388.86</v>
      </c>
      <c r="BH7" s="36">
        <v>364.04</v>
      </c>
      <c r="BI7" s="36">
        <v>1124.6400000000001</v>
      </c>
      <c r="BJ7" s="36">
        <v>1108.26</v>
      </c>
      <c r="BK7" s="36">
        <v>1113.76</v>
      </c>
      <c r="BL7" s="36">
        <v>1125.69</v>
      </c>
      <c r="BM7" s="36">
        <v>1134.67</v>
      </c>
      <c r="BN7" s="36">
        <v>1242.9000000000001</v>
      </c>
      <c r="BO7" s="36">
        <v>119.19</v>
      </c>
      <c r="BP7" s="36">
        <v>116.43</v>
      </c>
      <c r="BQ7" s="36">
        <v>83.99</v>
      </c>
      <c r="BR7" s="36">
        <v>90.4</v>
      </c>
      <c r="BS7" s="36">
        <v>94.79</v>
      </c>
      <c r="BT7" s="36">
        <v>56.46</v>
      </c>
      <c r="BU7" s="36">
        <v>19.77</v>
      </c>
      <c r="BV7" s="36">
        <v>34.25</v>
      </c>
      <c r="BW7" s="36">
        <v>46.48</v>
      </c>
      <c r="BX7" s="36">
        <v>40.6</v>
      </c>
      <c r="BY7" s="36">
        <v>33.35</v>
      </c>
      <c r="BZ7" s="36">
        <v>121.76</v>
      </c>
      <c r="CA7" s="36">
        <v>125.71</v>
      </c>
      <c r="CB7" s="36">
        <v>172.88</v>
      </c>
      <c r="CC7" s="36">
        <v>163.47</v>
      </c>
      <c r="CD7" s="36">
        <v>157.07</v>
      </c>
      <c r="CE7" s="36">
        <v>306.49</v>
      </c>
      <c r="CF7" s="36">
        <v>878.73</v>
      </c>
      <c r="CG7" s="36">
        <v>501.18</v>
      </c>
      <c r="CH7" s="36">
        <v>376.61</v>
      </c>
      <c r="CI7" s="36">
        <v>440.03</v>
      </c>
      <c r="CJ7" s="36">
        <v>524.69000000000005</v>
      </c>
      <c r="CK7" s="36">
        <v>52.75</v>
      </c>
      <c r="CL7" s="36">
        <v>50.93</v>
      </c>
      <c r="CM7" s="36">
        <v>51.57</v>
      </c>
      <c r="CN7" s="36">
        <v>49.54</v>
      </c>
      <c r="CO7" s="36">
        <v>49.95</v>
      </c>
      <c r="CP7" s="36">
        <v>58.25</v>
      </c>
      <c r="CQ7" s="36">
        <v>57.17</v>
      </c>
      <c r="CR7" s="36">
        <v>57.55</v>
      </c>
      <c r="CS7" s="36">
        <v>57.43</v>
      </c>
      <c r="CT7" s="36">
        <v>57.29</v>
      </c>
      <c r="CU7" s="36">
        <v>57.58</v>
      </c>
      <c r="CV7" s="36">
        <v>95.04</v>
      </c>
      <c r="CW7" s="36">
        <v>95.59</v>
      </c>
      <c r="CX7" s="36">
        <v>94.02</v>
      </c>
      <c r="CY7" s="36">
        <v>95.29</v>
      </c>
      <c r="CZ7" s="36">
        <v>90.85</v>
      </c>
      <c r="DA7" s="36">
        <v>74.53</v>
      </c>
      <c r="DB7" s="36">
        <v>74.94</v>
      </c>
      <c r="DC7" s="36">
        <v>74.14</v>
      </c>
      <c r="DD7" s="36">
        <v>73.83</v>
      </c>
      <c r="DE7" s="36">
        <v>73.69</v>
      </c>
      <c r="DF7" s="36">
        <v>75.27</v>
      </c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>
        <v>1.4</v>
      </c>
      <c r="ED7" s="36">
        <v>0</v>
      </c>
      <c r="EE7" s="36">
        <v>0.23</v>
      </c>
      <c r="EF7" s="36">
        <v>0</v>
      </c>
      <c r="EG7" s="36">
        <v>0</v>
      </c>
      <c r="EH7" s="36">
        <v>0.47</v>
      </c>
      <c r="EI7" s="36">
        <v>0.46</v>
      </c>
      <c r="EJ7" s="36">
        <v>0.8</v>
      </c>
      <c r="EK7" s="36">
        <v>0.69</v>
      </c>
      <c r="EL7" s="36">
        <v>0.65</v>
      </c>
      <c r="EM7" s="36">
        <v>0.71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</row>
    <row r="9" spans="1:143">
      <c r="A9" s="38"/>
      <c r="B9" s="38" t="s">
        <v>100</v>
      </c>
      <c r="C9" s="38" t="s">
        <v>101</v>
      </c>
      <c r="D9" s="38" t="s">
        <v>102</v>
      </c>
      <c r="E9" s="38" t="s">
        <v>103</v>
      </c>
      <c r="F9" s="38" t="s">
        <v>104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8" t="s">
        <v>43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＊</cp:lastModifiedBy>
  <cp:lastPrinted>2017-02-16T05:38:52Z</cp:lastPrinted>
  <dcterms:created xsi:type="dcterms:W3CDTF">2016-12-02T02:19:39Z</dcterms:created>
  <dcterms:modified xsi:type="dcterms:W3CDTF">2017-02-17T11:11:38Z</dcterms:modified>
  <cp:category/>
</cp:coreProperties>
</file>