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2"/>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<sst xmlns="http://schemas.openxmlformats.org/spreadsheetml/2006/main" count="232" uniqueCount="120">
  <si>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</si>
  <si>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</si>
  <si>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</si>
  <si>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</si>
  <si>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</si>
  <si>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</si>
  <si>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</si>
  <si>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</si>
  <si>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</si>
  <si>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</si>
  <si>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</si>
  <si>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</si>
  <si>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</si>
  <si>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</si>
  <si>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</si>
  <si>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</si>
  <si>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</si>
  <si>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</si>
  <si>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</si>
  <si>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</si>
  <si>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</si>
  <si>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</si>
  <si>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</si>
  <si>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</si>
  <si>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</si>
  <si>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</si>
  <si>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</si>
  <si>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</si>
  <si>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</si>
  <si>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</si>
  <si>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</si>
  <si>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</si>
  <si>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</si>
  <si>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</si>
  <si>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</si>
  <si>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</si>
  <si>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</si>
  <si>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</si>
  <si>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</si>
  <si>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</si>
  <si>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</si>
  <si>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</si>
  <si>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</si>
  <si>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</si>
  <si>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</si>
  <si>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</si>
  <si>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</si>
  <si>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</si>
  <si>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</si>
  <si>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</si>
  <si>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</si>
  <si>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</si>
  <si>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</si>
  <si>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</si>
  <si>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</si>
  <si>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</si>
  <si>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</si>
  <si>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</si>
  <si>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</si>
  <si>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</si>
  <si>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</si>
  <si>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</si>
  <si>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</si>
  <si>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</si>
  <si>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</si>
  <si>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</si>
  <si>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</si>
  <si>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</si>
  <si>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</si>
  <si>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</si>
  <si>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</si>
  <si>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</si>
  <si>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</si>
  <si>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</si>
  <si>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</si>
  <si>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</si>
  <si>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</si>
  <si>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</si>
  <si>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</si>
  <si>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</si>
  <si>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</si>
  <si>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</si>
  <si>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</si>
  <si>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</si>
  <si>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</si>
  <si>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</si>
  <si>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</si>
  <si>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</si>
  <si>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</si>
  <si>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</si>
  <si>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</si>
  <si>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</si>
  <si>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</si>
  <si>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</si>
  <si>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</si>
  <si>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</si>
  <si>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</si>
  <si>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</si>
  <si>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</si>
  <si>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</si>
  <si>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</si>
  <si>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</si>
  <si>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</si>
  <si>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</si>
  <si>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</si>
  <si>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京都府　宮津市</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</si>
  <si>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</si>
  <si>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</si>
  <si>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</si>
  <si>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</si>
  <si>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</si>
  <si>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</si>
  <si>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</si>
  <si>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</si>
  <si>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</si>
  <si>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</si>
  <si>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</si>
  <si>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①有形固定資産減価償却率
　公営企業会計制度の改正によりH26に大幅に上昇しているが、類似団体と同程度の状況となっている。施設の長寿命化等により適正な施設状況を維持していく必要がある。
②管路経年化率
　年々比率は低くなってきてはいるが、類似団体と比較すると高い比率となっていることから、老朽管等の布設替により改善を図る必要がある。
③管路更新率
　H30の石綿管布設替完了に向け、積極的に事業実施したことにより、比率は上昇傾向にある。石綿管布設替完了後は、早期に水道ビジョンを策定し、計画的に老朽管の布設替を行う必要がある。</t>
    <rPh sb="1" eb="3">
      <t>ユウケイ</t>
    </rPh>
    <rPh sb="3" eb="5">
      <t>コテイ</t>
    </rPh>
    <rPh sb="5" eb="7">
      <t>シサン</t>
    </rPh>
    <rPh sb="7" eb="9">
      <t>ゲンカ</t>
    </rPh>
    <rPh sb="9" eb="11">
      <t>ショウキャク</t>
    </rPh>
    <rPh sb="11" eb="12">
      <t>リツ</t>
    </rPh>
    <rPh sb="14" eb="16">
      <t>コウエイ</t>
    </rPh>
    <rPh sb="16" eb="18">
      <t>キギョウ</t>
    </rPh>
    <rPh sb="18" eb="20">
      <t>カイケイ</t>
    </rPh>
    <rPh sb="20" eb="22">
      <t>セイド</t>
    </rPh>
    <rPh sb="23" eb="25">
      <t>カイセイ</t>
    </rPh>
    <rPh sb="32" eb="34">
      <t>オオハバ</t>
    </rPh>
    <rPh sb="35" eb="37">
      <t>ジョウショウ</t>
    </rPh>
    <rPh sb="43" eb="45">
      <t>ルイジ</t>
    </rPh>
    <rPh sb="45" eb="47">
      <t>ダンタイ</t>
    </rPh>
    <rPh sb="48" eb="51">
      <t>ドウテイド</t>
    </rPh>
    <rPh sb="52" eb="54">
      <t>ジョウキョウ</t>
    </rPh>
    <rPh sb="61" eb="63">
      <t>シセツ</t>
    </rPh>
    <rPh sb="64" eb="65">
      <t>チョウ</t>
    </rPh>
    <rPh sb="65" eb="68">
      <t>ジュミョウカ</t>
    </rPh>
    <rPh sb="68" eb="69">
      <t>トウ</t>
    </rPh>
    <rPh sb="72" eb="74">
      <t>テキセイ</t>
    </rPh>
    <rPh sb="75" eb="77">
      <t>シセツ</t>
    </rPh>
    <rPh sb="77" eb="79">
      <t>ジョウキョウ</t>
    </rPh>
    <rPh sb="80" eb="82">
      <t>イジ</t>
    </rPh>
    <rPh sb="86" eb="88">
      <t>ヒツヨウ</t>
    </rPh>
    <rPh sb="94" eb="96">
      <t>カンロ</t>
    </rPh>
    <rPh sb="96" eb="99">
      <t>ケイネンカ</t>
    </rPh>
    <rPh sb="99" eb="100">
      <t>リツ</t>
    </rPh>
    <rPh sb="102" eb="104">
      <t>ネンネン</t>
    </rPh>
    <rPh sb="104" eb="106">
      <t>ヒリツ</t>
    </rPh>
    <rPh sb="107" eb="108">
      <t>ヒク</t>
    </rPh>
    <rPh sb="119" eb="121">
      <t>ルイジ</t>
    </rPh>
    <rPh sb="121" eb="123">
      <t>ダンタイ</t>
    </rPh>
    <rPh sb="124" eb="126">
      <t>ヒカク</t>
    </rPh>
    <rPh sb="129" eb="130">
      <t>タカ</t>
    </rPh>
    <rPh sb="131" eb="133">
      <t>ヒリツ</t>
    </rPh>
    <rPh sb="144" eb="146">
      <t>ロウキュウ</t>
    </rPh>
    <rPh sb="146" eb="147">
      <t>カン</t>
    </rPh>
    <rPh sb="147" eb="148">
      <t>トウ</t>
    </rPh>
    <rPh sb="149" eb="151">
      <t>フセツ</t>
    </rPh>
    <rPh sb="151" eb="152">
      <t>ガ</t>
    </rPh>
    <rPh sb="155" eb="157">
      <t>カイゼン</t>
    </rPh>
    <rPh sb="158" eb="159">
      <t>ハカ</t>
    </rPh>
    <rPh sb="160" eb="162">
      <t>ヒツヨウ</t>
    </rPh>
    <rPh sb="168" eb="170">
      <t>カンロ</t>
    </rPh>
    <rPh sb="170" eb="172">
      <t>コウシン</t>
    </rPh>
    <rPh sb="172" eb="173">
      <t>リツ</t>
    </rPh>
    <rPh sb="179" eb="181">
      <t>セキメン</t>
    </rPh>
    <rPh sb="181" eb="182">
      <t>カン</t>
    </rPh>
    <rPh sb="182" eb="184">
      <t>フセツ</t>
    </rPh>
    <rPh sb="184" eb="185">
      <t>ガ</t>
    </rPh>
    <rPh sb="185" eb="187">
      <t>カンリョウ</t>
    </rPh>
    <rPh sb="188" eb="189">
      <t>ム</t>
    </rPh>
    <rPh sb="191" eb="194">
      <t>セッキョクテキ</t>
    </rPh>
    <rPh sb="195" eb="197">
      <t>ジギョウ</t>
    </rPh>
    <rPh sb="197" eb="199">
      <t>ジッシ</t>
    </rPh>
    <rPh sb="207" eb="209">
      <t>ヒリツ</t>
    </rPh>
    <rPh sb="210" eb="212">
      <t>ジョウショウ</t>
    </rPh>
    <rPh sb="212" eb="214">
      <t>ケイコウ</t>
    </rPh>
    <rPh sb="218" eb="220">
      <t>セキメン</t>
    </rPh>
    <rPh sb="220" eb="221">
      <t>カン</t>
    </rPh>
    <rPh sb="221" eb="223">
      <t>フセツ</t>
    </rPh>
    <rPh sb="223" eb="224">
      <t>ガ</t>
    </rPh>
    <rPh sb="224" eb="226">
      <t>カンリョウ</t>
    </rPh>
    <rPh sb="226" eb="227">
      <t>ゴ</t>
    </rPh>
    <rPh sb="229" eb="231">
      <t>ソウキ</t>
    </rPh>
    <rPh sb="232" eb="234">
      <t>スイドウ</t>
    </rPh>
    <rPh sb="239" eb="241">
      <t>サクテイ</t>
    </rPh>
    <rPh sb="243" eb="246">
      <t>ケイカクテキ</t>
    </rPh>
    <rPh sb="247" eb="249">
      <t>ロウキュウ</t>
    </rPh>
    <rPh sb="249" eb="250">
      <t>カン</t>
    </rPh>
    <rPh sb="251" eb="253">
      <t>フセツ</t>
    </rPh>
    <rPh sb="253" eb="254">
      <t>ガ</t>
    </rPh>
    <rPh sb="255" eb="256">
      <t>オコナ</t>
    </rPh>
    <rPh sb="257" eb="259">
      <t>ヒツヨウ</t>
    </rPh>
    <phoneticPr fontId="4"/>
  </si>
  <si>
    <t>①経常収支比率
　H23の料金改定により、一時的に改善が図れたが、給水人口の減少等によりその水準が維持できず、また、H30の簡易水道事業との経営統合を控えていることから、更なる収入確保と経費抑制を図る必要がある。
③流動比率
　100％を下回る状況ではないが、年々悪化の傾向にあり、簡水統合を考慮すると、給水収益等の確保を図り、支払能力を高めていくことが必要である。
④企業債残高対給水収益比率
　基幹浄水場の大規模改修や老朽石綿管布設替の実施により、類似団体と比較すると高い比率で推移している。
⑤料金回収率
　類似団体と比べ高い比率で推移しているが、簡水統合後は厳しい状況が予想され、今後、経営戦略を策定し、経営改善を図る必要がある。
⑥給水原価
　高利率企業債の繰上償還等により、一定の費用の効率性は確保しているが、簡水統合後への対応としてさらなる投資の効率化や維持管理費の削減等を行う必要がある。
⑦施設利用率
　類似団体と比べると高い水準となっているが、施設の統廃合などによる再構築を図り、更なる効率化を図る必要がある。
⑧有収率
　類似団体と比較すると高い比率で推移しているが、老朽管の布設替え等により、さらに改善を図る必要がある。</t>
    <rPh sb="1" eb="3">
      <t>ケイジョウ</t>
    </rPh>
    <rPh sb="3" eb="5">
      <t>シュウシ</t>
    </rPh>
    <rPh sb="5" eb="7">
      <t>ヒリツ</t>
    </rPh>
    <rPh sb="13" eb="15">
      <t>リョウキン</t>
    </rPh>
    <rPh sb="15" eb="17">
      <t>カイテイ</t>
    </rPh>
    <rPh sb="21" eb="24">
      <t>イチジテキ</t>
    </rPh>
    <rPh sb="25" eb="27">
      <t>カイゼン</t>
    </rPh>
    <rPh sb="28" eb="29">
      <t>ハカ</t>
    </rPh>
    <rPh sb="33" eb="35">
      <t>キュウスイ</t>
    </rPh>
    <rPh sb="35" eb="37">
      <t>ジンコウ</t>
    </rPh>
    <rPh sb="38" eb="40">
      <t>ゲンショウ</t>
    </rPh>
    <rPh sb="40" eb="41">
      <t>トウ</t>
    </rPh>
    <rPh sb="46" eb="48">
      <t>スイジュン</t>
    </rPh>
    <rPh sb="49" eb="51">
      <t>イジ</t>
    </rPh>
    <rPh sb="62" eb="64">
      <t>カンイ</t>
    </rPh>
    <rPh sb="64" eb="66">
      <t>スイドウ</t>
    </rPh>
    <rPh sb="66" eb="68">
      <t>ジギョウ</t>
    </rPh>
    <rPh sb="70" eb="72">
      <t>ケイエイ</t>
    </rPh>
    <rPh sb="72" eb="74">
      <t>トウゴウ</t>
    </rPh>
    <rPh sb="75" eb="76">
      <t>ヒカ</t>
    </rPh>
    <rPh sb="85" eb="86">
      <t>サラ</t>
    </rPh>
    <rPh sb="88" eb="90">
      <t>シュウニュウ</t>
    </rPh>
    <rPh sb="90" eb="92">
      <t>カクホ</t>
    </rPh>
    <rPh sb="93" eb="95">
      <t>ケイヒ</t>
    </rPh>
    <rPh sb="95" eb="97">
      <t>ヨクセイ</t>
    </rPh>
    <rPh sb="98" eb="99">
      <t>ハカ</t>
    </rPh>
    <rPh sb="100" eb="102">
      <t>ヒツヨウ</t>
    </rPh>
    <rPh sb="108" eb="110">
      <t>リュウドウ</t>
    </rPh>
    <rPh sb="110" eb="112">
      <t>ヒリツ</t>
    </rPh>
    <rPh sb="119" eb="121">
      <t>シタマワ</t>
    </rPh>
    <rPh sb="122" eb="124">
      <t>ジョウキョウ</t>
    </rPh>
    <rPh sb="130" eb="132">
      <t>ネンネン</t>
    </rPh>
    <rPh sb="132" eb="134">
      <t>アッカ</t>
    </rPh>
    <rPh sb="135" eb="137">
      <t>ケイコウ</t>
    </rPh>
    <rPh sb="141" eb="143">
      <t>カンスイ</t>
    </rPh>
    <rPh sb="143" eb="145">
      <t>トウゴウ</t>
    </rPh>
    <rPh sb="146" eb="148">
      <t>コウリョ</t>
    </rPh>
    <rPh sb="152" eb="154">
      <t>キュウスイ</t>
    </rPh>
    <rPh sb="154" eb="156">
      <t>シュウエキ</t>
    </rPh>
    <rPh sb="156" eb="157">
      <t>トウ</t>
    </rPh>
    <rPh sb="158" eb="160">
      <t>カクホ</t>
    </rPh>
    <rPh sb="161" eb="162">
      <t>ハカ</t>
    </rPh>
    <rPh sb="164" eb="166">
      <t>シハラ</t>
    </rPh>
    <rPh sb="166" eb="168">
      <t>ノウリョク</t>
    </rPh>
    <rPh sb="169" eb="170">
      <t>タカ</t>
    </rPh>
    <rPh sb="177" eb="179">
      <t>ヒツヨウ</t>
    </rPh>
    <rPh sb="185" eb="187">
      <t>キギョウ</t>
    </rPh>
    <rPh sb="187" eb="188">
      <t>サイ</t>
    </rPh>
    <rPh sb="188" eb="190">
      <t>ザンダカ</t>
    </rPh>
    <rPh sb="190" eb="191">
      <t>タイ</t>
    </rPh>
    <rPh sb="191" eb="193">
      <t>キュウスイ</t>
    </rPh>
    <rPh sb="193" eb="195">
      <t>シュウエキ</t>
    </rPh>
    <rPh sb="195" eb="197">
      <t>ヒリツ</t>
    </rPh>
    <rPh sb="199" eb="201">
      <t>キカン</t>
    </rPh>
    <rPh sb="201" eb="204">
      <t>ジョウスイジョウ</t>
    </rPh>
    <rPh sb="205" eb="208">
      <t>ダイキボ</t>
    </rPh>
    <rPh sb="208" eb="210">
      <t>カイシュウ</t>
    </rPh>
    <rPh sb="211" eb="213">
      <t>ロウキュウ</t>
    </rPh>
    <rPh sb="213" eb="215">
      <t>セキメン</t>
    </rPh>
    <rPh sb="215" eb="216">
      <t>カン</t>
    </rPh>
    <rPh sb="216" eb="218">
      <t>フセツ</t>
    </rPh>
    <rPh sb="218" eb="219">
      <t>ガ</t>
    </rPh>
    <rPh sb="220" eb="222">
      <t>ジッシ</t>
    </rPh>
    <rPh sb="226" eb="228">
      <t>ルイジ</t>
    </rPh>
    <rPh sb="228" eb="230">
      <t>ダンタイ</t>
    </rPh>
    <rPh sb="231" eb="233">
      <t>ヒカク</t>
    </rPh>
    <rPh sb="236" eb="237">
      <t>タカ</t>
    </rPh>
    <rPh sb="238" eb="240">
      <t>ヒリツ</t>
    </rPh>
    <rPh sb="241" eb="243">
      <t>スイイ</t>
    </rPh>
    <rPh sb="250" eb="252">
      <t>リョウキン</t>
    </rPh>
    <rPh sb="252" eb="254">
      <t>カイシュウ</t>
    </rPh>
    <rPh sb="254" eb="255">
      <t>リツ</t>
    </rPh>
    <rPh sb="257" eb="259">
      <t>ルイジ</t>
    </rPh>
    <rPh sb="259" eb="261">
      <t>ダンタイ</t>
    </rPh>
    <rPh sb="264" eb="265">
      <t>タカ</t>
    </rPh>
    <rPh sb="266" eb="268">
      <t>ヒリツ</t>
    </rPh>
    <rPh sb="269" eb="271">
      <t>スイイ</t>
    </rPh>
    <rPh sb="277" eb="279">
      <t>カンスイ</t>
    </rPh>
    <rPh sb="279" eb="282">
      <t>トウゴウゴ</t>
    </rPh>
    <rPh sb="283" eb="284">
      <t>キビ</t>
    </rPh>
    <rPh sb="286" eb="288">
      <t>ジョウキョウ</t>
    </rPh>
    <rPh sb="289" eb="291">
      <t>ヨソウ</t>
    </rPh>
    <rPh sb="294" eb="296">
      <t>コンゴ</t>
    </rPh>
    <rPh sb="297" eb="299">
      <t>ケイエイ</t>
    </rPh>
    <rPh sb="299" eb="301">
      <t>センリャク</t>
    </rPh>
    <rPh sb="302" eb="304">
      <t>サクテイ</t>
    </rPh>
    <rPh sb="306" eb="308">
      <t>ケイエイ</t>
    </rPh>
    <rPh sb="308" eb="310">
      <t>カイゼン</t>
    </rPh>
    <rPh sb="311" eb="312">
      <t>ハカ</t>
    </rPh>
    <rPh sb="313" eb="315">
      <t>ヒツヨウ</t>
    </rPh>
    <rPh sb="321" eb="323">
      <t>キュウスイ</t>
    </rPh>
    <rPh sb="323" eb="325">
      <t>ゲンカ</t>
    </rPh>
    <rPh sb="327" eb="330">
      <t>コウリリツ</t>
    </rPh>
    <rPh sb="330" eb="332">
      <t>キギョウ</t>
    </rPh>
    <rPh sb="332" eb="333">
      <t>サイ</t>
    </rPh>
    <rPh sb="334" eb="335">
      <t>ク</t>
    </rPh>
    <rPh sb="335" eb="336">
      <t>ア</t>
    </rPh>
    <rPh sb="336" eb="338">
      <t>ショウカン</t>
    </rPh>
    <rPh sb="338" eb="339">
      <t>トウ</t>
    </rPh>
    <rPh sb="343" eb="345">
      <t>イッテイ</t>
    </rPh>
    <rPh sb="346" eb="348">
      <t>ヒヨウ</t>
    </rPh>
    <rPh sb="349" eb="352">
      <t>コウリツセイ</t>
    </rPh>
    <rPh sb="353" eb="355">
      <t>カクホ</t>
    </rPh>
    <rPh sb="361" eb="363">
      <t>カンスイ</t>
    </rPh>
    <rPh sb="363" eb="365">
      <t>トウゴウ</t>
    </rPh>
    <rPh sb="365" eb="366">
      <t>ゴ</t>
    </rPh>
    <rPh sb="368" eb="370">
      <t>タイオウ</t>
    </rPh>
    <rPh sb="377" eb="379">
      <t>トウシ</t>
    </rPh>
    <rPh sb="380" eb="383">
      <t>コウリツカ</t>
    </rPh>
    <rPh sb="384" eb="386">
      <t>イジ</t>
    </rPh>
    <rPh sb="386" eb="389">
      <t>カンリヒ</t>
    </rPh>
    <rPh sb="390" eb="392">
      <t>サクゲン</t>
    </rPh>
    <rPh sb="392" eb="393">
      <t>トウ</t>
    </rPh>
    <rPh sb="394" eb="395">
      <t>オコナ</t>
    </rPh>
    <rPh sb="396" eb="398">
      <t>ヒツヨウ</t>
    </rPh>
    <rPh sb="404" eb="406">
      <t>シセツ</t>
    </rPh>
    <rPh sb="406" eb="409">
      <t>リヨウリツ</t>
    </rPh>
    <rPh sb="411" eb="413">
      <t>ルイジ</t>
    </rPh>
    <rPh sb="413" eb="415">
      <t>ダンタイ</t>
    </rPh>
    <rPh sb="416" eb="417">
      <t>クラ</t>
    </rPh>
    <rPh sb="420" eb="421">
      <t>タカ</t>
    </rPh>
    <rPh sb="422" eb="424">
      <t>スイジュン</t>
    </rPh>
    <rPh sb="432" eb="434">
      <t>シセツ</t>
    </rPh>
    <rPh sb="435" eb="438">
      <t>トウハイゴウ</t>
    </rPh>
    <rPh sb="443" eb="446">
      <t>サイコウチク</t>
    </rPh>
    <rPh sb="447" eb="448">
      <t>ハカ</t>
    </rPh>
    <rPh sb="450" eb="451">
      <t>サラ</t>
    </rPh>
    <rPh sb="453" eb="456">
      <t>コウリツカ</t>
    </rPh>
    <rPh sb="457" eb="458">
      <t>ハカ</t>
    </rPh>
    <rPh sb="459" eb="461">
      <t>ヒツヨウ</t>
    </rPh>
    <rPh sb="467" eb="469">
      <t>ユウシュウ</t>
    </rPh>
    <rPh sb="469" eb="470">
      <t>リツ</t>
    </rPh>
    <rPh sb="472" eb="474">
      <t>ルイジ</t>
    </rPh>
    <rPh sb="474" eb="476">
      <t>ダンタイ</t>
    </rPh>
    <rPh sb="477" eb="479">
      <t>ヒカク</t>
    </rPh>
    <rPh sb="482" eb="483">
      <t>タカ</t>
    </rPh>
    <rPh sb="484" eb="486">
      <t>ヒリツ</t>
    </rPh>
    <rPh sb="487" eb="489">
      <t>スイイ</t>
    </rPh>
    <rPh sb="495" eb="497">
      <t>ロウキュウ</t>
    </rPh>
    <rPh sb="497" eb="498">
      <t>カン</t>
    </rPh>
    <rPh sb="499" eb="501">
      <t>フセツ</t>
    </rPh>
    <rPh sb="501" eb="502">
      <t>ガ</t>
    </rPh>
    <rPh sb="503" eb="504">
      <t>トウ</t>
    </rPh>
    <rPh sb="511" eb="513">
      <t>カイゼン</t>
    </rPh>
    <rPh sb="514" eb="515">
      <t>ハカ</t>
    </rPh>
    <rPh sb="516" eb="518">
      <t>ヒツヨウ</t>
    </rPh>
    <phoneticPr fontId="4"/>
  </si>
  <si>
    <t>　現在のところ、経営の健全性、効率性は一定確保しているが、給水人口の減少、老朽化施設の更新、H30の簡易水道事業との経営統合など、経営を取り巻く環境が厳しくなる見通しであることから、安定した経営状況を持続できるよう、経営戦略を策定し、収益増、費用抑制への取組をさらに進める必要がある。</t>
    <rPh sb="1" eb="3">
      <t>ゲンザイ</t>
    </rPh>
    <rPh sb="8" eb="10">
      <t>ケイエイ</t>
    </rPh>
    <rPh sb="11" eb="14">
      <t>ケンゼンセイ</t>
    </rPh>
    <rPh sb="15" eb="18">
      <t>コウリツセイ</t>
    </rPh>
    <rPh sb="19" eb="21">
      <t>イッテイ</t>
    </rPh>
    <rPh sb="21" eb="23">
      <t>カクホ</t>
    </rPh>
    <rPh sb="29" eb="31">
      <t>キュウスイ</t>
    </rPh>
    <rPh sb="31" eb="33">
      <t>ジンコウ</t>
    </rPh>
    <rPh sb="34" eb="36">
      <t>ゲンショウ</t>
    </rPh>
    <rPh sb="37" eb="40">
      <t>ロウキュウカ</t>
    </rPh>
    <rPh sb="40" eb="42">
      <t>シセツ</t>
    </rPh>
    <rPh sb="43" eb="45">
      <t>コウシン</t>
    </rPh>
    <rPh sb="50" eb="52">
      <t>カンイ</t>
    </rPh>
    <rPh sb="52" eb="54">
      <t>スイドウ</t>
    </rPh>
    <rPh sb="54" eb="56">
      <t>ジギョウ</t>
    </rPh>
    <rPh sb="58" eb="60">
      <t>ケイエイ</t>
    </rPh>
    <rPh sb="60" eb="62">
      <t>トウゴウ</t>
    </rPh>
    <rPh sb="65" eb="67">
      <t>ケイエイ</t>
    </rPh>
    <rPh sb="68" eb="69">
      <t>ト</t>
    </rPh>
    <rPh sb="70" eb="71">
      <t>マ</t>
    </rPh>
    <rPh sb="72" eb="74">
      <t>カンキョウ</t>
    </rPh>
    <rPh sb="75" eb="76">
      <t>キビ</t>
    </rPh>
    <rPh sb="80" eb="82">
      <t>ミトオ</t>
    </rPh>
    <rPh sb="91" eb="93">
      <t>アンテイ</t>
    </rPh>
    <rPh sb="95" eb="97">
      <t>ケイエイ</t>
    </rPh>
    <rPh sb="97" eb="99">
      <t>ジョウキョウ</t>
    </rPh>
    <rPh sb="100" eb="102">
      <t>ジゾク</t>
    </rPh>
    <rPh sb="108" eb="110">
      <t>ケイエイ</t>
    </rPh>
    <rPh sb="110" eb="112">
      <t>センリャク</t>
    </rPh>
    <rPh sb="113" eb="115">
      <t>サクテイ</t>
    </rPh>
    <rPh sb="117" eb="120">
      <t>シュウエキゾウ</t>
    </rPh>
    <rPh sb="121" eb="123">
      <t>ヒヨウ</t>
    </rPh>
    <rPh sb="123" eb="125">
      <t>ヨクセイ</t>
    </rPh>
    <rPh sb="127" eb="129">
      <t>トリク</t>
    </rPh>
    <rPh sb="133" eb="134">
      <t>スス</t>
    </rPh>
    <rPh sb="136" eb="13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</si>
</sst>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0.84</c:v>
                </c:pt>
                <c:pt idx="1">
                  <c:v>0.86</c:v>
                </c:pt>
                <c:pt idx="2">
                  <c:v>0.7</c:v>
                </c:pt>
                <c:pt idx="3">
                  <c:v>1.32</c:v>
                </c:pt>
                <c:pt idx="4">
                  <c:v>1.7</c:v>
                </c:pt>
              </c:numCache>
            </c:numRef>
          </c:val>
        </c:ser>
        <c:dLbls>
          <c:showLegendKey val="0"/>
          <c:showVal val="0"/>
          <c:showCatName val="0"/>
          <c:showSerName val="0"/>
          <c:showPercent val="0"/>
          <c:showBubbleSize val="0"/>
        </c:dLbls>
        <c:gapWidth val="150"/>
        <c:axId val="83279872"/>
        <c:axId val="8328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83279872"/>
        <c:axId val="83281792"/>
      </c:lineChart>
      <c:dateAx>
        <c:axId val="83279872"/>
        <c:scaling>
          <c:orientation val="minMax"/>
        </c:scaling>
        <c:delete val="1"/>
        <c:axPos val="b"/>
        <c:numFmt formatCode="ge" sourceLinked="1"/>
        <c:majorTickMark val="none"/>
        <c:minorTickMark val="none"/>
        <c:tickLblPos val="none"/>
        <c:crossAx val="83281792"/>
        <c:crosses val="autoZero"/>
        <c:auto val="1"/>
        <c:lblOffset val="100"/>
        <c:baseTimeUnit val="years"/>
      </c:dateAx>
      <c:valAx>
        <c:axId val="8328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67</c:v>
                </c:pt>
                <c:pt idx="1">
                  <c:v>65.790000000000006</c:v>
                </c:pt>
                <c:pt idx="2">
                  <c:v>63.96</c:v>
                </c:pt>
                <c:pt idx="3">
                  <c:v>63.35</c:v>
                </c:pt>
                <c:pt idx="4">
                  <c:v>62.24</c:v>
                </c:pt>
              </c:numCache>
            </c:numRef>
          </c:val>
        </c:ser>
        <c:dLbls>
          <c:showLegendKey val="0"/>
          <c:showVal val="0"/>
          <c:showCatName val="0"/>
          <c:showSerName val="0"/>
          <c:showPercent val="0"/>
          <c:showBubbleSize val="0"/>
        </c:dLbls>
        <c:gapWidth val="150"/>
        <c:axId val="91230592"/>
        <c:axId val="9123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91230592"/>
        <c:axId val="91232512"/>
      </c:lineChart>
      <c:dateAx>
        <c:axId val="91230592"/>
        <c:scaling>
          <c:orientation val="minMax"/>
        </c:scaling>
        <c:delete val="1"/>
        <c:axPos val="b"/>
        <c:numFmt formatCode="ge" sourceLinked="1"/>
        <c:majorTickMark val="none"/>
        <c:minorTickMark val="none"/>
        <c:tickLblPos val="none"/>
        <c:crossAx val="91232512"/>
        <c:crosses val="autoZero"/>
        <c:auto val="1"/>
        <c:lblOffset val="100"/>
        <c:baseTimeUnit val="years"/>
      </c:dateAx>
      <c:valAx>
        <c:axId val="9123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3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91.1</c:v>
                </c:pt>
                <c:pt idx="1">
                  <c:v>90.94</c:v>
                </c:pt>
                <c:pt idx="2">
                  <c:v>90.84</c:v>
                </c:pt>
                <c:pt idx="3">
                  <c:v>90.76</c:v>
                </c:pt>
                <c:pt idx="4">
                  <c:v>90.12</c:v>
                </c:pt>
              </c:numCache>
            </c:numRef>
          </c:val>
        </c:ser>
        <c:dLbls>
          <c:showLegendKey val="0"/>
          <c:showVal val="0"/>
          <c:showCatName val="0"/>
          <c:showSerName val="0"/>
          <c:showPercent val="0"/>
          <c:showBubbleSize val="0"/>
        </c:dLbls>
        <c:gapWidth val="150"/>
        <c:axId val="91283456"/>
        <c:axId val="912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91283456"/>
        <c:axId val="91285376"/>
      </c:lineChart>
      <c:dateAx>
        <c:axId val="91283456"/>
        <c:scaling>
          <c:orientation val="minMax"/>
        </c:scaling>
        <c:delete val="1"/>
        <c:axPos val="b"/>
        <c:numFmt formatCode="ge" sourceLinked="1"/>
        <c:majorTickMark val="none"/>
        <c:minorTickMark val="none"/>
        <c:tickLblPos val="none"/>
        <c:crossAx val="91285376"/>
        <c:crosses val="autoZero"/>
        <c:auto val="1"/>
        <c:lblOffset val="100"/>
        <c:baseTimeUnit val="years"/>
      </c:dateAx>
      <c:valAx>
        <c:axId val="912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114.41</c:v>
                </c:pt>
                <c:pt idx="1">
                  <c:v>110.33</c:v>
                </c:pt>
                <c:pt idx="2">
                  <c:v>109.03</c:v>
                </c:pt>
                <c:pt idx="3">
                  <c:v>111.48</c:v>
                </c:pt>
                <c:pt idx="4">
                  <c:v>110.4</c:v>
                </c:pt>
              </c:numCache>
            </c:numRef>
          </c:val>
        </c:ser>
        <c:dLbls>
          <c:showLegendKey val="0"/>
          <c:showVal val="0"/>
          <c:showCatName val="0"/>
          <c:showSerName val="0"/>
          <c:showPercent val="0"/>
          <c:showBubbleSize val="0"/>
        </c:dLbls>
        <c:gapWidth val="150"/>
        <c:axId val="83303808"/>
        <c:axId val="8332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83303808"/>
        <c:axId val="83326464"/>
      </c:lineChart>
      <c:dateAx>
        <c:axId val="83303808"/>
        <c:scaling>
          <c:orientation val="minMax"/>
        </c:scaling>
        <c:delete val="1"/>
        <c:axPos val="b"/>
        <c:numFmt formatCode="ge" sourceLinked="1"/>
        <c:majorTickMark val="none"/>
        <c:minorTickMark val="none"/>
        <c:tickLblPos val="none"/>
        <c:crossAx val="83326464"/>
        <c:crosses val="autoZero"/>
        <c:auto val="1"/>
        <c:lblOffset val="100"/>
        <c:baseTimeUnit val="years"/>
      </c:dateAx>
      <c:valAx>
        <c:axId val="83326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30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34.479999999999997</c:v>
                </c:pt>
                <c:pt idx="1">
                  <c:v>35.380000000000003</c:v>
                </c:pt>
                <c:pt idx="2">
                  <c:v>46.98</c:v>
                </c:pt>
                <c:pt idx="3">
                  <c:v>45.38</c:v>
                </c:pt>
                <c:pt idx="4">
                  <c:v>46.01</c:v>
                </c:pt>
              </c:numCache>
            </c:numRef>
          </c:val>
        </c:ser>
        <c:dLbls>
          <c:showLegendKey val="0"/>
          <c:showVal val="0"/>
          <c:showCatName val="0"/>
          <c:showSerName val="0"/>
          <c:showPercent val="0"/>
          <c:showBubbleSize val="0"/>
        </c:dLbls>
        <c:gapWidth val="150"/>
        <c:axId val="83340288"/>
        <c:axId val="908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83340288"/>
        <c:axId val="90838144"/>
      </c:lineChart>
      <c:dateAx>
        <c:axId val="83340288"/>
        <c:scaling>
          <c:orientation val="minMax"/>
        </c:scaling>
        <c:delete val="1"/>
        <c:axPos val="b"/>
        <c:numFmt formatCode="ge" sourceLinked="1"/>
        <c:majorTickMark val="none"/>
        <c:minorTickMark val="none"/>
        <c:tickLblPos val="none"/>
        <c:crossAx val="90838144"/>
        <c:crosses val="autoZero"/>
        <c:auto val="1"/>
        <c:lblOffset val="100"/>
        <c:baseTimeUnit val="years"/>
      </c:dateAx>
      <c:valAx>
        <c:axId val="908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23.06</c:v>
                </c:pt>
                <c:pt idx="1">
                  <c:v>23.05</c:v>
                </c:pt>
                <c:pt idx="2">
                  <c:v>23.05</c:v>
                </c:pt>
                <c:pt idx="3">
                  <c:v>21.73</c:v>
                </c:pt>
                <c:pt idx="4">
                  <c:v>18.77</c:v>
                </c:pt>
              </c:numCache>
            </c:numRef>
          </c:val>
        </c:ser>
        <c:dLbls>
          <c:showLegendKey val="0"/>
          <c:showVal val="0"/>
          <c:showCatName val="0"/>
          <c:showSerName val="0"/>
          <c:showPercent val="0"/>
          <c:showBubbleSize val="0"/>
        </c:dLbls>
        <c:gapWidth val="150"/>
        <c:axId val="90864256"/>
        <c:axId val="908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90864256"/>
        <c:axId val="90866432"/>
      </c:lineChart>
      <c:dateAx>
        <c:axId val="90864256"/>
        <c:scaling>
          <c:orientation val="minMax"/>
        </c:scaling>
        <c:delete val="1"/>
        <c:axPos val="b"/>
        <c:numFmt formatCode="ge" sourceLinked="1"/>
        <c:majorTickMark val="none"/>
        <c:minorTickMark val="none"/>
        <c:tickLblPos val="none"/>
        <c:crossAx val="90866432"/>
        <c:crosses val="autoZero"/>
        <c:auto val="1"/>
        <c:lblOffset val="100"/>
        <c:baseTimeUnit val="years"/>
      </c:dateAx>
      <c:valAx>
        <c:axId val="908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6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913408"/>
        <c:axId val="9091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90913408"/>
        <c:axId val="90919680"/>
      </c:lineChart>
      <c:dateAx>
        <c:axId val="90913408"/>
        <c:scaling>
          <c:orientation val="minMax"/>
        </c:scaling>
        <c:delete val="1"/>
        <c:axPos val="b"/>
        <c:numFmt formatCode="ge" sourceLinked="1"/>
        <c:majorTickMark val="none"/>
        <c:minorTickMark val="none"/>
        <c:tickLblPos val="none"/>
        <c:crossAx val="90919680"/>
        <c:crosses val="autoZero"/>
        <c:auto val="1"/>
        <c:lblOffset val="100"/>
        <c:baseTimeUnit val="years"/>
      </c:dateAx>
      <c:valAx>
        <c:axId val="90919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9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246.89</c:v>
                </c:pt>
                <c:pt idx="1">
                  <c:v>358.29</c:v>
                </c:pt>
                <c:pt idx="2">
                  <c:v>204.69</c:v>
                </c:pt>
                <c:pt idx="3">
                  <c:v>142.16999999999999</c:v>
                </c:pt>
                <c:pt idx="4">
                  <c:v>148.79</c:v>
                </c:pt>
              </c:numCache>
            </c:numRef>
          </c:val>
        </c:ser>
        <c:dLbls>
          <c:showLegendKey val="0"/>
          <c:showVal val="0"/>
          <c:showCatName val="0"/>
          <c:showSerName val="0"/>
          <c:showPercent val="0"/>
          <c:showBubbleSize val="0"/>
        </c:dLbls>
        <c:gapWidth val="150"/>
        <c:axId val="90964352"/>
        <c:axId val="9096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90964352"/>
        <c:axId val="90966272"/>
      </c:lineChart>
      <c:dateAx>
        <c:axId val="90964352"/>
        <c:scaling>
          <c:orientation val="minMax"/>
        </c:scaling>
        <c:delete val="1"/>
        <c:axPos val="b"/>
        <c:numFmt formatCode="ge" sourceLinked="1"/>
        <c:majorTickMark val="none"/>
        <c:minorTickMark val="none"/>
        <c:tickLblPos val="none"/>
        <c:crossAx val="90966272"/>
        <c:crosses val="autoZero"/>
        <c:auto val="1"/>
        <c:lblOffset val="100"/>
        <c:baseTimeUnit val="years"/>
      </c:dateAx>
      <c:valAx>
        <c:axId val="9096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96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587.02</c:v>
                </c:pt>
                <c:pt idx="1">
                  <c:v>597.70000000000005</c:v>
                </c:pt>
                <c:pt idx="2">
                  <c:v>643.48</c:v>
                </c:pt>
                <c:pt idx="3">
                  <c:v>667.72</c:v>
                </c:pt>
                <c:pt idx="4">
                  <c:v>710.5</c:v>
                </c:pt>
              </c:numCache>
            </c:numRef>
          </c:val>
        </c:ser>
        <c:dLbls>
          <c:showLegendKey val="0"/>
          <c:showVal val="0"/>
          <c:showCatName val="0"/>
          <c:showSerName val="0"/>
          <c:showPercent val="0"/>
          <c:showBubbleSize val="0"/>
        </c:dLbls>
        <c:gapWidth val="150"/>
        <c:axId val="91009024"/>
        <c:axId val="9101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91009024"/>
        <c:axId val="91010944"/>
      </c:lineChart>
      <c:dateAx>
        <c:axId val="91009024"/>
        <c:scaling>
          <c:orientation val="minMax"/>
        </c:scaling>
        <c:delete val="1"/>
        <c:axPos val="b"/>
        <c:numFmt formatCode="ge" sourceLinked="1"/>
        <c:majorTickMark val="none"/>
        <c:minorTickMark val="none"/>
        <c:tickLblPos val="none"/>
        <c:crossAx val="91010944"/>
        <c:crosses val="autoZero"/>
        <c:auto val="1"/>
        <c:lblOffset val="100"/>
        <c:baseTimeUnit val="years"/>
      </c:dateAx>
      <c:valAx>
        <c:axId val="91010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00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112.3</c:v>
                </c:pt>
                <c:pt idx="1">
                  <c:v>108.31</c:v>
                </c:pt>
                <c:pt idx="2">
                  <c:v>107.96</c:v>
                </c:pt>
                <c:pt idx="3">
                  <c:v>110.71</c:v>
                </c:pt>
                <c:pt idx="4">
                  <c:v>107.59</c:v>
                </c:pt>
              </c:numCache>
            </c:numRef>
          </c:val>
        </c:ser>
        <c:dLbls>
          <c:showLegendKey val="0"/>
          <c:showVal val="0"/>
          <c:showCatName val="0"/>
          <c:showSerName val="0"/>
          <c:showPercent val="0"/>
          <c:showBubbleSize val="0"/>
        </c:dLbls>
        <c:gapWidth val="150"/>
        <c:axId val="91037056"/>
        <c:axId val="9103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91037056"/>
        <c:axId val="91039232"/>
      </c:lineChart>
      <c:dateAx>
        <c:axId val="91037056"/>
        <c:scaling>
          <c:orientation val="minMax"/>
        </c:scaling>
        <c:delete val="1"/>
        <c:axPos val="b"/>
        <c:numFmt formatCode="ge" sourceLinked="1"/>
        <c:majorTickMark val="none"/>
        <c:minorTickMark val="none"/>
        <c:tickLblPos val="none"/>
        <c:crossAx val="91039232"/>
        <c:crosses val="autoZero"/>
        <c:auto val="1"/>
        <c:lblOffset val="100"/>
        <c:baseTimeUnit val="years"/>
      </c:dateAx>
      <c:valAx>
        <c:axId val="9103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146.83000000000001</c:v>
                </c:pt>
                <c:pt idx="1">
                  <c:v>152.55000000000001</c:v>
                </c:pt>
                <c:pt idx="2">
                  <c:v>153.26</c:v>
                </c:pt>
                <c:pt idx="3">
                  <c:v>149.87</c:v>
                </c:pt>
                <c:pt idx="4">
                  <c:v>154.26</c:v>
                </c:pt>
              </c:numCache>
            </c:numRef>
          </c:val>
        </c:ser>
        <c:dLbls>
          <c:showLegendKey val="0"/>
          <c:showVal val="0"/>
          <c:showCatName val="0"/>
          <c:showSerName val="0"/>
          <c:showPercent val="0"/>
          <c:showBubbleSize val="0"/>
        </c:dLbls>
        <c:gapWidth val="150"/>
        <c:axId val="91075328"/>
        <c:axId val="9107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91075328"/>
        <c:axId val="91077248"/>
      </c:lineChart>
      <c:dateAx>
        <c:axId val="91075328"/>
        <c:scaling>
          <c:orientation val="minMax"/>
        </c:scaling>
        <c:delete val="1"/>
        <c:axPos val="b"/>
        <c:numFmt formatCode="ge" sourceLinked="1"/>
        <c:majorTickMark val="none"/>
        <c:minorTickMark val="none"/>
        <c:tickLblPos val="none"/>
        <c:crossAx val="91077248"/>
        <c:crosses val="autoZero"/>
        <c:auto val="1"/>
        <c:lblOffset val="100"/>
        <c:baseTimeUnit val="years"/>
      </c:dateAx>
      <c:valAx>
        <c:axId val="910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7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K56" zoomScale="60" zoomScaleNormal="60" workbookViewId="0">
      <selection activeCell="BL83" sqref="BL83"/>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x14ac:dyDescent="0.2">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x14ac:dyDescent="0.2">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89" t="str">
        <f>データ!H6</f>
        <v>京都府　宮津市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x14ac:dyDescent="0.2">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A7</v>
      </c>
      <c r="X8" s="86"/>
      <c r="Y8" s="86"/>
      <c r="Z8" s="86"/>
      <c r="AA8" s="86"/>
      <c r="AB8" s="86"/>
      <c r="AC8" s="86"/>
      <c r="AD8" s="87" t="s">
        <v>116</v>
      </c>
      <c r="AE8" s="87"/>
      <c r="AF8" s="87"/>
      <c r="AG8" s="87"/>
      <c r="AH8" s="87"/>
      <c r="AI8" s="87"/>
      <c r="AJ8" s="87"/>
      <c r="AK8" s="5"/>
      <c r="AL8" s="74">
        <f>データ!$R$6</f>
        <v>18743</v>
      </c>
      <c r="AM8" s="74"/>
      <c r="AN8" s="74"/>
      <c r="AO8" s="74"/>
      <c r="AP8" s="74"/>
      <c r="AQ8" s="74"/>
      <c r="AR8" s="74"/>
      <c r="AS8" s="74"/>
      <c r="AT8" s="70">
        <f>データ!$S$6</f>
        <v>172.74</v>
      </c>
      <c r="AU8" s="71"/>
      <c r="AV8" s="71"/>
      <c r="AW8" s="71"/>
      <c r="AX8" s="71"/>
      <c r="AY8" s="71"/>
      <c r="AZ8" s="71"/>
      <c r="BA8" s="71"/>
      <c r="BB8" s="73">
        <f>データ!$T$6</f>
        <v>108.5</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x14ac:dyDescent="0.2">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x14ac:dyDescent="0.2">
      <c r="A10" s="2"/>
      <c r="B10" s="70" t="str">
        <f>データ!$N$6</f>
        <v>-</v>
      </c>
      <c r="C10" s="71"/>
      <c r="D10" s="71"/>
      <c r="E10" s="71"/>
      <c r="F10" s="71"/>
      <c r="G10" s="71"/>
      <c r="H10" s="71"/>
      <c r="I10" s="70">
        <f>データ!$O$6</f>
        <v>46.13</v>
      </c>
      <c r="J10" s="71"/>
      <c r="K10" s="71"/>
      <c r="L10" s="71"/>
      <c r="M10" s="71"/>
      <c r="N10" s="71"/>
      <c r="O10" s="72"/>
      <c r="P10" s="73">
        <f>データ!$P$6</f>
        <v>73.569999999999993</v>
      </c>
      <c r="Q10" s="73"/>
      <c r="R10" s="73"/>
      <c r="S10" s="73"/>
      <c r="T10" s="73"/>
      <c r="U10" s="73"/>
      <c r="V10" s="73"/>
      <c r="W10" s="74">
        <f>データ!$Q$6</f>
        <v>2741</v>
      </c>
      <c r="X10" s="74"/>
      <c r="Y10" s="74"/>
      <c r="Z10" s="74"/>
      <c r="AA10" s="74"/>
      <c r="AB10" s="74"/>
      <c r="AC10" s="74"/>
      <c r="AD10" s="2"/>
      <c r="AE10" s="2"/>
      <c r="AF10" s="2"/>
      <c r="AG10" s="2"/>
      <c r="AH10" s="5"/>
      <c r="AI10" s="5"/>
      <c r="AJ10" s="5"/>
      <c r="AK10" s="5"/>
      <c r="AL10" s="74">
        <f>データ!$U$6</f>
        <v>13638</v>
      </c>
      <c r="AM10" s="74"/>
      <c r="AN10" s="74"/>
      <c r="AO10" s="74"/>
      <c r="AP10" s="74"/>
      <c r="AQ10" s="74"/>
      <c r="AR10" s="74"/>
      <c r="AS10" s="74"/>
      <c r="AT10" s="70">
        <f>データ!$V$6</f>
        <v>13.9</v>
      </c>
      <c r="AU10" s="71"/>
      <c r="AV10" s="71"/>
      <c r="AW10" s="71"/>
      <c r="AX10" s="71"/>
      <c r="AY10" s="71"/>
      <c r="AZ10" s="71"/>
      <c r="BA10" s="71"/>
      <c r="BB10" s="73">
        <f>データ!$W$6</f>
        <v>981.15</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118</v>
      </c>
      <c r="BM16" s="66"/>
      <c r="BN16" s="66"/>
      <c r="BO16" s="66"/>
      <c r="BP16" s="66"/>
      <c r="BQ16" s="66"/>
      <c r="BR16" s="66"/>
      <c r="BS16" s="66"/>
      <c r="BT16" s="66"/>
      <c r="BU16" s="66"/>
      <c r="BV16" s="66"/>
      <c r="BW16" s="66"/>
      <c r="BX16" s="66"/>
      <c r="BY16" s="66"/>
      <c r="BZ16" s="67"/>
    </row>
    <row r="17" spans="1:78" ht="13.5" customHeight="1" x14ac:dyDescent="0.2">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x14ac:dyDescent="0.2">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x14ac:dyDescent="0.2">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x14ac:dyDescent="0.2">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x14ac:dyDescent="0.2">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x14ac:dyDescent="0.2">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x14ac:dyDescent="0.2">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x14ac:dyDescent="0.2">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x14ac:dyDescent="0.2">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x14ac:dyDescent="0.2">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x14ac:dyDescent="0.2">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x14ac:dyDescent="0.2">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x14ac:dyDescent="0.2">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x14ac:dyDescent="0.2">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x14ac:dyDescent="0.2">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x14ac:dyDescent="0.2">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x14ac:dyDescent="0.2">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3.5" customHeight="1" x14ac:dyDescent="0.2">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3.5" customHeight="1" x14ac:dyDescent="0.2">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3.5" customHeight="1" x14ac:dyDescent="0.2">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3.5" customHeight="1" x14ac:dyDescent="0.2">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3.5" customHeight="1" x14ac:dyDescent="0.2">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x14ac:dyDescent="0.2">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x14ac:dyDescent="0.2">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x14ac:dyDescent="0.2">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x14ac:dyDescent="0.2">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x14ac:dyDescent="0.2">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x14ac:dyDescent="0.2">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x14ac:dyDescent="0.2">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2">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2">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2">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2">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2">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2">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2">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2">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2">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2">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2">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2">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2">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2">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2">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2">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2">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2">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2">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2">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2">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2">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2">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2">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2">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2">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2">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2">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2">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2">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2">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2">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2">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x14ac:dyDescent="0.2"/>
  <cols>
    <col min="1" max="1" width="9" style="3"/>
    <col min="2" max="144" width="11.88671875" style="3" customWidth="1"/>
    <col min="145" max="16384" width="9" style="3"/>
  </cols>
  <sheetData>
    <row r="1" spans="1:144" x14ac:dyDescent="0.2">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2">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2">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2">
      <c r="A6" s="29" t="s">
        <v>104</v>
      </c>
      <c r="B6" s="34">
        <f>B7</f>
        <v>2016</v>
      </c>
      <c r="C6" s="34">
        <f t="shared" ref="C6:W6" si="3">C7</f>
        <v>262056</v>
      </c>
      <c r="D6" s="34">
        <f t="shared" si="3"/>
        <v>46</v>
      </c>
      <c r="E6" s="34">
        <f t="shared" si="3"/>
        <v>1</v>
      </c>
      <c r="F6" s="34">
        <f t="shared" si="3"/>
        <v>0</v>
      </c>
      <c r="G6" s="34">
        <f t="shared" si="3"/>
        <v>1</v>
      </c>
      <c r="H6" s="34" t="str">
        <f t="shared" si="3"/>
        <v>京都府　宮津市</v>
      </c>
      <c r="I6" s="34" t="str">
        <f t="shared" si="3"/>
        <v>法適用</v>
      </c>
      <c r="J6" s="34" t="str">
        <f t="shared" si="3"/>
        <v>水道事業</v>
      </c>
      <c r="K6" s="34" t="str">
        <f t="shared" si="3"/>
        <v>末端給水事業</v>
      </c>
      <c r="L6" s="34" t="str">
        <f t="shared" si="3"/>
        <v>A7</v>
      </c>
      <c r="M6" s="34">
        <f t="shared" si="3"/>
        <v>0</v>
      </c>
      <c r="N6" s="35" t="str">
        <f t="shared" si="3"/>
        <v>-</v>
      </c>
      <c r="O6" s="35">
        <f t="shared" si="3"/>
        <v>46.13</v>
      </c>
      <c r="P6" s="35">
        <f t="shared" si="3"/>
        <v>73.569999999999993</v>
      </c>
      <c r="Q6" s="35">
        <f t="shared" si="3"/>
        <v>2741</v>
      </c>
      <c r="R6" s="35">
        <f t="shared" si="3"/>
        <v>18743</v>
      </c>
      <c r="S6" s="35">
        <f t="shared" si="3"/>
        <v>172.74</v>
      </c>
      <c r="T6" s="35">
        <f t="shared" si="3"/>
        <v>108.5</v>
      </c>
      <c r="U6" s="35">
        <f t="shared" si="3"/>
        <v>13638</v>
      </c>
      <c r="V6" s="35">
        <f t="shared" si="3"/>
        <v>13.9</v>
      </c>
      <c r="W6" s="35">
        <f t="shared" si="3"/>
        <v>981.15</v>
      </c>
      <c r="X6" s="36">
        <f>IF(X7="",NA(),X7)</f>
        <v>114.41</v>
      </c>
      <c r="Y6" s="36">
        <f t="shared" ref="Y6:AG6" si="4">IF(Y7="",NA(),Y7)</f>
        <v>110.33</v>
      </c>
      <c r="Z6" s="36">
        <f t="shared" si="4"/>
        <v>109.03</v>
      </c>
      <c r="AA6" s="36">
        <f t="shared" si="4"/>
        <v>111.48</v>
      </c>
      <c r="AB6" s="36">
        <f t="shared" si="4"/>
        <v>110.4</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246.89</v>
      </c>
      <c r="AU6" s="36">
        <f t="shared" ref="AU6:BC6" si="6">IF(AU7="",NA(),AU7)</f>
        <v>358.29</v>
      </c>
      <c r="AV6" s="36">
        <f t="shared" si="6"/>
        <v>204.69</v>
      </c>
      <c r="AW6" s="36">
        <f t="shared" si="6"/>
        <v>142.16999999999999</v>
      </c>
      <c r="AX6" s="36">
        <f t="shared" si="6"/>
        <v>148.79</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587.02</v>
      </c>
      <c r="BF6" s="36">
        <f t="shared" ref="BF6:BN6" si="7">IF(BF7="",NA(),BF7)</f>
        <v>597.70000000000005</v>
      </c>
      <c r="BG6" s="36">
        <f t="shared" si="7"/>
        <v>643.48</v>
      </c>
      <c r="BH6" s="36">
        <f t="shared" si="7"/>
        <v>667.72</v>
      </c>
      <c r="BI6" s="36">
        <f t="shared" si="7"/>
        <v>710.5</v>
      </c>
      <c r="BJ6" s="36">
        <f t="shared" si="7"/>
        <v>458</v>
      </c>
      <c r="BK6" s="36">
        <f t="shared" si="7"/>
        <v>443.13</v>
      </c>
      <c r="BL6" s="36">
        <f t="shared" si="7"/>
        <v>442.54</v>
      </c>
      <c r="BM6" s="36">
        <f t="shared" si="7"/>
        <v>431</v>
      </c>
      <c r="BN6" s="36">
        <f t="shared" si="7"/>
        <v>422.5</v>
      </c>
      <c r="BO6" s="35" t="str">
        <f>IF(BO7="","",IF(BO7="-","【-】","【"&amp;SUBSTITUTE(TEXT(BO7,"#,##0.00"),"-","△")&amp;"】"))</f>
        <v>【270.87】</v>
      </c>
      <c r="BP6" s="36">
        <f>IF(BP7="",NA(),BP7)</f>
        <v>112.3</v>
      </c>
      <c r="BQ6" s="36">
        <f t="shared" ref="BQ6:BY6" si="8">IF(BQ7="",NA(),BQ7)</f>
        <v>108.31</v>
      </c>
      <c r="BR6" s="36">
        <f t="shared" si="8"/>
        <v>107.96</v>
      </c>
      <c r="BS6" s="36">
        <f t="shared" si="8"/>
        <v>110.71</v>
      </c>
      <c r="BT6" s="36">
        <f t="shared" si="8"/>
        <v>107.59</v>
      </c>
      <c r="BU6" s="36">
        <f t="shared" si="8"/>
        <v>96.27</v>
      </c>
      <c r="BV6" s="36">
        <f t="shared" si="8"/>
        <v>95.4</v>
      </c>
      <c r="BW6" s="36">
        <f t="shared" si="8"/>
        <v>98.6</v>
      </c>
      <c r="BX6" s="36">
        <f t="shared" si="8"/>
        <v>100.82</v>
      </c>
      <c r="BY6" s="36">
        <f t="shared" si="8"/>
        <v>101.64</v>
      </c>
      <c r="BZ6" s="35" t="str">
        <f>IF(BZ7="","",IF(BZ7="-","【-】","【"&amp;SUBSTITUTE(TEXT(BZ7,"#,##0.00"),"-","△")&amp;"】"))</f>
        <v>【105.59】</v>
      </c>
      <c r="CA6" s="36">
        <f>IF(CA7="",NA(),CA7)</f>
        <v>146.83000000000001</v>
      </c>
      <c r="CB6" s="36">
        <f t="shared" ref="CB6:CJ6" si="9">IF(CB7="",NA(),CB7)</f>
        <v>152.55000000000001</v>
      </c>
      <c r="CC6" s="36">
        <f t="shared" si="9"/>
        <v>153.26</v>
      </c>
      <c r="CD6" s="36">
        <f t="shared" si="9"/>
        <v>149.87</v>
      </c>
      <c r="CE6" s="36">
        <f t="shared" si="9"/>
        <v>154.26</v>
      </c>
      <c r="CF6" s="36">
        <f t="shared" si="9"/>
        <v>186.94</v>
      </c>
      <c r="CG6" s="36">
        <f t="shared" si="9"/>
        <v>186.15</v>
      </c>
      <c r="CH6" s="36">
        <f t="shared" si="9"/>
        <v>181.67</v>
      </c>
      <c r="CI6" s="36">
        <f t="shared" si="9"/>
        <v>179.55</v>
      </c>
      <c r="CJ6" s="36">
        <f t="shared" si="9"/>
        <v>179.16</v>
      </c>
      <c r="CK6" s="35" t="str">
        <f>IF(CK7="","",IF(CK7="-","【-】","【"&amp;SUBSTITUTE(TEXT(CK7,"#,##0.00"),"-","△")&amp;"】"))</f>
        <v>【163.27】</v>
      </c>
      <c r="CL6" s="36">
        <f>IF(CL7="",NA(),CL7)</f>
        <v>67</v>
      </c>
      <c r="CM6" s="36">
        <f t="shared" ref="CM6:CU6" si="10">IF(CM7="",NA(),CM7)</f>
        <v>65.790000000000006</v>
      </c>
      <c r="CN6" s="36">
        <f t="shared" si="10"/>
        <v>63.96</v>
      </c>
      <c r="CO6" s="36">
        <f t="shared" si="10"/>
        <v>63.35</v>
      </c>
      <c r="CP6" s="36">
        <f t="shared" si="10"/>
        <v>62.24</v>
      </c>
      <c r="CQ6" s="36">
        <f t="shared" si="10"/>
        <v>54.51</v>
      </c>
      <c r="CR6" s="36">
        <f t="shared" si="10"/>
        <v>54.47</v>
      </c>
      <c r="CS6" s="36">
        <f t="shared" si="10"/>
        <v>53.61</v>
      </c>
      <c r="CT6" s="36">
        <f t="shared" si="10"/>
        <v>53.52</v>
      </c>
      <c r="CU6" s="36">
        <f t="shared" si="10"/>
        <v>54.24</v>
      </c>
      <c r="CV6" s="35" t="str">
        <f>IF(CV7="","",IF(CV7="-","【-】","【"&amp;SUBSTITUTE(TEXT(CV7,"#,##0.00"),"-","△")&amp;"】"))</f>
        <v>【59.94】</v>
      </c>
      <c r="CW6" s="36">
        <f>IF(CW7="",NA(),CW7)</f>
        <v>91.1</v>
      </c>
      <c r="CX6" s="36">
        <f t="shared" ref="CX6:DF6" si="11">IF(CX7="",NA(),CX7)</f>
        <v>90.94</v>
      </c>
      <c r="CY6" s="36">
        <f t="shared" si="11"/>
        <v>90.84</v>
      </c>
      <c r="CZ6" s="36">
        <f t="shared" si="11"/>
        <v>90.76</v>
      </c>
      <c r="DA6" s="36">
        <f t="shared" si="11"/>
        <v>90.12</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34.479999999999997</v>
      </c>
      <c r="DI6" s="36">
        <f t="shared" ref="DI6:DQ6" si="12">IF(DI7="",NA(),DI7)</f>
        <v>35.380000000000003</v>
      </c>
      <c r="DJ6" s="36">
        <f t="shared" si="12"/>
        <v>46.98</v>
      </c>
      <c r="DK6" s="36">
        <f t="shared" si="12"/>
        <v>45.38</v>
      </c>
      <c r="DL6" s="36">
        <f t="shared" si="12"/>
        <v>46.01</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23.06</v>
      </c>
      <c r="DT6" s="36">
        <f t="shared" ref="DT6:EB6" si="13">IF(DT7="",NA(),DT7)</f>
        <v>23.05</v>
      </c>
      <c r="DU6" s="36">
        <f t="shared" si="13"/>
        <v>23.05</v>
      </c>
      <c r="DV6" s="36">
        <f t="shared" si="13"/>
        <v>21.73</v>
      </c>
      <c r="DW6" s="36">
        <f t="shared" si="13"/>
        <v>18.77</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0.84</v>
      </c>
      <c r="EE6" s="36">
        <f t="shared" ref="EE6:EM6" si="14">IF(EE7="",NA(),EE7)</f>
        <v>0.86</v>
      </c>
      <c r="EF6" s="36">
        <f t="shared" si="14"/>
        <v>0.7</v>
      </c>
      <c r="EG6" s="36">
        <f t="shared" si="14"/>
        <v>1.32</v>
      </c>
      <c r="EH6" s="36">
        <f t="shared" si="14"/>
        <v>1.7</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2">
      <c r="A7" s="29"/>
      <c r="B7" s="38">
        <v>2016</v>
      </c>
      <c r="C7" s="38">
        <v>262056</v>
      </c>
      <c r="D7" s="38">
        <v>46</v>
      </c>
      <c r="E7" s="38">
        <v>1</v>
      </c>
      <c r="F7" s="38">
        <v>0</v>
      </c>
      <c r="G7" s="38">
        <v>1</v>
      </c>
      <c r="H7" s="38" t="s">
        <v>105</v>
      </c>
      <c r="I7" s="38" t="s">
        <v>106</v>
      </c>
      <c r="J7" s="38" t="s">
        <v>107</v>
      </c>
      <c r="K7" s="38" t="s">
        <v>108</v>
      </c>
      <c r="L7" s="38" t="s">
        <v>109</v>
      </c>
      <c r="M7" s="38"/>
      <c r="N7" s="39" t="s">
        <v>110</v>
      </c>
      <c r="O7" s="39">
        <v>46.13</v>
      </c>
      <c r="P7" s="39">
        <v>73.569999999999993</v>
      </c>
      <c r="Q7" s="39">
        <v>2741</v>
      </c>
      <c r="R7" s="39">
        <v>18743</v>
      </c>
      <c r="S7" s="39">
        <v>172.74</v>
      </c>
      <c r="T7" s="39">
        <v>108.5</v>
      </c>
      <c r="U7" s="39">
        <v>13638</v>
      </c>
      <c r="V7" s="39">
        <v>13.9</v>
      </c>
      <c r="W7" s="39">
        <v>981.15</v>
      </c>
      <c r="X7" s="39">
        <v>114.41</v>
      </c>
      <c r="Y7" s="39">
        <v>110.33</v>
      </c>
      <c r="Z7" s="39">
        <v>109.03</v>
      </c>
      <c r="AA7" s="39">
        <v>111.48</v>
      </c>
      <c r="AB7" s="39">
        <v>110.4</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246.89</v>
      </c>
      <c r="AU7" s="39">
        <v>358.29</v>
      </c>
      <c r="AV7" s="39">
        <v>204.69</v>
      </c>
      <c r="AW7" s="39">
        <v>142.16999999999999</v>
      </c>
      <c r="AX7" s="39">
        <v>148.79</v>
      </c>
      <c r="AY7" s="39">
        <v>1159.4100000000001</v>
      </c>
      <c r="AZ7" s="39">
        <v>1081.23</v>
      </c>
      <c r="BA7" s="39">
        <v>406.37</v>
      </c>
      <c r="BB7" s="39">
        <v>398.29</v>
      </c>
      <c r="BC7" s="39">
        <v>388.67</v>
      </c>
      <c r="BD7" s="39">
        <v>262.87</v>
      </c>
      <c r="BE7" s="39">
        <v>587.02</v>
      </c>
      <c r="BF7" s="39">
        <v>597.70000000000005</v>
      </c>
      <c r="BG7" s="39">
        <v>643.48</v>
      </c>
      <c r="BH7" s="39">
        <v>667.72</v>
      </c>
      <c r="BI7" s="39">
        <v>710.5</v>
      </c>
      <c r="BJ7" s="39">
        <v>458</v>
      </c>
      <c r="BK7" s="39">
        <v>443.13</v>
      </c>
      <c r="BL7" s="39">
        <v>442.54</v>
      </c>
      <c r="BM7" s="39">
        <v>431</v>
      </c>
      <c r="BN7" s="39">
        <v>422.5</v>
      </c>
      <c r="BO7" s="39">
        <v>270.87</v>
      </c>
      <c r="BP7" s="39">
        <v>112.3</v>
      </c>
      <c r="BQ7" s="39">
        <v>108.31</v>
      </c>
      <c r="BR7" s="39">
        <v>107.96</v>
      </c>
      <c r="BS7" s="39">
        <v>110.71</v>
      </c>
      <c r="BT7" s="39">
        <v>107.59</v>
      </c>
      <c r="BU7" s="39">
        <v>96.27</v>
      </c>
      <c r="BV7" s="39">
        <v>95.4</v>
      </c>
      <c r="BW7" s="39">
        <v>98.6</v>
      </c>
      <c r="BX7" s="39">
        <v>100.82</v>
      </c>
      <c r="BY7" s="39">
        <v>101.64</v>
      </c>
      <c r="BZ7" s="39">
        <v>105.59</v>
      </c>
      <c r="CA7" s="39">
        <v>146.83000000000001</v>
      </c>
      <c r="CB7" s="39">
        <v>152.55000000000001</v>
      </c>
      <c r="CC7" s="39">
        <v>153.26</v>
      </c>
      <c r="CD7" s="39">
        <v>149.87</v>
      </c>
      <c r="CE7" s="39">
        <v>154.26</v>
      </c>
      <c r="CF7" s="39">
        <v>186.94</v>
      </c>
      <c r="CG7" s="39">
        <v>186.15</v>
      </c>
      <c r="CH7" s="39">
        <v>181.67</v>
      </c>
      <c r="CI7" s="39">
        <v>179.55</v>
      </c>
      <c r="CJ7" s="39">
        <v>179.16</v>
      </c>
      <c r="CK7" s="39">
        <v>163.27000000000001</v>
      </c>
      <c r="CL7" s="39">
        <v>67</v>
      </c>
      <c r="CM7" s="39">
        <v>65.790000000000006</v>
      </c>
      <c r="CN7" s="39">
        <v>63.96</v>
      </c>
      <c r="CO7" s="39">
        <v>63.35</v>
      </c>
      <c r="CP7" s="39">
        <v>62.24</v>
      </c>
      <c r="CQ7" s="39">
        <v>54.51</v>
      </c>
      <c r="CR7" s="39">
        <v>54.47</v>
      </c>
      <c r="CS7" s="39">
        <v>53.61</v>
      </c>
      <c r="CT7" s="39">
        <v>53.52</v>
      </c>
      <c r="CU7" s="39">
        <v>54.24</v>
      </c>
      <c r="CV7" s="39">
        <v>59.94</v>
      </c>
      <c r="CW7" s="39">
        <v>91.1</v>
      </c>
      <c r="CX7" s="39">
        <v>90.94</v>
      </c>
      <c r="CY7" s="39">
        <v>90.84</v>
      </c>
      <c r="CZ7" s="39">
        <v>90.76</v>
      </c>
      <c r="DA7" s="39">
        <v>90.12</v>
      </c>
      <c r="DB7" s="39">
        <v>81.790000000000006</v>
      </c>
      <c r="DC7" s="39">
        <v>81.459999999999994</v>
      </c>
      <c r="DD7" s="39">
        <v>81.31</v>
      </c>
      <c r="DE7" s="39">
        <v>81.459999999999994</v>
      </c>
      <c r="DF7" s="39">
        <v>81.680000000000007</v>
      </c>
      <c r="DG7" s="39">
        <v>90.22</v>
      </c>
      <c r="DH7" s="39">
        <v>34.479999999999997</v>
      </c>
      <c r="DI7" s="39">
        <v>35.380000000000003</v>
      </c>
      <c r="DJ7" s="39">
        <v>46.98</v>
      </c>
      <c r="DK7" s="39">
        <v>45.38</v>
      </c>
      <c r="DL7" s="39">
        <v>46.01</v>
      </c>
      <c r="DM7" s="39">
        <v>37.799999999999997</v>
      </c>
      <c r="DN7" s="39">
        <v>38.520000000000003</v>
      </c>
      <c r="DO7" s="39">
        <v>46.67</v>
      </c>
      <c r="DP7" s="39">
        <v>47.7</v>
      </c>
      <c r="DQ7" s="39">
        <v>48.14</v>
      </c>
      <c r="DR7" s="39">
        <v>47.91</v>
      </c>
      <c r="DS7" s="39">
        <v>23.06</v>
      </c>
      <c r="DT7" s="39">
        <v>23.05</v>
      </c>
      <c r="DU7" s="39">
        <v>23.05</v>
      </c>
      <c r="DV7" s="39">
        <v>21.73</v>
      </c>
      <c r="DW7" s="39">
        <v>18.77</v>
      </c>
      <c r="DX7" s="39">
        <v>8.2200000000000006</v>
      </c>
      <c r="DY7" s="39">
        <v>9.43</v>
      </c>
      <c r="DZ7" s="39">
        <v>10.029999999999999</v>
      </c>
      <c r="EA7" s="39">
        <v>7.26</v>
      </c>
      <c r="EB7" s="39">
        <v>11.13</v>
      </c>
      <c r="EC7" s="39">
        <v>15</v>
      </c>
      <c r="ED7" s="39">
        <v>0.84</v>
      </c>
      <c r="EE7" s="39">
        <v>0.86</v>
      </c>
      <c r="EF7" s="39">
        <v>0.7</v>
      </c>
      <c r="EG7" s="39">
        <v>1.32</v>
      </c>
      <c r="EH7" s="39">
        <v>1.7</v>
      </c>
      <c r="EI7" s="39">
        <v>0.6</v>
      </c>
      <c r="EJ7" s="39">
        <v>0.71</v>
      </c>
      <c r="EK7" s="39">
        <v>0.68</v>
      </c>
      <c r="EL7" s="39">
        <v>1.65</v>
      </c>
      <c r="EM7" s="39">
        <v>0.47</v>
      </c>
      <c r="EN7" s="39">
        <v>0.76</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