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2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AT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<sst xmlns="http://schemas.openxmlformats.org/spreadsheetml/2006/main" count="237" uniqueCount="123">
  <si>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</si>
  <si>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</si>
  <si>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</si>
  <si>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</si>
  <si>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</si>
  <si>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</si>
  <si>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</si>
  <si>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</si>
  <si>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</si>
  <si>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</si>
  <si>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</si>
  <si>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</si>
  <si>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</si>
  <si>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</si>
  <si>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</si>
  <si>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</si>
  <si>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</si>
  <si>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</si>
  <si>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</si>
  <si>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</si>
  <si>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</si>
  <si>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</si>
  <si>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</si>
  <si>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</si>
  <si>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</si>
  <si>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</si>
  <si>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</si>
  <si>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</si>
  <si>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</si>
  <si>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</si>
  <si>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</si>
  <si>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</si>
  <si>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</si>
  <si>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</si>
  <si>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</si>
  <si>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</si>
  <si>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</si>
  <si>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</si>
  <si>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</si>
  <si>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</si>
  <si>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</si>
  <si>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</si>
  <si>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</si>
  <si>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</si>
  <si>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</si>
  <si>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</si>
  <si>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</si>
  <si>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</si>
  <si>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</si>
  <si>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</si>
  <si>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</si>
  <si>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</si>
  <si>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</si>
  <si>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</si>
  <si>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</si>
  <si>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</si>
  <si>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</si>
  <si>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</si>
  <si>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</si>
  <si>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</si>
  <si>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</si>
  <si>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</si>
  <si>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</si>
  <si>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</si>
  <si>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</si>
  <si>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</si>
  <si>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</si>
  <si>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</si>
  <si>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</si>
  <si>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</si>
  <si>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</si>
  <si>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</si>
  <si>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</si>
  <si>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</si>
  <si>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</si>
  <si>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</si>
  <si>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</si>
  <si>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</si>
  <si>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</si>
  <si>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</si>
  <si>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</si>
  <si>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</si>
  <si>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</si>
  <si>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</si>
  <si>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</si>
  <si>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</si>
  <si>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</si>
  <si>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</si>
  <si>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</si>
  <si>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</si>
  <si>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</si>
  <si>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</si>
  <si>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</si>
  <si>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</si>
  <si>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</si>
  <si>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</si>
  <si>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</si>
  <si>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</si>
  <si>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</si>
  <si>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</si>
  <si>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</si>
  <si>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</si>
  <si>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</si>
  <si>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</si>
  <si>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</si>
  <si>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</si>
  <si>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</si>
  <si>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宮津市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</si>
  <si>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</si>
  <si>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</si>
  <si>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</si>
  <si>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</si>
  <si>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</si>
  <si>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</si>
  <si>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</si>
  <si>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</si>
  <si>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</si>
  <si>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</si>
  <si>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</si>
  <si>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</si>
  <si>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①収益的収支比率
　H23に料金改定を実施したこともあり、類似団体と比較すると高い比率で推移しているが、一般会計からの基準外（赤字補てん）繰入も受け入れており、更なる収入確保と経費抑制を図る必要がある。
④企業債残高対給水収益比率
　施設の統合整備や老朽石綿管の布設替等を積極的に実施しており、類似団体と比較すると高い比率となっている。
⑤料金回収率
　H23に料金改定を実施したこともあり、類似団体と比較すると比率は上回っているが、年々減少傾向にあり、収入の確保及び給水費用の節減に努める必要がある。
⑥給水原価
　高利率企業債の繰上償還等により、一定の費用の効率性は確保しているものの、更なる給水費用の節減に努める必要がある。
⑦施設利用率
　給水区域は山間部集落等人口が少ない地域が多く、類似団体と比べると比率は低いものとなっており、小規模施設の統廃合により効率的な運用を行う必要がある。
⑧有収率
　現在のところ、類似団体と比較すると高い比率で推移しているが、老朽石綿管の布設替等により、更に改善を図る必要がある。</t>
    <rPh sb="1" eb="4">
      <t>シュウエキテキ</t>
    </rPh>
    <rPh sb="4" eb="6">
      <t>シュウシ</t>
    </rPh>
    <rPh sb="6" eb="8">
      <t>ヒリツ</t>
    </rPh>
    <rPh sb="14" eb="16">
      <t>リョウキン</t>
    </rPh>
    <rPh sb="16" eb="18">
      <t>カイテイ</t>
    </rPh>
    <rPh sb="19" eb="21">
      <t>ジッシ</t>
    </rPh>
    <rPh sb="29" eb="31">
      <t>ルイジ</t>
    </rPh>
    <rPh sb="31" eb="33">
      <t>ダンタイ</t>
    </rPh>
    <rPh sb="34" eb="36">
      <t>ヒカク</t>
    </rPh>
    <rPh sb="39" eb="40">
      <t>タカ</t>
    </rPh>
    <rPh sb="41" eb="43">
      <t>ヒリツ</t>
    </rPh>
    <rPh sb="44" eb="46">
      <t>スイイ</t>
    </rPh>
    <rPh sb="52" eb="54">
      <t>イッパン</t>
    </rPh>
    <rPh sb="54" eb="56">
      <t>カイケイ</t>
    </rPh>
    <rPh sb="59" eb="61">
      <t>キジュン</t>
    </rPh>
    <rPh sb="61" eb="62">
      <t>ガイ</t>
    </rPh>
    <rPh sb="63" eb="65">
      <t>アカジ</t>
    </rPh>
    <rPh sb="65" eb="66">
      <t>ホ</t>
    </rPh>
    <rPh sb="69" eb="71">
      <t>クリイレ</t>
    </rPh>
    <rPh sb="72" eb="73">
      <t>ウ</t>
    </rPh>
    <rPh sb="74" eb="75">
      <t>イ</t>
    </rPh>
    <rPh sb="80" eb="81">
      <t>サラ</t>
    </rPh>
    <rPh sb="83" eb="85">
      <t>シュウニュウ</t>
    </rPh>
    <rPh sb="85" eb="87">
      <t>カクホ</t>
    </rPh>
    <rPh sb="88" eb="90">
      <t>ケイヒ</t>
    </rPh>
    <rPh sb="90" eb="92">
      <t>ヨクセイ</t>
    </rPh>
    <rPh sb="93" eb="94">
      <t>ハカ</t>
    </rPh>
    <rPh sb="95" eb="97">
      <t>ヒツヨウ</t>
    </rPh>
    <rPh sb="103" eb="105">
      <t>キギョウ</t>
    </rPh>
    <rPh sb="105" eb="106">
      <t>サイ</t>
    </rPh>
    <rPh sb="106" eb="108">
      <t>ザンダカ</t>
    </rPh>
    <rPh sb="108" eb="109">
      <t>タイ</t>
    </rPh>
    <rPh sb="109" eb="111">
      <t>キュウスイ</t>
    </rPh>
    <rPh sb="111" eb="113">
      <t>シュウエキ</t>
    </rPh>
    <rPh sb="113" eb="115">
      <t>ヒリツ</t>
    </rPh>
    <rPh sb="117" eb="119">
      <t>シセツ</t>
    </rPh>
    <rPh sb="120" eb="122">
      <t>トウゴウ</t>
    </rPh>
    <rPh sb="122" eb="124">
      <t>セイビ</t>
    </rPh>
    <rPh sb="125" eb="127">
      <t>ロウキュウ</t>
    </rPh>
    <rPh sb="127" eb="129">
      <t>セキメン</t>
    </rPh>
    <rPh sb="129" eb="130">
      <t>カン</t>
    </rPh>
    <rPh sb="131" eb="133">
      <t>フセツ</t>
    </rPh>
    <rPh sb="133" eb="134">
      <t>ガ</t>
    </rPh>
    <rPh sb="134" eb="135">
      <t>トウ</t>
    </rPh>
    <rPh sb="136" eb="139">
      <t>セッキョクテキ</t>
    </rPh>
    <rPh sb="140" eb="142">
      <t>ジッシ</t>
    </rPh>
    <rPh sb="147" eb="149">
      <t>ルイジ</t>
    </rPh>
    <rPh sb="149" eb="151">
      <t>ダンタイ</t>
    </rPh>
    <rPh sb="152" eb="154">
      <t>ヒカク</t>
    </rPh>
    <rPh sb="157" eb="158">
      <t>タカ</t>
    </rPh>
    <rPh sb="159" eb="161">
      <t>ヒリツ</t>
    </rPh>
    <rPh sb="170" eb="172">
      <t>リョウキン</t>
    </rPh>
    <rPh sb="172" eb="174">
      <t>カイシュウ</t>
    </rPh>
    <rPh sb="174" eb="175">
      <t>リツ</t>
    </rPh>
    <rPh sb="181" eb="183">
      <t>リョウキン</t>
    </rPh>
    <rPh sb="183" eb="185">
      <t>カイテイ</t>
    </rPh>
    <rPh sb="186" eb="188">
      <t>ジッシ</t>
    </rPh>
    <rPh sb="196" eb="198">
      <t>ルイジ</t>
    </rPh>
    <rPh sb="198" eb="200">
      <t>ダンタイ</t>
    </rPh>
    <rPh sb="201" eb="203">
      <t>ヒカク</t>
    </rPh>
    <rPh sb="206" eb="208">
      <t>ヒリツ</t>
    </rPh>
    <rPh sb="209" eb="211">
      <t>ウワマワ</t>
    </rPh>
    <rPh sb="217" eb="219">
      <t>ネンネン</t>
    </rPh>
    <rPh sb="219" eb="221">
      <t>ゲンショウ</t>
    </rPh>
    <rPh sb="221" eb="223">
      <t>ケイコウ</t>
    </rPh>
    <rPh sb="227" eb="229">
      <t>シュウニュウ</t>
    </rPh>
    <rPh sb="230" eb="232">
      <t>カクホ</t>
    </rPh>
    <rPh sb="232" eb="233">
      <t>オヨ</t>
    </rPh>
    <rPh sb="234" eb="236">
      <t>キュウスイ</t>
    </rPh>
    <rPh sb="236" eb="238">
      <t>ヒヨウ</t>
    </rPh>
    <rPh sb="239" eb="241">
      <t>セツゲン</t>
    </rPh>
    <rPh sb="242" eb="243">
      <t>ツト</t>
    </rPh>
    <rPh sb="245" eb="247">
      <t>ヒツヨウ</t>
    </rPh>
    <rPh sb="253" eb="255">
      <t>キュウスイ</t>
    </rPh>
    <rPh sb="255" eb="257">
      <t>ゲンカ</t>
    </rPh>
    <rPh sb="259" eb="262">
      <t>コウリリツ</t>
    </rPh>
    <rPh sb="262" eb="264">
      <t>キギョウ</t>
    </rPh>
    <rPh sb="264" eb="265">
      <t>サイ</t>
    </rPh>
    <rPh sb="266" eb="267">
      <t>ク</t>
    </rPh>
    <rPh sb="267" eb="268">
      <t>ア</t>
    </rPh>
    <rPh sb="268" eb="270">
      <t>ショウカン</t>
    </rPh>
    <rPh sb="270" eb="271">
      <t>トウ</t>
    </rPh>
    <rPh sb="275" eb="277">
      <t>イッテイ</t>
    </rPh>
    <rPh sb="278" eb="280">
      <t>ヒヨウ</t>
    </rPh>
    <rPh sb="281" eb="284">
      <t>コウリツセイ</t>
    </rPh>
    <rPh sb="285" eb="287">
      <t>カクホ</t>
    </rPh>
    <rPh sb="295" eb="296">
      <t>サラ</t>
    </rPh>
    <rPh sb="298" eb="300">
      <t>キュウスイ</t>
    </rPh>
    <rPh sb="300" eb="302">
      <t>ヒヨウ</t>
    </rPh>
    <rPh sb="303" eb="305">
      <t>セツゲン</t>
    </rPh>
    <rPh sb="306" eb="307">
      <t>ツト</t>
    </rPh>
    <rPh sb="309" eb="311">
      <t>ヒツヨウ</t>
    </rPh>
    <rPh sb="317" eb="319">
      <t>シセツ</t>
    </rPh>
    <rPh sb="319" eb="322">
      <t>リヨウリツ</t>
    </rPh>
    <rPh sb="324" eb="326">
      <t>キュウスイ</t>
    </rPh>
    <rPh sb="326" eb="328">
      <t>クイキ</t>
    </rPh>
    <rPh sb="329" eb="332">
      <t>サンカンブ</t>
    </rPh>
    <rPh sb="332" eb="334">
      <t>シュウラク</t>
    </rPh>
    <rPh sb="334" eb="335">
      <t>トウ</t>
    </rPh>
    <rPh sb="335" eb="337">
      <t>ジンコウ</t>
    </rPh>
    <rPh sb="338" eb="339">
      <t>スク</t>
    </rPh>
    <rPh sb="341" eb="343">
      <t>チイキ</t>
    </rPh>
    <rPh sb="344" eb="345">
      <t>オオ</t>
    </rPh>
    <rPh sb="347" eb="349">
      <t>ルイジ</t>
    </rPh>
    <rPh sb="349" eb="351">
      <t>ダンタイ</t>
    </rPh>
    <rPh sb="352" eb="353">
      <t>クラ</t>
    </rPh>
    <rPh sb="356" eb="358">
      <t>ヒリツ</t>
    </rPh>
    <rPh sb="359" eb="360">
      <t>ヒク</t>
    </rPh>
    <rPh sb="370" eb="373">
      <t>ショウキボ</t>
    </rPh>
    <rPh sb="373" eb="375">
      <t>シセツ</t>
    </rPh>
    <rPh sb="376" eb="379">
      <t>トウハイゴウ</t>
    </rPh>
    <rPh sb="382" eb="385">
      <t>コウリツテキ</t>
    </rPh>
    <rPh sb="386" eb="388">
      <t>ウンヨウ</t>
    </rPh>
    <rPh sb="389" eb="390">
      <t>オコナ</t>
    </rPh>
    <rPh sb="391" eb="393">
      <t>ヒツヨウ</t>
    </rPh>
    <rPh sb="399" eb="401">
      <t>ユウシュウ</t>
    </rPh>
    <rPh sb="401" eb="402">
      <t>リツ</t>
    </rPh>
    <rPh sb="404" eb="406">
      <t>ゲンザイ</t>
    </rPh>
    <rPh sb="411" eb="413">
      <t>ルイジ</t>
    </rPh>
    <rPh sb="413" eb="415">
      <t>ダンタイ</t>
    </rPh>
    <rPh sb="416" eb="418">
      <t>ヒカク</t>
    </rPh>
    <rPh sb="421" eb="422">
      <t>タカ</t>
    </rPh>
    <rPh sb="423" eb="425">
      <t>ヒリツ</t>
    </rPh>
    <rPh sb="426" eb="428">
      <t>スイイ</t>
    </rPh>
    <rPh sb="434" eb="436">
      <t>ロウキュウ</t>
    </rPh>
    <rPh sb="436" eb="438">
      <t>セキメン</t>
    </rPh>
    <rPh sb="438" eb="439">
      <t>カン</t>
    </rPh>
    <rPh sb="440" eb="442">
      <t>フセツ</t>
    </rPh>
    <rPh sb="442" eb="443">
      <t>ガ</t>
    </rPh>
    <rPh sb="443" eb="444">
      <t>トウ</t>
    </rPh>
    <rPh sb="448" eb="449">
      <t>サラ</t>
    </rPh>
    <rPh sb="450" eb="452">
      <t>カイゼン</t>
    </rPh>
    <rPh sb="453" eb="454">
      <t>ハカ</t>
    </rPh>
    <rPh sb="455" eb="457">
      <t>ヒツヨウ</t>
    </rPh>
    <phoneticPr fontId="4"/>
  </si>
  <si>
    <t>③管路更新率
　石綿管の布設替については、H30の完了を目指し積極的に事業実施した結果、H28は比率が大きく上昇した。
　H30に水道事業との経営統合を予定しており、統合後、水道ビジョン及び経営戦略を策定したうえで、石綿管以外のものを順次更新していく予定としている。</t>
    <rPh sb="1" eb="3">
      <t>カンロ</t>
    </rPh>
    <rPh sb="3" eb="5">
      <t>コウシン</t>
    </rPh>
    <rPh sb="5" eb="6">
      <t>リツ</t>
    </rPh>
    <phoneticPr fontId="4"/>
  </si>
  <si>
    <t>　現在のところ、経営の健全性、効率性は一定確保しているが、給水人口の減少、老朽化施設の更新など、経営を取り巻く環境は厳しい見通しとなることから、H30の水道事業との経営統合を見据えながら、更なる経営改善を図る必要がある。</t>
    <rPh sb="1" eb="3">
      <t>ゲンザイ</t>
    </rPh>
    <rPh sb="8" eb="10">
      <t>ケイエイ</t>
    </rPh>
    <rPh sb="11" eb="14">
      <t>ケンゼンセイ</t>
    </rPh>
    <rPh sb="15" eb="18">
      <t>コウリツセイ</t>
    </rPh>
    <rPh sb="19" eb="21">
      <t>イッテイ</t>
    </rPh>
    <rPh sb="21" eb="23">
      <t>カクホ</t>
    </rPh>
    <rPh sb="29" eb="31">
      <t>キュウスイ</t>
    </rPh>
    <rPh sb="31" eb="33">
      <t>ジンコウ</t>
    </rPh>
    <rPh sb="34" eb="36">
      <t>ゲンショウ</t>
    </rPh>
    <rPh sb="37" eb="40">
      <t>ロウキュウカ</t>
    </rPh>
    <rPh sb="40" eb="42">
      <t>シセツ</t>
    </rPh>
    <rPh sb="43" eb="45">
      <t>コウシン</t>
    </rPh>
    <rPh sb="48" eb="50">
      <t>ケイエイ</t>
    </rPh>
    <rPh sb="51" eb="52">
      <t>ト</t>
    </rPh>
    <rPh sb="53" eb="54">
      <t>マ</t>
    </rPh>
    <rPh sb="55" eb="57">
      <t>カンキョウ</t>
    </rPh>
    <rPh sb="58" eb="59">
      <t>キビ</t>
    </rPh>
    <rPh sb="61" eb="63">
      <t>ミトオ</t>
    </rPh>
    <rPh sb="76" eb="78">
      <t>スイドウ</t>
    </rPh>
    <rPh sb="78" eb="80">
      <t>ジギョウ</t>
    </rPh>
    <rPh sb="82" eb="84">
      <t>ケイエイ</t>
    </rPh>
    <rPh sb="84" eb="86">
      <t>トウゴウ</t>
    </rPh>
    <rPh sb="87" eb="89">
      <t>ミス</t>
    </rPh>
    <rPh sb="94" eb="95">
      <t>サラ</t>
    </rPh>
    <rPh sb="97" eb="99">
      <t>ケイエイ</t>
    </rPh>
    <rPh sb="99" eb="101">
      <t>カイゼン</t>
    </rPh>
    <rPh sb="102" eb="103">
      <t>ハカ</t>
    </rPh>
    <rPh sb="104" eb="10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</si>
</sst>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0.05</c:v>
                </c:pt>
                <c:pt idx="2">
                  <c:v>0.7</c:v>
                </c:pt>
                <c:pt idx="3">
                  <c:v>0.12</c:v>
                </c:pt>
                <c:pt idx="4">
                  <c:v>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72928"/>
        <c:axId val="4379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0.89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2928"/>
        <c:axId val="43791488"/>
      </c:lineChart>
      <c:dateAx>
        <c:axId val="4377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91488"/>
        <c:crosses val="autoZero"/>
        <c:auto val="1"/>
        <c:lblOffset val="100"/>
        <c:baseTimeUnit val="years"/>
      </c:dateAx>
      <c:valAx>
        <c:axId val="4379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7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77.59</c:v>
                </c:pt>
                <c:pt idx="1">
                  <c:v>85.88</c:v>
                </c:pt>
                <c:pt idx="2">
                  <c:v>87.24</c:v>
                </c:pt>
                <c:pt idx="3">
                  <c:v>84.73</c:v>
                </c:pt>
                <c:pt idx="4">
                  <c:v>85.64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5616"/>
        <c:axId val="9087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75.709999999999994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75616"/>
        <c:axId val="90875008"/>
      </c:lineChart>
      <c:dateAx>
        <c:axId val="469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75008"/>
        <c:crosses val="autoZero"/>
        <c:auto val="1"/>
        <c:lblOffset val="100"/>
        <c:baseTimeUnit val="years"/>
      </c:dateAx>
      <c:valAx>
        <c:axId val="9087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1680"/>
        <c:axId val="2335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1680"/>
        <c:axId val="23352832"/>
      </c:lineChart>
      <c:dateAx>
        <c:axId val="2335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52832"/>
        <c:crosses val="autoZero"/>
        <c:auto val="1"/>
        <c:lblOffset val="100"/>
        <c:baseTimeUnit val="years"/>
      </c:dateAx>
      <c:valAx>
        <c:axId val="2335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5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0752"/>
        <c:axId val="2337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0752"/>
        <c:axId val="23372928"/>
      </c:lineChart>
      <c:dateAx>
        <c:axId val="2337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72928"/>
        <c:crosses val="autoZero"/>
        <c:auto val="1"/>
        <c:lblOffset val="100"/>
        <c:baseTimeUnit val="years"/>
      </c:dateAx>
      <c:valAx>
        <c:axId val="2337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0848"/>
        <c:axId val="2342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848"/>
        <c:axId val="23425792"/>
      </c:lineChart>
      <c:dateAx>
        <c:axId val="2339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25792"/>
        <c:crosses val="autoZero"/>
        <c:auto val="1"/>
        <c:lblOffset val="100"/>
        <c:baseTimeUnit val="years"/>
      </c:dateAx>
      <c:valAx>
        <c:axId val="2342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9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5904"/>
        <c:axId val="2343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5904"/>
        <c:axId val="23438080"/>
      </c:lineChart>
      <c:dateAx>
        <c:axId val="2343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38080"/>
        <c:crosses val="autoZero"/>
        <c:auto val="1"/>
        <c:lblOffset val="100"/>
        <c:baseTimeUnit val="years"/>
      </c:dateAx>
      <c:valAx>
        <c:axId val="234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43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1170.95</c:v>
                </c:pt>
                <c:pt idx="1">
                  <c:v>1230.43</c:v>
                </c:pt>
                <c:pt idx="2">
                  <c:v>1455.77</c:v>
                </c:pt>
                <c:pt idx="3">
                  <c:v>1491.67</c:v>
                </c:pt>
                <c:pt idx="4">
                  <c:v>1681.4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6704"/>
        <c:axId val="287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1158.82</c:v>
                </c:pt>
                <c:pt idx="1">
                  <c:v>1167.7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76704"/>
        <c:axId val="28778880"/>
      </c:lineChart>
      <c:dateAx>
        <c:axId val="287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78880"/>
        <c:crosses val="autoZero"/>
        <c:auto val="1"/>
        <c:lblOffset val="100"/>
        <c:baseTimeUnit val="years"/>
      </c:dateAx>
      <c:valAx>
        <c:axId val="287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76.67</c:v>
                </c:pt>
                <c:pt idx="1">
                  <c:v>72.180000000000007</c:v>
                </c:pt>
                <c:pt idx="2">
                  <c:v>68.22</c:v>
                </c:pt>
                <c:pt idx="3">
                  <c:v>61.56</c:v>
                </c:pt>
                <c:pt idx="4">
                  <c:v>61.53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2704"/>
        <c:axId val="2879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55.6</c:v>
                </c:pt>
                <c:pt idx="1">
                  <c:v>54.43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2704"/>
        <c:axId val="28794880"/>
      </c:lineChart>
      <c:dateAx>
        <c:axId val="2879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94880"/>
        <c:crosses val="autoZero"/>
        <c:auto val="1"/>
        <c:lblOffset val="100"/>
        <c:baseTimeUnit val="years"/>
      </c:dateAx>
      <c:valAx>
        <c:axId val="2879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79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235.57</c:v>
                </c:pt>
                <c:pt idx="1">
                  <c:v>249.43</c:v>
                </c:pt>
                <c:pt idx="2">
                  <c:v>268.64999999999998</c:v>
                </c:pt>
                <c:pt idx="3">
                  <c:v>301.93</c:v>
                </c:pt>
                <c:pt idx="4">
                  <c:v>303.14999999999998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0608"/>
        <c:axId val="2882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275.86</c:v>
                </c:pt>
                <c:pt idx="1">
                  <c:v>279.8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0608"/>
        <c:axId val="28822528"/>
      </c:lineChart>
      <c:dateAx>
        <c:axId val="2882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22528"/>
        <c:crosses val="autoZero"/>
        <c:auto val="1"/>
        <c:lblOffset val="100"/>
        <c:baseTimeUnit val="years"/>
      </c:dateAx>
      <c:valAx>
        <c:axId val="2882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2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36.99</c:v>
                </c:pt>
                <c:pt idx="1">
                  <c:v>36.68</c:v>
                </c:pt>
                <c:pt idx="2">
                  <c:v>35.94</c:v>
                </c:pt>
                <c:pt idx="3">
                  <c:v>35.880000000000003</c:v>
                </c:pt>
                <c:pt idx="4">
                  <c:v>35.380000000000003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2992"/>
        <c:axId val="2885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60.17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2992"/>
        <c:axId val="28854912"/>
      </c:lineChart>
      <c:dateAx>
        <c:axId val="288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54912"/>
        <c:crosses val="autoZero"/>
        <c:auto val="1"/>
        <c:lblOffset val="100"/>
        <c:baseTimeUnit val="years"/>
      </c:dateAx>
      <c:valAx>
        <c:axId val="2885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5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91.75</c:v>
                </c:pt>
                <c:pt idx="1">
                  <c:v>91.65</c:v>
                </c:pt>
                <c:pt idx="2">
                  <c:v>91.62</c:v>
                </c:pt>
                <c:pt idx="3">
                  <c:v>91.59</c:v>
                </c:pt>
                <c:pt idx="4">
                  <c:v>91.15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800"/>
        <c:axId val="2887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77.319999999999993</c:v>
                </c:pt>
                <c:pt idx="1">
                  <c:v>76.680000000000007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800"/>
        <c:axId val="28878720"/>
      </c:lineChart>
      <c:dateAx>
        <c:axId val="2887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8720"/>
        <c:crosses val="autoZero"/>
        <c:auto val="1"/>
        <c:lblOffset val="100"/>
        <c:baseTimeUnit val="years"/>
      </c:dateAx>
      <c:valAx>
        <c:axId val="2887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7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L50" zoomScale="60" zoomScaleNormal="60" workbookViewId="0">
      <selection activeCell="BL47" sqref="BL47:BZ63"/>
    </sheetView>
  </sheetViews>
  <sheetFormatPr defaultColWidth="2.6640625" defaultRowHeight="13.2" x14ac:dyDescent="0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2">
      <c r="A6" s="2"/>
      <c r="B6" s="76" t="str">
        <f>データ!H6</f>
        <v>京都府　宮津市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2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2"/>
      <c r="AL8" s="67">
        <f>データ!$R$6</f>
        <v>18743</v>
      </c>
      <c r="AM8" s="67"/>
      <c r="AN8" s="67"/>
      <c r="AO8" s="67"/>
      <c r="AP8" s="67"/>
      <c r="AQ8" s="67"/>
      <c r="AR8" s="67"/>
      <c r="AS8" s="67"/>
      <c r="AT8" s="66">
        <f>データ!$S$6</f>
        <v>172.74</v>
      </c>
      <c r="AU8" s="66"/>
      <c r="AV8" s="66"/>
      <c r="AW8" s="66"/>
      <c r="AX8" s="66"/>
      <c r="AY8" s="66"/>
      <c r="AZ8" s="66"/>
      <c r="BA8" s="66"/>
      <c r="BB8" s="66">
        <f>データ!$T$6</f>
        <v>108.5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25.75</v>
      </c>
      <c r="Q10" s="66"/>
      <c r="R10" s="66"/>
      <c r="S10" s="66"/>
      <c r="T10" s="66"/>
      <c r="U10" s="66"/>
      <c r="V10" s="66"/>
      <c r="W10" s="67">
        <f>データ!$Q$6</f>
        <v>2741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4773</v>
      </c>
      <c r="AM10" s="67"/>
      <c r="AN10" s="67"/>
      <c r="AO10" s="67"/>
      <c r="AP10" s="67"/>
      <c r="AQ10" s="67"/>
      <c r="AR10" s="67"/>
      <c r="AS10" s="67"/>
      <c r="AT10" s="66">
        <f>データ!$V$6</f>
        <v>22.3</v>
      </c>
      <c r="AU10" s="66"/>
      <c r="AV10" s="66"/>
      <c r="AW10" s="66"/>
      <c r="AX10" s="66"/>
      <c r="AY10" s="66"/>
      <c r="AZ10" s="66"/>
      <c r="BA10" s="66"/>
      <c r="BB10" s="66">
        <f>データ!$W$6</f>
        <v>214.04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2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120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2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2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2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2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2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2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2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2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2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2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2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2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2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2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2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2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2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2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2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2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2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2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2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2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2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2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2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2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2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2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2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121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2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2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2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2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2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2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2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2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2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2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2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2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2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2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2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2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122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2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2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2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2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2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2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2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2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2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2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2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2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2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2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26" t="s">
        <v>40</v>
      </c>
    </row>
    <row r="84" spans="1:78" hidden="1" x14ac:dyDescent="0.2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2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ColWidth="9" defaultRowHeight="13.2" x14ac:dyDescent="0.2"/>
  <cols>
    <col min="1" max="1" width="9" style="3"/>
    <col min="2" max="144" width="11.88671875" style="3" customWidth="1"/>
    <col min="145" max="16384" width="9" style="3"/>
  </cols>
  <sheetData>
    <row r="1" spans="1:144" x14ac:dyDescent="0.2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2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2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 x14ac:dyDescent="0.2">
      <c r="A6" s="29" t="s">
        <v>106</v>
      </c>
      <c r="B6" s="34">
        <f>B7</f>
        <v>2016</v>
      </c>
      <c r="C6" s="34">
        <f t="shared" ref="C6:W6" si="3">C7</f>
        <v>262056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京都府　宮津市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25.75</v>
      </c>
      <c r="Q6" s="35">
        <f t="shared" si="3"/>
        <v>2741</v>
      </c>
      <c r="R6" s="35">
        <f t="shared" si="3"/>
        <v>18743</v>
      </c>
      <c r="S6" s="35">
        <f t="shared" si="3"/>
        <v>172.74</v>
      </c>
      <c r="T6" s="35">
        <f t="shared" si="3"/>
        <v>108.5</v>
      </c>
      <c r="U6" s="35">
        <f t="shared" si="3"/>
        <v>4773</v>
      </c>
      <c r="V6" s="35">
        <f t="shared" si="3"/>
        <v>22.3</v>
      </c>
      <c r="W6" s="35">
        <f t="shared" si="3"/>
        <v>214.04</v>
      </c>
      <c r="X6" s="36">
        <f>IF(X7="",NA(),X7)</f>
        <v>77.59</v>
      </c>
      <c r="Y6" s="36">
        <f t="shared" ref="Y6:AG6" si="4">IF(Y7="",NA(),Y7)</f>
        <v>85.88</v>
      </c>
      <c r="Z6" s="36">
        <f t="shared" si="4"/>
        <v>87.24</v>
      </c>
      <c r="AA6" s="36">
        <f t="shared" si="4"/>
        <v>84.73</v>
      </c>
      <c r="AB6" s="36">
        <f t="shared" si="4"/>
        <v>85.64</v>
      </c>
      <c r="AC6" s="36">
        <f t="shared" si="4"/>
        <v>73.63</v>
      </c>
      <c r="AD6" s="36">
        <f t="shared" si="4"/>
        <v>75.709999999999994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1170.95</v>
      </c>
      <c r="BF6" s="36">
        <f t="shared" ref="BF6:BN6" si="7">IF(BF7="",NA(),BF7)</f>
        <v>1230.43</v>
      </c>
      <c r="BG6" s="36">
        <f t="shared" si="7"/>
        <v>1455.77</v>
      </c>
      <c r="BH6" s="36">
        <f t="shared" si="7"/>
        <v>1491.67</v>
      </c>
      <c r="BI6" s="36">
        <f t="shared" si="7"/>
        <v>1681.4</v>
      </c>
      <c r="BJ6" s="36">
        <f t="shared" si="7"/>
        <v>1158.82</v>
      </c>
      <c r="BK6" s="36">
        <f t="shared" si="7"/>
        <v>1167.7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76.67</v>
      </c>
      <c r="BQ6" s="36">
        <f t="shared" ref="BQ6:BY6" si="8">IF(BQ7="",NA(),BQ7)</f>
        <v>72.180000000000007</v>
      </c>
      <c r="BR6" s="36">
        <f t="shared" si="8"/>
        <v>68.22</v>
      </c>
      <c r="BS6" s="36">
        <f t="shared" si="8"/>
        <v>61.56</v>
      </c>
      <c r="BT6" s="36">
        <f t="shared" si="8"/>
        <v>61.53</v>
      </c>
      <c r="BU6" s="36">
        <f t="shared" si="8"/>
        <v>55.6</v>
      </c>
      <c r="BV6" s="36">
        <f t="shared" si="8"/>
        <v>54.43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235.57</v>
      </c>
      <c r="CB6" s="36">
        <f t="shared" ref="CB6:CJ6" si="9">IF(CB7="",NA(),CB7)</f>
        <v>249.43</v>
      </c>
      <c r="CC6" s="36">
        <f t="shared" si="9"/>
        <v>268.64999999999998</v>
      </c>
      <c r="CD6" s="36">
        <f t="shared" si="9"/>
        <v>301.93</v>
      </c>
      <c r="CE6" s="36">
        <f t="shared" si="9"/>
        <v>303.14999999999998</v>
      </c>
      <c r="CF6" s="36">
        <f t="shared" si="9"/>
        <v>275.86</v>
      </c>
      <c r="CG6" s="36">
        <f t="shared" si="9"/>
        <v>279.8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36.99</v>
      </c>
      <c r="CM6" s="36">
        <f t="shared" ref="CM6:CU6" si="10">IF(CM7="",NA(),CM7)</f>
        <v>36.68</v>
      </c>
      <c r="CN6" s="36">
        <f t="shared" si="10"/>
        <v>35.94</v>
      </c>
      <c r="CO6" s="36">
        <f t="shared" si="10"/>
        <v>35.880000000000003</v>
      </c>
      <c r="CP6" s="36">
        <f t="shared" si="10"/>
        <v>35.380000000000003</v>
      </c>
      <c r="CQ6" s="36">
        <f t="shared" si="10"/>
        <v>60.66</v>
      </c>
      <c r="CR6" s="36">
        <f t="shared" si="10"/>
        <v>60.17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91.75</v>
      </c>
      <c r="CX6" s="36">
        <f t="shared" ref="CX6:DF6" si="11">IF(CX7="",NA(),CX7)</f>
        <v>91.65</v>
      </c>
      <c r="CY6" s="36">
        <f t="shared" si="11"/>
        <v>91.62</v>
      </c>
      <c r="CZ6" s="36">
        <f t="shared" si="11"/>
        <v>91.59</v>
      </c>
      <c r="DA6" s="36">
        <f t="shared" si="11"/>
        <v>91.15</v>
      </c>
      <c r="DB6" s="36">
        <f t="shared" si="11"/>
        <v>77.319999999999993</v>
      </c>
      <c r="DC6" s="36">
        <f t="shared" si="11"/>
        <v>76.680000000000007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0.33</v>
      </c>
      <c r="EE6" s="36">
        <f t="shared" ref="EE6:EM6" si="14">IF(EE7="",NA(),EE7)</f>
        <v>0.05</v>
      </c>
      <c r="EF6" s="36">
        <f t="shared" si="14"/>
        <v>0.7</v>
      </c>
      <c r="EG6" s="36">
        <f t="shared" si="14"/>
        <v>0.12</v>
      </c>
      <c r="EH6" s="36">
        <f t="shared" si="14"/>
        <v>1.53</v>
      </c>
      <c r="EI6" s="36">
        <f t="shared" si="14"/>
        <v>0.69</v>
      </c>
      <c r="EJ6" s="36">
        <f t="shared" si="14"/>
        <v>0.89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2">
      <c r="A7" s="29"/>
      <c r="B7" s="38">
        <v>2016</v>
      </c>
      <c r="C7" s="38">
        <v>262056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25.75</v>
      </c>
      <c r="Q7" s="39">
        <v>2741</v>
      </c>
      <c r="R7" s="39">
        <v>18743</v>
      </c>
      <c r="S7" s="39">
        <v>172.74</v>
      </c>
      <c r="T7" s="39">
        <v>108.5</v>
      </c>
      <c r="U7" s="39">
        <v>4773</v>
      </c>
      <c r="V7" s="39">
        <v>22.3</v>
      </c>
      <c r="W7" s="39">
        <v>214.04</v>
      </c>
      <c r="X7" s="39">
        <v>77.59</v>
      </c>
      <c r="Y7" s="39">
        <v>85.88</v>
      </c>
      <c r="Z7" s="39">
        <v>87.24</v>
      </c>
      <c r="AA7" s="39">
        <v>84.73</v>
      </c>
      <c r="AB7" s="39">
        <v>85.64</v>
      </c>
      <c r="AC7" s="39">
        <v>73.63</v>
      </c>
      <c r="AD7" s="39">
        <v>75.709999999999994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1170.95</v>
      </c>
      <c r="BF7" s="39">
        <v>1230.43</v>
      </c>
      <c r="BG7" s="39">
        <v>1455.77</v>
      </c>
      <c r="BH7" s="39">
        <v>1491.67</v>
      </c>
      <c r="BI7" s="39">
        <v>1681.4</v>
      </c>
      <c r="BJ7" s="39">
        <v>1158.82</v>
      </c>
      <c r="BK7" s="39">
        <v>1167.7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76.67</v>
      </c>
      <c r="BQ7" s="39">
        <v>72.180000000000007</v>
      </c>
      <c r="BR7" s="39">
        <v>68.22</v>
      </c>
      <c r="BS7" s="39">
        <v>61.56</v>
      </c>
      <c r="BT7" s="39">
        <v>61.53</v>
      </c>
      <c r="BU7" s="39">
        <v>55.6</v>
      </c>
      <c r="BV7" s="39">
        <v>54.43</v>
      </c>
      <c r="BW7" s="39">
        <v>46.48</v>
      </c>
      <c r="BX7" s="39">
        <v>40.6</v>
      </c>
      <c r="BY7" s="39">
        <v>56.04</v>
      </c>
      <c r="BZ7" s="39">
        <v>53.06</v>
      </c>
      <c r="CA7" s="39">
        <v>235.57</v>
      </c>
      <c r="CB7" s="39">
        <v>249.43</v>
      </c>
      <c r="CC7" s="39">
        <v>268.64999999999998</v>
      </c>
      <c r="CD7" s="39">
        <v>301.93</v>
      </c>
      <c r="CE7" s="39">
        <v>303.14999999999998</v>
      </c>
      <c r="CF7" s="39">
        <v>275.86</v>
      </c>
      <c r="CG7" s="39">
        <v>279.8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36.99</v>
      </c>
      <c r="CM7" s="39">
        <v>36.68</v>
      </c>
      <c r="CN7" s="39">
        <v>35.94</v>
      </c>
      <c r="CO7" s="39">
        <v>35.880000000000003</v>
      </c>
      <c r="CP7" s="39">
        <v>35.380000000000003</v>
      </c>
      <c r="CQ7" s="39">
        <v>60.66</v>
      </c>
      <c r="CR7" s="39">
        <v>60.17</v>
      </c>
      <c r="CS7" s="39">
        <v>57.43</v>
      </c>
      <c r="CT7" s="39">
        <v>57.29</v>
      </c>
      <c r="CU7" s="39">
        <v>55.9</v>
      </c>
      <c r="CV7" s="39">
        <v>56.28</v>
      </c>
      <c r="CW7" s="39">
        <v>91.75</v>
      </c>
      <c r="CX7" s="39">
        <v>91.65</v>
      </c>
      <c r="CY7" s="39">
        <v>91.62</v>
      </c>
      <c r="CZ7" s="39">
        <v>91.59</v>
      </c>
      <c r="DA7" s="39">
        <v>91.15</v>
      </c>
      <c r="DB7" s="39">
        <v>77.319999999999993</v>
      </c>
      <c r="DC7" s="39">
        <v>76.680000000000007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0.33</v>
      </c>
      <c r="EE7" s="39">
        <v>0.05</v>
      </c>
      <c r="EF7" s="39">
        <v>0.7</v>
      </c>
      <c r="EG7" s="39">
        <v>0.12</v>
      </c>
      <c r="EH7" s="39">
        <v>1.53</v>
      </c>
      <c r="EI7" s="39">
        <v>0.69</v>
      </c>
      <c r="EJ7" s="39">
        <v>0.89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