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70決算関係\H28決算関係\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<sst xmlns="http://schemas.openxmlformats.org/spreadsheetml/2006/main" count="232" uniqueCount="120">
  <si>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</si>
  <si>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</si>
  <si>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</si>
  <si>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</si>
  <si>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</si>
  <si>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</si>
  <si>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</si>
  <si>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</si>
  <si>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</si>
  <si>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</si>
  <si>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</si>
  <si>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</si>
  <si>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</si>
  <si>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</si>
  <si>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</si>
  <si>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</si>
  <si>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</si>
  <si>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</si>
  <si>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</si>
  <si>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</si>
  <si>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</si>
  <si>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</si>
  <si>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</si>
  <si>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</si>
  <si>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</si>
  <si>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</si>
  <si>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</si>
  <si>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</si>
  <si>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</si>
  <si>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</si>
  <si>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</si>
  <si>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</si>
  <si>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</si>
  <si>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</si>
  <si>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</si>
  <si>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</si>
  <si>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</si>
  <si>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</si>
  <si>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</si>
  <si>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</si>
  <si>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</si>
  <si>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</si>
  <si>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</si>
  <si>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</si>
  <si>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</si>
  <si>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</si>
  <si>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</si>
  <si>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</si>
  <si>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</si>
  <si>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</si>
  <si>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</si>
  <si>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</si>
  <si>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</si>
  <si>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</si>
  <si>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</si>
  <si>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</si>
  <si>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</si>
  <si>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</si>
  <si>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</si>
  <si>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</si>
  <si>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</si>
  <si>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</si>
  <si>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</si>
  <si>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</si>
  <si>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</si>
  <si>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</si>
  <si>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</si>
  <si>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</si>
  <si>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</si>
  <si>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</si>
  <si>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</si>
  <si>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</si>
  <si>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</si>
  <si>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</si>
  <si>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</si>
  <si>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</si>
  <si>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</si>
  <si>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</si>
  <si>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</si>
  <si>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</si>
  <si>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</si>
  <si>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</si>
  <si>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</si>
  <si>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</si>
  <si>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</si>
  <si>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</si>
  <si>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</si>
  <si>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</si>
  <si>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</si>
  <si>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</si>
  <si>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</si>
  <si>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</si>
  <si>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</si>
  <si>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</si>
  <si>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</si>
  <si>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</si>
  <si>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</si>
  <si>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</si>
  <si>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</si>
  <si>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</si>
  <si>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</si>
  <si>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</si>
  <si>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</si>
  <si>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</si>
  <si>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</si>
  <si>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城陽市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</si>
  <si>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</si>
  <si>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</si>
  <si>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</si>
  <si>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</si>
  <si>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</si>
  <si>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</si>
  <si>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</si>
  <si>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</si>
  <si>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</si>
  <si>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</si>
  <si>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当市では、市域の開発が進んだ昭和50年代に建設した施設や管路が多く、建設後相当年数経過しているため、①有形固定資産減価償却率は全国的にも比較的高い水準にある。
　また、耐用年数超過管路の割合を示す②管路経年化率も高い水準になっている。
　全国的にも古い水道管は、老朽化による破損等で大規模漏水といった問題を生じさせているほか、耐震性能にも問題があることから、早急な更新が必要であると認識しているが、平成29年度までは市の事業に併せた管路の新設が必要となっており、更新に人員や資金を回す余力がない状況にある。そのため③管路更新率は平成28年度で0.52%となっており、既設管路を全て更新するのに約200年を要する状況である。</t>
    <rPh sb="1" eb="3">
      <t>トウシ</t>
    </rPh>
    <rPh sb="6" eb="8">
      <t>シイキ</t>
    </rPh>
    <rPh sb="9" eb="11">
      <t>カイハツ</t>
    </rPh>
    <rPh sb="12" eb="13">
      <t>スス</t>
    </rPh>
    <rPh sb="15" eb="17">
      <t>ショウワ</t>
    </rPh>
    <rPh sb="19" eb="21">
      <t>ネンダイ</t>
    </rPh>
    <rPh sb="22" eb="24">
      <t>ケンセツ</t>
    </rPh>
    <rPh sb="26" eb="28">
      <t>シセツ</t>
    </rPh>
    <rPh sb="29" eb="31">
      <t>カンロ</t>
    </rPh>
    <rPh sb="32" eb="33">
      <t>オオ</t>
    </rPh>
    <rPh sb="35" eb="37">
      <t>ケンセツ</t>
    </rPh>
    <rPh sb="37" eb="38">
      <t>ゴ</t>
    </rPh>
    <rPh sb="38" eb="40">
      <t>ソウトウ</t>
    </rPh>
    <rPh sb="40" eb="42">
      <t>ネンスウ</t>
    </rPh>
    <rPh sb="42" eb="44">
      <t>ケイカ</t>
    </rPh>
    <rPh sb="52" eb="54">
      <t>ユウケイ</t>
    </rPh>
    <rPh sb="54" eb="56">
      <t>コテイ</t>
    </rPh>
    <rPh sb="56" eb="58">
      <t>シサン</t>
    </rPh>
    <rPh sb="58" eb="60">
      <t>ゲンカ</t>
    </rPh>
    <rPh sb="60" eb="62">
      <t>ショウキャク</t>
    </rPh>
    <rPh sb="62" eb="63">
      <t>リツ</t>
    </rPh>
    <rPh sb="64" eb="67">
      <t>ゼンコクテキ</t>
    </rPh>
    <rPh sb="69" eb="72">
      <t>ヒカクテキ</t>
    </rPh>
    <rPh sb="72" eb="73">
      <t>タカ</t>
    </rPh>
    <rPh sb="74" eb="76">
      <t>スイジュン</t>
    </rPh>
    <rPh sb="85" eb="87">
      <t>タイヨウ</t>
    </rPh>
    <rPh sb="87" eb="89">
      <t>ネンスウ</t>
    </rPh>
    <rPh sb="89" eb="91">
      <t>チョウカ</t>
    </rPh>
    <rPh sb="91" eb="92">
      <t>カン</t>
    </rPh>
    <rPh sb="92" eb="93">
      <t>ロ</t>
    </rPh>
    <rPh sb="94" eb="96">
      <t>ワリアイ</t>
    </rPh>
    <rPh sb="97" eb="98">
      <t>シメ</t>
    </rPh>
    <rPh sb="100" eb="102">
      <t>カンロ</t>
    </rPh>
    <rPh sb="102" eb="105">
      <t>ケイネンカ</t>
    </rPh>
    <rPh sb="105" eb="106">
      <t>リツ</t>
    </rPh>
    <rPh sb="107" eb="108">
      <t>タカ</t>
    </rPh>
    <rPh sb="109" eb="111">
      <t>スイジュン</t>
    </rPh>
    <rPh sb="120" eb="123">
      <t>ゼンコクテキ</t>
    </rPh>
    <rPh sb="125" eb="126">
      <t>フル</t>
    </rPh>
    <rPh sb="127" eb="129">
      <t>スイドウ</t>
    </rPh>
    <rPh sb="151" eb="153">
      <t>モンダイ</t>
    </rPh>
    <rPh sb="154" eb="155">
      <t>ショウ</t>
    </rPh>
    <rPh sb="180" eb="182">
      <t>ソウキュウ</t>
    </rPh>
    <rPh sb="183" eb="185">
      <t>コウシン</t>
    </rPh>
    <rPh sb="200" eb="202">
      <t>ヘイセイ</t>
    </rPh>
    <rPh sb="204" eb="205">
      <t>ネン</t>
    </rPh>
    <rPh sb="205" eb="206">
      <t>ド</t>
    </rPh>
    <rPh sb="209" eb="210">
      <t>シ</t>
    </rPh>
    <rPh sb="211" eb="213">
      <t>ジギョウ</t>
    </rPh>
    <rPh sb="214" eb="215">
      <t>アワ</t>
    </rPh>
    <rPh sb="217" eb="219">
      <t>カンロ</t>
    </rPh>
    <rPh sb="220" eb="222">
      <t>シンセツ</t>
    </rPh>
    <rPh sb="223" eb="225">
      <t>ヒツヨウ</t>
    </rPh>
    <rPh sb="232" eb="234">
      <t>コウシン</t>
    </rPh>
    <rPh sb="235" eb="237">
      <t>ジンイン</t>
    </rPh>
    <rPh sb="238" eb="240">
      <t>シキン</t>
    </rPh>
    <rPh sb="241" eb="242">
      <t>マワ</t>
    </rPh>
    <rPh sb="243" eb="245">
      <t>ヨリョク</t>
    </rPh>
    <rPh sb="248" eb="250">
      <t>ジョウキョウ</t>
    </rPh>
    <rPh sb="259" eb="261">
      <t>カンロ</t>
    </rPh>
    <rPh sb="261" eb="263">
      <t>コウシン</t>
    </rPh>
    <rPh sb="263" eb="264">
      <t>リツ</t>
    </rPh>
    <rPh sb="265" eb="267">
      <t>ヘイセイ</t>
    </rPh>
    <rPh sb="269" eb="271">
      <t>ネンド</t>
    </rPh>
    <rPh sb="284" eb="286">
      <t>キセツ</t>
    </rPh>
    <rPh sb="286" eb="288">
      <t>カンロ</t>
    </rPh>
    <rPh sb="289" eb="290">
      <t>スベ</t>
    </rPh>
    <rPh sb="291" eb="293">
      <t>コウシン</t>
    </rPh>
    <rPh sb="297" eb="298">
      <t>ヤク</t>
    </rPh>
    <rPh sb="301" eb="302">
      <t>ネン</t>
    </rPh>
    <rPh sb="303" eb="304">
      <t>ヨウ</t>
    </rPh>
    <rPh sb="306" eb="308">
      <t>ジョウキョウ</t>
    </rPh>
    <phoneticPr fontId="7"/>
  </si>
  <si>
    <t>　当市水道事業は、約40年前に急激な市街化に合わせて建設した水道施設を更新する時期にさしかかっている。
　しかし、財務状況では企業債への依存度が高く、今後水需要の減少がほぼ確実である中、将来負担の面でも非常に厳しい状況にあり、安全な水道水を安定的に供給するためには、適切な更新計画、財務管理が不可欠である。
　これに対応するため、平成29年度から城陽市上下水道事業経営審議会を開催し、有識者や市民の意見を反映した上で効率的な経営を行えるよう、新水道ビジョンの策定に着手している。
　</t>
    <rPh sb="1" eb="3">
      <t>トウシ</t>
    </rPh>
    <rPh sb="3" eb="5">
      <t>スイドウ</t>
    </rPh>
    <rPh sb="5" eb="7">
      <t>ジギョウ</t>
    </rPh>
    <rPh sb="9" eb="10">
      <t>ヤク</t>
    </rPh>
    <rPh sb="12" eb="13">
      <t>ネン</t>
    </rPh>
    <rPh sb="13" eb="14">
      <t>マエ</t>
    </rPh>
    <rPh sb="15" eb="17">
      <t>キュウゲキ</t>
    </rPh>
    <rPh sb="18" eb="21">
      <t>シガイカ</t>
    </rPh>
    <rPh sb="22" eb="23">
      <t>ア</t>
    </rPh>
    <rPh sb="26" eb="28">
      <t>ケンセツ</t>
    </rPh>
    <rPh sb="30" eb="32">
      <t>スイドウ</t>
    </rPh>
    <rPh sb="32" eb="34">
      <t>シセツ</t>
    </rPh>
    <rPh sb="35" eb="37">
      <t>コウシン</t>
    </rPh>
    <rPh sb="39" eb="41">
      <t>ジキ</t>
    </rPh>
    <rPh sb="57" eb="59">
      <t>ザイム</t>
    </rPh>
    <rPh sb="59" eb="61">
      <t>ジョウキョウ</t>
    </rPh>
    <rPh sb="63" eb="65">
      <t>キギョウ</t>
    </rPh>
    <rPh sb="65" eb="66">
      <t>サイ</t>
    </rPh>
    <rPh sb="68" eb="71">
      <t>イゾンド</t>
    </rPh>
    <rPh sb="72" eb="73">
      <t>タカ</t>
    </rPh>
    <rPh sb="75" eb="77">
      <t>コンゴ</t>
    </rPh>
    <rPh sb="77" eb="78">
      <t>ミズ</t>
    </rPh>
    <rPh sb="78" eb="80">
      <t>ジュヨウ</t>
    </rPh>
    <rPh sb="81" eb="83">
      <t>ゲンショウ</t>
    </rPh>
    <rPh sb="86" eb="88">
      <t>カクジツ</t>
    </rPh>
    <rPh sb="91" eb="92">
      <t>ナカ</t>
    </rPh>
    <rPh sb="93" eb="95">
      <t>ショウライ</t>
    </rPh>
    <rPh sb="95" eb="97">
      <t>フタン</t>
    </rPh>
    <rPh sb="98" eb="99">
      <t>メン</t>
    </rPh>
    <rPh sb="101" eb="103">
      <t>ヒジョウ</t>
    </rPh>
    <rPh sb="104" eb="105">
      <t>キビ</t>
    </rPh>
    <rPh sb="107" eb="109">
      <t>ジョウキョウ</t>
    </rPh>
    <rPh sb="113" eb="115">
      <t>アンゼン</t>
    </rPh>
    <rPh sb="116" eb="119">
      <t>スイドウスイ</t>
    </rPh>
    <rPh sb="120" eb="123">
      <t>アンテイテキ</t>
    </rPh>
    <rPh sb="124" eb="126">
      <t>キョウキュウ</t>
    </rPh>
    <rPh sb="133" eb="135">
      <t>テキセツ</t>
    </rPh>
    <rPh sb="136" eb="138">
      <t>コウシン</t>
    </rPh>
    <rPh sb="138" eb="140">
      <t>ケイカク</t>
    </rPh>
    <rPh sb="141" eb="143">
      <t>ザイム</t>
    </rPh>
    <rPh sb="143" eb="145">
      <t>カンリ</t>
    </rPh>
    <rPh sb="146" eb="149">
      <t>フカケツ</t>
    </rPh>
    <rPh sb="159" eb="161">
      <t>タイオウ</t>
    </rPh>
    <rPh sb="166" eb="168">
      <t>ヘイセイ</t>
    </rPh>
    <rPh sb="170" eb="172">
      <t>ネンド</t>
    </rPh>
    <rPh sb="174" eb="177">
      <t>ジョウヨウシ</t>
    </rPh>
    <rPh sb="177" eb="178">
      <t>ジョウ</t>
    </rPh>
    <rPh sb="178" eb="181">
      <t>ゲスイドウ</t>
    </rPh>
    <rPh sb="181" eb="183">
      <t>ジギョウ</t>
    </rPh>
    <rPh sb="183" eb="185">
      <t>ケイエイ</t>
    </rPh>
    <rPh sb="185" eb="187">
      <t>シンギ</t>
    </rPh>
    <rPh sb="187" eb="188">
      <t>カイ</t>
    </rPh>
    <rPh sb="189" eb="191">
      <t>カイサイ</t>
    </rPh>
    <rPh sb="193" eb="196">
      <t>ユウシキシャ</t>
    </rPh>
    <rPh sb="197" eb="199">
      <t>シミン</t>
    </rPh>
    <rPh sb="200" eb="202">
      <t>イケン</t>
    </rPh>
    <rPh sb="203" eb="205">
      <t>ハンエイ</t>
    </rPh>
    <rPh sb="207" eb="208">
      <t>ウエ</t>
    </rPh>
    <rPh sb="209" eb="212">
      <t>コウリツテキ</t>
    </rPh>
    <rPh sb="213" eb="215">
      <t>ケイエイ</t>
    </rPh>
    <rPh sb="216" eb="217">
      <t>オコナ</t>
    </rPh>
    <rPh sb="222" eb="223">
      <t>シン</t>
    </rPh>
    <rPh sb="223" eb="225">
      <t>スイドウ</t>
    </rPh>
    <rPh sb="230" eb="232">
      <t>サクテイ</t>
    </rPh>
    <rPh sb="233" eb="235">
      <t>チャクシュ</t>
    </rPh>
    <phoneticPr fontId="7"/>
  </si>
  <si>
    <t>自治体職員</t>
    <rPh sb="0" eb="3">
      <t>ジチタイ</t>
    </rPh>
    <rPh sb="3" eb="5">
      <t>ショクイン</t>
    </rPh>
    <phoneticPr fontId="4"/>
  </si>
  <si>
    <t>　城陽市水道事業では、昨年度に引き続き①経常収支比率100%以上、②累積欠損金比率0%となっているが、短期的な債務に対する支払い能力、資金の保有度合いを示す③流動比率は良化傾向にあるものの、類似団体平均や全国平均より低水準である。
　このため、企業債への依存度が非常に大きく、債務残高を示す④企業債残高対給水収益比率は昨年度より大幅に増加しており、将来的な負担は他団体と比べても非常に高い数値となっている。
　平成28年度の収益面では、経費をどの程度水道料金で賄えているかを示す⑤料金回収率が悪化している。これは水道施設集中監視設備の更新に伴い、多額の除却損が生じた影響により⑥給水原価が増加したことが影響している。特殊要因を除けば平成26,27年度並であるが、厳しい経営状況の中、定期的な整備点検を削減して経費節減を行っているため、維持管理については適正に行えているとは言い難い状況にある。
　給水人口の減少等から配水量は年々減少している。それに伴い、⑦施設利用率も減少しており、全国的に見ても低水準となっている。
　一方、過去から漏水対策等には力を入れているため、⑧有収率は全国的に見ても最高水準を維持しており、水資源を効率的に利用できている。</t>
    <rPh sb="1" eb="4">
      <t>ジョウヨウシ</t>
    </rPh>
    <rPh sb="4" eb="6">
      <t>スイドウ</t>
    </rPh>
    <rPh sb="6" eb="8">
      <t>ジギョウ</t>
    </rPh>
    <rPh sb="11" eb="14">
      <t>サクネンド</t>
    </rPh>
    <rPh sb="15" eb="16">
      <t>ヒ</t>
    </rPh>
    <rPh sb="17" eb="18">
      <t>ツヅ</t>
    </rPh>
    <rPh sb="20" eb="22">
      <t>ケイジョウ</t>
    </rPh>
    <rPh sb="22" eb="24">
      <t>シュウシ</t>
    </rPh>
    <rPh sb="24" eb="26">
      <t>ヒリツ</t>
    </rPh>
    <rPh sb="30" eb="32">
      <t>イジョウ</t>
    </rPh>
    <rPh sb="34" eb="36">
      <t>ルイセキ</t>
    </rPh>
    <rPh sb="36" eb="39">
      <t>ケッソンキン</t>
    </rPh>
    <rPh sb="39" eb="41">
      <t>ヒリツ</t>
    </rPh>
    <rPh sb="51" eb="54">
      <t>タンキテキ</t>
    </rPh>
    <rPh sb="55" eb="57">
      <t>サイム</t>
    </rPh>
    <rPh sb="58" eb="59">
      <t>タイ</t>
    </rPh>
    <rPh sb="61" eb="63">
      <t>シハラ</t>
    </rPh>
    <rPh sb="64" eb="66">
      <t>ノウリョク</t>
    </rPh>
    <rPh sb="67" eb="69">
      <t>シキン</t>
    </rPh>
    <rPh sb="70" eb="72">
      <t>ホユウ</t>
    </rPh>
    <rPh sb="72" eb="74">
      <t>ドア</t>
    </rPh>
    <rPh sb="76" eb="77">
      <t>シメ</t>
    </rPh>
    <rPh sb="79" eb="81">
      <t>リュウドウ</t>
    </rPh>
    <rPh sb="81" eb="83">
      <t>ヒリツ</t>
    </rPh>
    <rPh sb="84" eb="86">
      <t>リョウカ</t>
    </rPh>
    <rPh sb="86" eb="88">
      <t>ケイコウ</t>
    </rPh>
    <rPh sb="95" eb="97">
      <t>ルイジ</t>
    </rPh>
    <rPh sb="97" eb="99">
      <t>ダンタイ</t>
    </rPh>
    <rPh sb="99" eb="101">
      <t>ヘイキン</t>
    </rPh>
    <rPh sb="102" eb="104">
      <t>ゼンコク</t>
    </rPh>
    <rPh sb="104" eb="106">
      <t>ヘイキン</t>
    </rPh>
    <rPh sb="108" eb="109">
      <t>テイ</t>
    </rPh>
    <rPh sb="109" eb="111">
      <t>スイジュン</t>
    </rPh>
    <rPh sb="122" eb="124">
      <t>キギョウ</t>
    </rPh>
    <rPh sb="124" eb="125">
      <t>サイ</t>
    </rPh>
    <rPh sb="127" eb="129">
      <t>イゾン</t>
    </rPh>
    <rPh sb="129" eb="130">
      <t>ド</t>
    </rPh>
    <rPh sb="131" eb="133">
      <t>ヒジョウ</t>
    </rPh>
    <rPh sb="134" eb="135">
      <t>オオ</t>
    </rPh>
    <rPh sb="138" eb="140">
      <t>サイム</t>
    </rPh>
    <rPh sb="140" eb="142">
      <t>ザンダカ</t>
    </rPh>
    <rPh sb="143" eb="144">
      <t>シメ</t>
    </rPh>
    <rPh sb="146" eb="148">
      <t>キギョウ</t>
    </rPh>
    <rPh sb="148" eb="149">
      <t>サイ</t>
    </rPh>
    <rPh sb="149" eb="151">
      <t>ザンダカ</t>
    </rPh>
    <rPh sb="151" eb="152">
      <t>タイ</t>
    </rPh>
    <rPh sb="152" eb="154">
      <t>キュウスイ</t>
    </rPh>
    <rPh sb="154" eb="156">
      <t>シュウエキ</t>
    </rPh>
    <rPh sb="156" eb="158">
      <t>ヒリツ</t>
    </rPh>
    <rPh sb="159" eb="162">
      <t>サクネンド</t>
    </rPh>
    <rPh sb="164" eb="166">
      <t>オオハバ</t>
    </rPh>
    <rPh sb="167" eb="169">
      <t>ゾウカ</t>
    </rPh>
    <rPh sb="174" eb="177">
      <t>ショウライテキ</t>
    </rPh>
    <rPh sb="178" eb="180">
      <t>フタン</t>
    </rPh>
    <rPh sb="181" eb="182">
      <t>タ</t>
    </rPh>
    <rPh sb="182" eb="184">
      <t>ダンタイ</t>
    </rPh>
    <rPh sb="185" eb="186">
      <t>クラ</t>
    </rPh>
    <rPh sb="189" eb="191">
      <t>ヒジョウ</t>
    </rPh>
    <rPh sb="192" eb="193">
      <t>タカ</t>
    </rPh>
    <rPh sb="194" eb="196">
      <t>スウチ</t>
    </rPh>
    <rPh sb="206" eb="208">
      <t>ヘイセイ</t>
    </rPh>
    <rPh sb="210" eb="212">
      <t>ネンド</t>
    </rPh>
    <rPh sb="213" eb="216">
      <t>シュウエキメン</t>
    </rPh>
    <rPh sb="219" eb="221">
      <t>ケイヒ</t>
    </rPh>
    <rPh sb="224" eb="226">
      <t>テイド</t>
    </rPh>
    <rPh sb="226" eb="228">
      <t>スイドウ</t>
    </rPh>
    <rPh sb="228" eb="230">
      <t>リョウキン</t>
    </rPh>
    <rPh sb="231" eb="232">
      <t>マカナ</t>
    </rPh>
    <rPh sb="238" eb="239">
      <t>シメ</t>
    </rPh>
    <rPh sb="241" eb="243">
      <t>リョウキン</t>
    </rPh>
    <rPh sb="243" eb="245">
      <t>カイシュウ</t>
    </rPh>
    <rPh sb="245" eb="246">
      <t>リツ</t>
    </rPh>
    <rPh sb="247" eb="249">
      <t>アッカ</t>
    </rPh>
    <rPh sb="257" eb="259">
      <t>スイドウ</t>
    </rPh>
    <rPh sb="259" eb="261">
      <t>シセツ</t>
    </rPh>
    <rPh sb="261" eb="263">
      <t>シュウチュウ</t>
    </rPh>
    <rPh sb="263" eb="265">
      <t>カンシ</t>
    </rPh>
    <rPh sb="265" eb="267">
      <t>セツビ</t>
    </rPh>
    <rPh sb="268" eb="270">
      <t>コウシン</t>
    </rPh>
    <rPh sb="271" eb="272">
      <t>トモナ</t>
    </rPh>
    <rPh sb="274" eb="276">
      <t>タガク</t>
    </rPh>
    <rPh sb="277" eb="279">
      <t>ジョキャク</t>
    </rPh>
    <rPh sb="279" eb="280">
      <t>ソン</t>
    </rPh>
    <rPh sb="281" eb="282">
      <t>ショウ</t>
    </rPh>
    <rPh sb="284" eb="286">
      <t>エイキョウ</t>
    </rPh>
    <rPh sb="290" eb="292">
      <t>キュウスイ</t>
    </rPh>
    <rPh sb="292" eb="294">
      <t>ゲンカ</t>
    </rPh>
    <rPh sb="295" eb="296">
      <t>ゾウ</t>
    </rPh>
    <rPh sb="296" eb="297">
      <t>カ</t>
    </rPh>
    <rPh sb="302" eb="304">
      <t>エイキョウ</t>
    </rPh>
    <rPh sb="309" eb="311">
      <t>トクシュ</t>
    </rPh>
    <rPh sb="311" eb="313">
      <t>ヨウイン</t>
    </rPh>
    <rPh sb="314" eb="315">
      <t>ノゾ</t>
    </rPh>
    <rPh sb="317" eb="319">
      <t>ヘイセイ</t>
    </rPh>
    <rPh sb="324" eb="326">
      <t>ネンド</t>
    </rPh>
    <rPh sb="326" eb="327">
      <t>ナミ</t>
    </rPh>
    <rPh sb="332" eb="333">
      <t>キビ</t>
    </rPh>
    <rPh sb="335" eb="337">
      <t>ケイエイ</t>
    </rPh>
    <rPh sb="337" eb="339">
      <t>ジョウキョウ</t>
    </rPh>
    <rPh sb="340" eb="341">
      <t>ナカ</t>
    </rPh>
    <rPh sb="342" eb="345">
      <t>テイキテキ</t>
    </rPh>
    <rPh sb="346" eb="348">
      <t>セイビ</t>
    </rPh>
    <rPh sb="348" eb="350">
      <t>テンケン</t>
    </rPh>
    <rPh sb="351" eb="353">
      <t>サクゲン</t>
    </rPh>
    <rPh sb="355" eb="357">
      <t>ケイヒ</t>
    </rPh>
    <rPh sb="357" eb="359">
      <t>セツゲン</t>
    </rPh>
    <rPh sb="360" eb="361">
      <t>オコナ</t>
    </rPh>
    <rPh sb="368" eb="370">
      <t>イジ</t>
    </rPh>
    <rPh sb="370" eb="372">
      <t>カンリ</t>
    </rPh>
    <rPh sb="377" eb="379">
      <t>テキセイ</t>
    </rPh>
    <rPh sb="380" eb="381">
      <t>オコナ</t>
    </rPh>
    <rPh sb="387" eb="388">
      <t>イ</t>
    </rPh>
    <rPh sb="389" eb="390">
      <t>ガタ</t>
    </rPh>
    <rPh sb="391" eb="393">
      <t>ジョウキョウ</t>
    </rPh>
    <rPh sb="400" eb="402">
      <t>キュウスイ</t>
    </rPh>
    <rPh sb="402" eb="404">
      <t>ジンコウ</t>
    </rPh>
    <rPh sb="405" eb="407">
      <t>ゲンショウ</t>
    </rPh>
    <rPh sb="407" eb="408">
      <t>トウ</t>
    </rPh>
    <rPh sb="410" eb="412">
      <t>ハイスイ</t>
    </rPh>
    <rPh sb="412" eb="413">
      <t>リョウ</t>
    </rPh>
    <rPh sb="414" eb="416">
      <t>ネンネン</t>
    </rPh>
    <rPh sb="416" eb="418">
      <t>ゲンショウ</t>
    </rPh>
    <rPh sb="426" eb="427">
      <t>トモナ</t>
    </rPh>
    <rPh sb="430" eb="432">
      <t>シセツ</t>
    </rPh>
    <rPh sb="432" eb="435">
      <t>リヨウリツ</t>
    </rPh>
    <rPh sb="436" eb="438">
      <t>ゲンショウ</t>
    </rPh>
    <rPh sb="443" eb="446">
      <t>ゼンコクテキ</t>
    </rPh>
    <rPh sb="447" eb="448">
      <t>ミ</t>
    </rPh>
    <rPh sb="450" eb="453">
      <t>テイスイジュン</t>
    </rPh>
    <rPh sb="462" eb="464">
      <t>イッポウ</t>
    </rPh>
    <rPh sb="465" eb="467">
      <t>カコ</t>
    </rPh>
    <rPh sb="469" eb="471">
      <t>ロウスイ</t>
    </rPh>
    <rPh sb="471" eb="473">
      <t>タイサク</t>
    </rPh>
    <rPh sb="473" eb="474">
      <t>トウ</t>
    </rPh>
    <rPh sb="476" eb="477">
      <t>チカラ</t>
    </rPh>
    <rPh sb="478" eb="479">
      <t>イ</t>
    </rPh>
    <rPh sb="487" eb="490">
      <t>ユウシュウリツ</t>
    </rPh>
    <rPh sb="503" eb="505">
      <t>イジ</t>
    </rPh>
    <rPh sb="510" eb="513">
      <t>スイシゲン</t>
    </rPh>
    <rPh sb="514" eb="517">
      <t>コウリツテキ</t>
    </rPh>
    <rPh sb="518" eb="520">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</si>
</sst>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1.25</c:v>
                </c:pt>
                <c:pt idx="1">
                  <c:v>1.35</c:v>
                </c:pt>
                <c:pt idx="2">
                  <c:v>1.22</c:v>
                </c:pt>
                <c:pt idx="3">
                  <c:v>0.57999999999999996</c:v>
                </c:pt>
                <c:pt idx="4">
                  <c:v>0.52</c:v>
                </c:pt>
              </c:numCache>
            </c:numRef>
          </c:val>
        </c:ser>
        <c:dLbls>
          <c:showLegendKey val="0"/>
          <c:showVal val="0"/>
          <c:showCatName val="0"/>
          <c:showSerName val="0"/>
          <c:showPercent val="0"/>
          <c:showBubbleSize val="0"/>
        </c:dLbls>
        <c:gapWidth val="150"/>
        <c:axId val="539989200"/>
        <c:axId val="5399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539989200"/>
        <c:axId val="539989984"/>
      </c:lineChart>
      <c:dateAx>
        <c:axId val="539989200"/>
        <c:scaling>
          <c:orientation val="minMax"/>
        </c:scaling>
        <c:delete val="1"/>
        <c:axPos val="b"/>
        <c:numFmt formatCode="ge" sourceLinked="1"/>
        <c:majorTickMark val="none"/>
        <c:minorTickMark val="none"/>
        <c:tickLblPos val="none"/>
        <c:crossAx val="539989984"/>
        <c:crosses val="autoZero"/>
        <c:auto val="1"/>
        <c:lblOffset val="100"/>
        <c:baseTimeUnit val="years"/>
      </c:dateAx>
      <c:valAx>
        <c:axId val="5399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8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52.63</c:v>
                </c:pt>
                <c:pt idx="1">
                  <c:v>52.23</c:v>
                </c:pt>
                <c:pt idx="2">
                  <c:v>51.07</c:v>
                </c:pt>
                <c:pt idx="3">
                  <c:v>50</c:v>
                </c:pt>
                <c:pt idx="4">
                  <c:v>49.68</c:v>
                </c:pt>
              </c:numCache>
            </c:numRef>
          </c:val>
        </c:ser>
        <c:dLbls>
          <c:showLegendKey val="0"/>
          <c:showVal val="0"/>
          <c:showCatName val="0"/>
          <c:showSerName val="0"/>
          <c:showPercent val="0"/>
          <c:showBubbleSize val="0"/>
        </c:dLbls>
        <c:gapWidth val="150"/>
        <c:axId val="536733960"/>
        <c:axId val="53673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536733960"/>
        <c:axId val="536735920"/>
      </c:lineChart>
      <c:dateAx>
        <c:axId val="536733960"/>
        <c:scaling>
          <c:orientation val="minMax"/>
        </c:scaling>
        <c:delete val="1"/>
        <c:axPos val="b"/>
        <c:numFmt formatCode="ge" sourceLinked="1"/>
        <c:majorTickMark val="none"/>
        <c:minorTickMark val="none"/>
        <c:tickLblPos val="none"/>
        <c:crossAx val="536735920"/>
        <c:crosses val="autoZero"/>
        <c:auto val="1"/>
        <c:lblOffset val="100"/>
        <c:baseTimeUnit val="years"/>
      </c:dateAx>
      <c:valAx>
        <c:axId val="53673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3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96.92</c:v>
                </c:pt>
                <c:pt idx="1">
                  <c:v>96.96</c:v>
                </c:pt>
                <c:pt idx="2">
                  <c:v>97.19</c:v>
                </c:pt>
                <c:pt idx="3">
                  <c:v>98.41</c:v>
                </c:pt>
                <c:pt idx="4">
                  <c:v>98.5</c:v>
                </c:pt>
              </c:numCache>
            </c:numRef>
          </c:val>
        </c:ser>
        <c:dLbls>
          <c:showLegendKey val="0"/>
          <c:showVal val="0"/>
          <c:showCatName val="0"/>
          <c:showSerName val="0"/>
          <c:showPercent val="0"/>
          <c:showBubbleSize val="0"/>
        </c:dLbls>
        <c:gapWidth val="150"/>
        <c:axId val="536730432"/>
        <c:axId val="5367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536730432"/>
        <c:axId val="536722200"/>
      </c:lineChart>
      <c:dateAx>
        <c:axId val="536730432"/>
        <c:scaling>
          <c:orientation val="minMax"/>
        </c:scaling>
        <c:delete val="1"/>
        <c:axPos val="b"/>
        <c:numFmt formatCode="ge" sourceLinked="1"/>
        <c:majorTickMark val="none"/>
        <c:minorTickMark val="none"/>
        <c:tickLblPos val="none"/>
        <c:crossAx val="536722200"/>
        <c:crosses val="autoZero"/>
        <c:auto val="1"/>
        <c:lblOffset val="100"/>
        <c:baseTimeUnit val="years"/>
      </c:dateAx>
      <c:valAx>
        <c:axId val="5367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106.21</c:v>
                </c:pt>
                <c:pt idx="1">
                  <c:v>106.57</c:v>
                </c:pt>
                <c:pt idx="2">
                  <c:v>117.74</c:v>
                </c:pt>
                <c:pt idx="3">
                  <c:v>116.22</c:v>
                </c:pt>
                <c:pt idx="4">
                  <c:v>108.71</c:v>
                </c:pt>
              </c:numCache>
            </c:numRef>
          </c:val>
        </c:ser>
        <c:dLbls>
          <c:showLegendKey val="0"/>
          <c:showVal val="0"/>
          <c:showCatName val="0"/>
          <c:showSerName val="0"/>
          <c:showPercent val="0"/>
          <c:showBubbleSize val="0"/>
        </c:dLbls>
        <c:gapWidth val="150"/>
        <c:axId val="539987240"/>
        <c:axId val="5399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539987240"/>
        <c:axId val="539982144"/>
      </c:lineChart>
      <c:dateAx>
        <c:axId val="539987240"/>
        <c:scaling>
          <c:orientation val="minMax"/>
        </c:scaling>
        <c:delete val="1"/>
        <c:axPos val="b"/>
        <c:numFmt formatCode="ge" sourceLinked="1"/>
        <c:majorTickMark val="none"/>
        <c:minorTickMark val="none"/>
        <c:tickLblPos val="none"/>
        <c:crossAx val="539982144"/>
        <c:crosses val="autoZero"/>
        <c:auto val="1"/>
        <c:lblOffset val="100"/>
        <c:baseTimeUnit val="years"/>
      </c:dateAx>
      <c:valAx>
        <c:axId val="53998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98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47.2</c:v>
                </c:pt>
                <c:pt idx="1">
                  <c:v>47.9</c:v>
                </c:pt>
                <c:pt idx="2">
                  <c:v>49.44</c:v>
                </c:pt>
                <c:pt idx="3">
                  <c:v>50.23</c:v>
                </c:pt>
                <c:pt idx="4">
                  <c:v>49.11</c:v>
                </c:pt>
              </c:numCache>
            </c:numRef>
          </c:val>
        </c:ser>
        <c:dLbls>
          <c:showLegendKey val="0"/>
          <c:showVal val="0"/>
          <c:showCatName val="0"/>
          <c:showSerName val="0"/>
          <c:showPercent val="0"/>
          <c:showBubbleSize val="0"/>
        </c:dLbls>
        <c:gapWidth val="150"/>
        <c:axId val="539991552"/>
        <c:axId val="53998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539991552"/>
        <c:axId val="539982536"/>
      </c:lineChart>
      <c:dateAx>
        <c:axId val="539991552"/>
        <c:scaling>
          <c:orientation val="minMax"/>
        </c:scaling>
        <c:delete val="1"/>
        <c:axPos val="b"/>
        <c:numFmt formatCode="ge" sourceLinked="1"/>
        <c:majorTickMark val="none"/>
        <c:minorTickMark val="none"/>
        <c:tickLblPos val="none"/>
        <c:crossAx val="539982536"/>
        <c:crosses val="autoZero"/>
        <c:auto val="1"/>
        <c:lblOffset val="100"/>
        <c:baseTimeUnit val="years"/>
      </c:dateAx>
      <c:valAx>
        <c:axId val="53998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4.7699999999999996</c:v>
                </c:pt>
                <c:pt idx="1">
                  <c:v>4.99</c:v>
                </c:pt>
                <c:pt idx="2">
                  <c:v>5.66</c:v>
                </c:pt>
                <c:pt idx="3">
                  <c:v>19.21</c:v>
                </c:pt>
                <c:pt idx="4">
                  <c:v>23.11</c:v>
                </c:pt>
              </c:numCache>
            </c:numRef>
          </c:val>
        </c:ser>
        <c:dLbls>
          <c:showLegendKey val="0"/>
          <c:showVal val="0"/>
          <c:showCatName val="0"/>
          <c:showSerName val="0"/>
          <c:showPercent val="0"/>
          <c:showBubbleSize val="0"/>
        </c:dLbls>
        <c:gapWidth val="150"/>
        <c:axId val="539981752"/>
        <c:axId val="53999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539981752"/>
        <c:axId val="539992336"/>
      </c:lineChart>
      <c:dateAx>
        <c:axId val="539981752"/>
        <c:scaling>
          <c:orientation val="minMax"/>
        </c:scaling>
        <c:delete val="1"/>
        <c:axPos val="b"/>
        <c:numFmt formatCode="ge" sourceLinked="1"/>
        <c:majorTickMark val="none"/>
        <c:minorTickMark val="none"/>
        <c:tickLblPos val="none"/>
        <c:crossAx val="539992336"/>
        <c:crosses val="autoZero"/>
        <c:auto val="1"/>
        <c:lblOffset val="100"/>
        <c:baseTimeUnit val="years"/>
      </c:dateAx>
      <c:valAx>
        <c:axId val="53999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8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9984104"/>
        <c:axId val="53998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539984104"/>
        <c:axId val="539984496"/>
      </c:lineChart>
      <c:dateAx>
        <c:axId val="539984104"/>
        <c:scaling>
          <c:orientation val="minMax"/>
        </c:scaling>
        <c:delete val="1"/>
        <c:axPos val="b"/>
        <c:numFmt formatCode="ge" sourceLinked="1"/>
        <c:majorTickMark val="none"/>
        <c:minorTickMark val="none"/>
        <c:tickLblPos val="none"/>
        <c:crossAx val="539984496"/>
        <c:crosses val="autoZero"/>
        <c:auto val="1"/>
        <c:lblOffset val="100"/>
        <c:baseTimeUnit val="years"/>
      </c:dateAx>
      <c:valAx>
        <c:axId val="53998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98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158.79</c:v>
                </c:pt>
                <c:pt idx="1">
                  <c:v>158.66</c:v>
                </c:pt>
                <c:pt idx="2">
                  <c:v>137</c:v>
                </c:pt>
                <c:pt idx="3">
                  <c:v>159.51</c:v>
                </c:pt>
                <c:pt idx="4">
                  <c:v>212.82</c:v>
                </c:pt>
              </c:numCache>
            </c:numRef>
          </c:val>
        </c:ser>
        <c:dLbls>
          <c:showLegendKey val="0"/>
          <c:showVal val="0"/>
          <c:showCatName val="0"/>
          <c:showSerName val="0"/>
          <c:showPercent val="0"/>
          <c:showBubbleSize val="0"/>
        </c:dLbls>
        <c:gapWidth val="150"/>
        <c:axId val="539986064"/>
        <c:axId val="5399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539986064"/>
        <c:axId val="539983712"/>
      </c:lineChart>
      <c:dateAx>
        <c:axId val="539986064"/>
        <c:scaling>
          <c:orientation val="minMax"/>
        </c:scaling>
        <c:delete val="1"/>
        <c:axPos val="b"/>
        <c:numFmt formatCode="ge" sourceLinked="1"/>
        <c:majorTickMark val="none"/>
        <c:minorTickMark val="none"/>
        <c:tickLblPos val="none"/>
        <c:crossAx val="539983712"/>
        <c:crosses val="autoZero"/>
        <c:auto val="1"/>
        <c:lblOffset val="100"/>
        <c:baseTimeUnit val="years"/>
      </c:dateAx>
      <c:valAx>
        <c:axId val="53998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98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366.57</c:v>
                </c:pt>
                <c:pt idx="1">
                  <c:v>381</c:v>
                </c:pt>
                <c:pt idx="2">
                  <c:v>402.18</c:v>
                </c:pt>
                <c:pt idx="3">
                  <c:v>401.04</c:v>
                </c:pt>
                <c:pt idx="4">
                  <c:v>442.4</c:v>
                </c:pt>
              </c:numCache>
            </c:numRef>
          </c:val>
        </c:ser>
        <c:dLbls>
          <c:showLegendKey val="0"/>
          <c:showVal val="0"/>
          <c:showCatName val="0"/>
          <c:showSerName val="0"/>
          <c:showPercent val="0"/>
          <c:showBubbleSize val="0"/>
        </c:dLbls>
        <c:gapWidth val="150"/>
        <c:axId val="539988024"/>
        <c:axId val="5399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539988024"/>
        <c:axId val="539988416"/>
      </c:lineChart>
      <c:dateAx>
        <c:axId val="539988024"/>
        <c:scaling>
          <c:orientation val="minMax"/>
        </c:scaling>
        <c:delete val="1"/>
        <c:axPos val="b"/>
        <c:numFmt formatCode="ge" sourceLinked="1"/>
        <c:majorTickMark val="none"/>
        <c:minorTickMark val="none"/>
        <c:tickLblPos val="none"/>
        <c:crossAx val="539988416"/>
        <c:crosses val="autoZero"/>
        <c:auto val="1"/>
        <c:lblOffset val="100"/>
        <c:baseTimeUnit val="years"/>
      </c:dateAx>
      <c:valAx>
        <c:axId val="53998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98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95.25</c:v>
                </c:pt>
                <c:pt idx="1">
                  <c:v>93.04</c:v>
                </c:pt>
                <c:pt idx="2">
                  <c:v>103.45</c:v>
                </c:pt>
                <c:pt idx="3">
                  <c:v>105.48</c:v>
                </c:pt>
                <c:pt idx="4">
                  <c:v>97.02</c:v>
                </c:pt>
              </c:numCache>
            </c:numRef>
          </c:val>
        </c:ser>
        <c:dLbls>
          <c:showLegendKey val="0"/>
          <c:showVal val="0"/>
          <c:showCatName val="0"/>
          <c:showSerName val="0"/>
          <c:showPercent val="0"/>
          <c:showBubbleSize val="0"/>
        </c:dLbls>
        <c:gapWidth val="150"/>
        <c:axId val="539993120"/>
        <c:axId val="53999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539993120"/>
        <c:axId val="539993512"/>
      </c:lineChart>
      <c:dateAx>
        <c:axId val="539993120"/>
        <c:scaling>
          <c:orientation val="minMax"/>
        </c:scaling>
        <c:delete val="1"/>
        <c:axPos val="b"/>
        <c:numFmt formatCode="ge" sourceLinked="1"/>
        <c:majorTickMark val="none"/>
        <c:minorTickMark val="none"/>
        <c:tickLblPos val="none"/>
        <c:crossAx val="539993512"/>
        <c:crosses val="autoZero"/>
        <c:auto val="1"/>
        <c:lblOffset val="100"/>
        <c:baseTimeUnit val="years"/>
      </c:dateAx>
      <c:valAx>
        <c:axId val="53999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144.75</c:v>
                </c:pt>
                <c:pt idx="1">
                  <c:v>148.35</c:v>
                </c:pt>
                <c:pt idx="2">
                  <c:v>132.87</c:v>
                </c:pt>
                <c:pt idx="3">
                  <c:v>130.76</c:v>
                </c:pt>
                <c:pt idx="4">
                  <c:v>142.6</c:v>
                </c:pt>
              </c:numCache>
            </c:numRef>
          </c:val>
        </c:ser>
        <c:dLbls>
          <c:showLegendKey val="0"/>
          <c:showVal val="0"/>
          <c:showCatName val="0"/>
          <c:showSerName val="0"/>
          <c:showPercent val="0"/>
          <c:showBubbleSize val="0"/>
        </c:dLbls>
        <c:gapWidth val="150"/>
        <c:axId val="536734352"/>
        <c:axId val="5367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536734352"/>
        <c:axId val="536733568"/>
      </c:lineChart>
      <c:dateAx>
        <c:axId val="536734352"/>
        <c:scaling>
          <c:orientation val="minMax"/>
        </c:scaling>
        <c:delete val="1"/>
        <c:axPos val="b"/>
        <c:numFmt formatCode="ge" sourceLinked="1"/>
        <c:majorTickMark val="none"/>
        <c:minorTickMark val="none"/>
        <c:tickLblPos val="none"/>
        <c:crossAx val="536733568"/>
        <c:crosses val="autoZero"/>
        <c:auto val="1"/>
        <c:lblOffset val="100"/>
        <c:baseTimeUnit val="years"/>
      </c:dateAx>
      <c:valAx>
        <c:axId val="5367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3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城陽市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77602</v>
      </c>
      <c r="AM8" s="61"/>
      <c r="AN8" s="61"/>
      <c r="AO8" s="61"/>
      <c r="AP8" s="61"/>
      <c r="AQ8" s="61"/>
      <c r="AR8" s="61"/>
      <c r="AS8" s="61"/>
      <c r="AT8" s="51">
        <f>データ!$S$6</f>
        <v>32.71</v>
      </c>
      <c r="AU8" s="52"/>
      <c r="AV8" s="52"/>
      <c r="AW8" s="52"/>
      <c r="AX8" s="52"/>
      <c r="AY8" s="52"/>
      <c r="AZ8" s="52"/>
      <c r="BA8" s="52"/>
      <c r="BB8" s="53">
        <f>データ!$T$6</f>
        <v>2372.42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60.98</v>
      </c>
      <c r="J10" s="52"/>
      <c r="K10" s="52"/>
      <c r="L10" s="52"/>
      <c r="M10" s="52"/>
      <c r="N10" s="52"/>
      <c r="O10" s="64"/>
      <c r="P10" s="53">
        <f>データ!$P$6</f>
        <v>99.71</v>
      </c>
      <c r="Q10" s="53"/>
      <c r="R10" s="53"/>
      <c r="S10" s="53"/>
      <c r="T10" s="53"/>
      <c r="U10" s="53"/>
      <c r="V10" s="53"/>
      <c r="W10" s="61">
        <f>データ!$Q$6</f>
        <v>2197</v>
      </c>
      <c r="X10" s="61"/>
      <c r="Y10" s="61"/>
      <c r="Z10" s="61"/>
      <c r="AA10" s="61"/>
      <c r="AB10" s="61"/>
      <c r="AC10" s="61"/>
      <c r="AD10" s="2"/>
      <c r="AE10" s="2"/>
      <c r="AF10" s="2"/>
      <c r="AG10" s="2"/>
      <c r="AH10" s="5"/>
      <c r="AI10" s="5"/>
      <c r="AJ10" s="5"/>
      <c r="AK10" s="5"/>
      <c r="AL10" s="61">
        <f>データ!$U$6</f>
        <v>77225</v>
      </c>
      <c r="AM10" s="61"/>
      <c r="AN10" s="61"/>
      <c r="AO10" s="61"/>
      <c r="AP10" s="61"/>
      <c r="AQ10" s="61"/>
      <c r="AR10" s="61"/>
      <c r="AS10" s="61"/>
      <c r="AT10" s="51">
        <f>データ!$V$6</f>
        <v>23.11</v>
      </c>
      <c r="AU10" s="52"/>
      <c r="AV10" s="52"/>
      <c r="AW10" s="52"/>
      <c r="AX10" s="52"/>
      <c r="AY10" s="52"/>
      <c r="AZ10" s="52"/>
      <c r="BA10" s="52"/>
      <c r="BB10" s="53">
        <f>データ!$W$6</f>
        <v>3341.63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262072</v>
      </c>
      <c r="D6" s="34">
        <f t="shared" si="3"/>
        <v>46</v>
      </c>
      <c r="E6" s="34">
        <f t="shared" si="3"/>
        <v>1</v>
      </c>
      <c r="F6" s="34">
        <f t="shared" si="3"/>
        <v>0</v>
      </c>
      <c r="G6" s="34">
        <f t="shared" si="3"/>
        <v>1</v>
      </c>
      <c r="H6" s="34" t="str">
        <f t="shared" si="3"/>
        <v>京都府　城陽市</v>
      </c>
      <c r="I6" s="34" t="str">
        <f t="shared" si="3"/>
        <v>法適用</v>
      </c>
      <c r="J6" s="34" t="str">
        <f t="shared" si="3"/>
        <v>水道事業</v>
      </c>
      <c r="K6" s="34" t="str">
        <f t="shared" si="3"/>
        <v>末端給水事業</v>
      </c>
      <c r="L6" s="34" t="str">
        <f t="shared" si="3"/>
        <v>A4</v>
      </c>
      <c r="M6" s="34">
        <f t="shared" si="3"/>
        <v>0</v>
      </c>
      <c r="N6" s="35" t="str">
        <f t="shared" si="3"/>
        <v>-</v>
      </c>
      <c r="O6" s="35">
        <f t="shared" si="3"/>
        <v>60.98</v>
      </c>
      <c r="P6" s="35">
        <f t="shared" si="3"/>
        <v>99.71</v>
      </c>
      <c r="Q6" s="35">
        <f t="shared" si="3"/>
        <v>2197</v>
      </c>
      <c r="R6" s="35">
        <f t="shared" si="3"/>
        <v>77602</v>
      </c>
      <c r="S6" s="35">
        <f t="shared" si="3"/>
        <v>32.71</v>
      </c>
      <c r="T6" s="35">
        <f t="shared" si="3"/>
        <v>2372.42</v>
      </c>
      <c r="U6" s="35">
        <f t="shared" si="3"/>
        <v>77225</v>
      </c>
      <c r="V6" s="35">
        <f t="shared" si="3"/>
        <v>23.11</v>
      </c>
      <c r="W6" s="35">
        <f t="shared" si="3"/>
        <v>3341.63</v>
      </c>
      <c r="X6" s="36">
        <f>IF(X7="",NA(),X7)</f>
        <v>106.21</v>
      </c>
      <c r="Y6" s="36">
        <f t="shared" ref="Y6:AG6" si="4">IF(Y7="",NA(),Y7)</f>
        <v>106.57</v>
      </c>
      <c r="Z6" s="36">
        <f t="shared" si="4"/>
        <v>117.74</v>
      </c>
      <c r="AA6" s="36">
        <f t="shared" si="4"/>
        <v>116.22</v>
      </c>
      <c r="AB6" s="36">
        <f t="shared" si="4"/>
        <v>108.71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158.79</v>
      </c>
      <c r="AU6" s="36">
        <f t="shared" ref="AU6:BC6" si="6">IF(AU7="",NA(),AU7)</f>
        <v>158.66</v>
      </c>
      <c r="AV6" s="36">
        <f t="shared" si="6"/>
        <v>137</v>
      </c>
      <c r="AW6" s="36">
        <f t="shared" si="6"/>
        <v>159.51</v>
      </c>
      <c r="AX6" s="36">
        <f t="shared" si="6"/>
        <v>212.82</v>
      </c>
      <c r="AY6" s="36">
        <f t="shared" si="6"/>
        <v>701</v>
      </c>
      <c r="AZ6" s="36">
        <f t="shared" si="6"/>
        <v>739.59</v>
      </c>
      <c r="BA6" s="36">
        <f t="shared" si="6"/>
        <v>335.95</v>
      </c>
      <c r="BB6" s="36">
        <f t="shared" si="6"/>
        <v>346.59</v>
      </c>
      <c r="BC6" s="36">
        <f t="shared" si="6"/>
        <v>357.82</v>
      </c>
      <c r="BD6" s="35" t="str">
        <f>IF(BD7="","",IF(BD7="-","【-】","【"&amp;SUBSTITUTE(TEXT(BD7,"#,##0.00"),"-","△")&amp;"】"))</f>
        <v>【262.87】</v>
      </c>
      <c r="BE6" s="36">
        <f>IF(BE7="",NA(),BE7)</f>
        <v>366.57</v>
      </c>
      <c r="BF6" s="36">
        <f t="shared" ref="BF6:BN6" si="7">IF(BF7="",NA(),BF7)</f>
        <v>381</v>
      </c>
      <c r="BG6" s="36">
        <f t="shared" si="7"/>
        <v>402.18</v>
      </c>
      <c r="BH6" s="36">
        <f t="shared" si="7"/>
        <v>401.04</v>
      </c>
      <c r="BI6" s="36">
        <f t="shared" si="7"/>
        <v>442.4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95.25</v>
      </c>
      <c r="BQ6" s="36">
        <f t="shared" ref="BQ6:BY6" si="8">IF(BQ7="",NA(),BQ7)</f>
        <v>93.04</v>
      </c>
      <c r="BR6" s="36">
        <f t="shared" si="8"/>
        <v>103.45</v>
      </c>
      <c r="BS6" s="36">
        <f t="shared" si="8"/>
        <v>105.48</v>
      </c>
      <c r="BT6" s="36">
        <f t="shared" si="8"/>
        <v>97.02</v>
      </c>
      <c r="BU6" s="36">
        <f t="shared" si="8"/>
        <v>100.27</v>
      </c>
      <c r="BV6" s="36">
        <f t="shared" si="8"/>
        <v>99.46</v>
      </c>
      <c r="BW6" s="36">
        <f t="shared" si="8"/>
        <v>105.21</v>
      </c>
      <c r="BX6" s="36">
        <f t="shared" si="8"/>
        <v>105.71</v>
      </c>
      <c r="BY6" s="36">
        <f t="shared" si="8"/>
        <v>106.01</v>
      </c>
      <c r="BZ6" s="35" t="str">
        <f>IF(BZ7="","",IF(BZ7="-","【-】","【"&amp;SUBSTITUTE(TEXT(BZ7,"#,##0.00"),"-","△")&amp;"】"))</f>
        <v>【105.59】</v>
      </c>
      <c r="CA6" s="36">
        <f>IF(CA7="",NA(),CA7)</f>
        <v>144.75</v>
      </c>
      <c r="CB6" s="36">
        <f t="shared" ref="CB6:CJ6" si="9">IF(CB7="",NA(),CB7)</f>
        <v>148.35</v>
      </c>
      <c r="CC6" s="36">
        <f t="shared" si="9"/>
        <v>132.87</v>
      </c>
      <c r="CD6" s="36">
        <f t="shared" si="9"/>
        <v>130.76</v>
      </c>
      <c r="CE6" s="36">
        <f t="shared" si="9"/>
        <v>142.6</v>
      </c>
      <c r="CF6" s="36">
        <f t="shared" si="9"/>
        <v>169.62</v>
      </c>
      <c r="CG6" s="36">
        <f t="shared" si="9"/>
        <v>171.78</v>
      </c>
      <c r="CH6" s="36">
        <f t="shared" si="9"/>
        <v>162.59</v>
      </c>
      <c r="CI6" s="36">
        <f t="shared" si="9"/>
        <v>162.15</v>
      </c>
      <c r="CJ6" s="36">
        <f t="shared" si="9"/>
        <v>162.24</v>
      </c>
      <c r="CK6" s="35" t="str">
        <f>IF(CK7="","",IF(CK7="-","【-】","【"&amp;SUBSTITUTE(TEXT(CK7,"#,##0.00"),"-","△")&amp;"】"))</f>
        <v>【163.27】</v>
      </c>
      <c r="CL6" s="36">
        <f>IF(CL7="",NA(),CL7)</f>
        <v>52.63</v>
      </c>
      <c r="CM6" s="36">
        <f t="shared" ref="CM6:CU6" si="10">IF(CM7="",NA(),CM7)</f>
        <v>52.23</v>
      </c>
      <c r="CN6" s="36">
        <f t="shared" si="10"/>
        <v>51.07</v>
      </c>
      <c r="CO6" s="36">
        <f t="shared" si="10"/>
        <v>50</v>
      </c>
      <c r="CP6" s="36">
        <f t="shared" si="10"/>
        <v>49.68</v>
      </c>
      <c r="CQ6" s="36">
        <f t="shared" si="10"/>
        <v>59.88</v>
      </c>
      <c r="CR6" s="36">
        <f t="shared" si="10"/>
        <v>59.68</v>
      </c>
      <c r="CS6" s="36">
        <f t="shared" si="10"/>
        <v>59.17</v>
      </c>
      <c r="CT6" s="36">
        <f t="shared" si="10"/>
        <v>59.34</v>
      </c>
      <c r="CU6" s="36">
        <f t="shared" si="10"/>
        <v>59.11</v>
      </c>
      <c r="CV6" s="35" t="str">
        <f>IF(CV7="","",IF(CV7="-","【-】","【"&amp;SUBSTITUTE(TEXT(CV7,"#,##0.00"),"-","△")&amp;"】"))</f>
        <v>【59.94】</v>
      </c>
      <c r="CW6" s="36">
        <f>IF(CW7="",NA(),CW7)</f>
        <v>96.92</v>
      </c>
      <c r="CX6" s="36">
        <f t="shared" ref="CX6:DF6" si="11">IF(CX7="",NA(),CX7)</f>
        <v>96.96</v>
      </c>
      <c r="CY6" s="36">
        <f t="shared" si="11"/>
        <v>97.19</v>
      </c>
      <c r="CZ6" s="36">
        <f t="shared" si="11"/>
        <v>98.41</v>
      </c>
      <c r="DA6" s="36">
        <f t="shared" si="11"/>
        <v>98.5</v>
      </c>
      <c r="DB6" s="36">
        <f t="shared" si="11"/>
        <v>87.65</v>
      </c>
      <c r="DC6" s="36">
        <f t="shared" si="11"/>
        <v>87.63</v>
      </c>
      <c r="DD6" s="36">
        <f t="shared" si="11"/>
        <v>87.6</v>
      </c>
      <c r="DE6" s="36">
        <f t="shared" si="11"/>
        <v>87.74</v>
      </c>
      <c r="DF6" s="36">
        <f t="shared" si="11"/>
        <v>87.91</v>
      </c>
      <c r="DG6" s="35" t="str">
        <f>IF(DG7="","",IF(DG7="-","【-】","【"&amp;SUBSTITUTE(TEXT(DG7,"#,##0.00"),"-","△")&amp;"】"))</f>
        <v>【90.22】</v>
      </c>
      <c r="DH6" s="36">
        <f>IF(DH7="",NA(),DH7)</f>
        <v>47.2</v>
      </c>
      <c r="DI6" s="36">
        <f t="shared" ref="DI6:DQ6" si="12">IF(DI7="",NA(),DI7)</f>
        <v>47.9</v>
      </c>
      <c r="DJ6" s="36">
        <f t="shared" si="12"/>
        <v>49.44</v>
      </c>
      <c r="DK6" s="36">
        <f t="shared" si="12"/>
        <v>50.23</v>
      </c>
      <c r="DL6" s="36">
        <f t="shared" si="12"/>
        <v>49.11</v>
      </c>
      <c r="DM6" s="36">
        <f t="shared" si="12"/>
        <v>38.69</v>
      </c>
      <c r="DN6" s="36">
        <f t="shared" si="12"/>
        <v>39.65</v>
      </c>
      <c r="DO6" s="36">
        <f t="shared" si="12"/>
        <v>45.25</v>
      </c>
      <c r="DP6" s="36">
        <f t="shared" si="12"/>
        <v>46.27</v>
      </c>
      <c r="DQ6" s="36">
        <f t="shared" si="12"/>
        <v>46.88</v>
      </c>
      <c r="DR6" s="35" t="str">
        <f>IF(DR7="","",IF(DR7="-","【-】","【"&amp;SUBSTITUTE(TEXT(DR7,"#,##0.00"),"-","△")&amp;"】"))</f>
        <v>【47.91】</v>
      </c>
      <c r="DS6" s="36">
        <f>IF(DS7="",NA(),DS7)</f>
        <v>4.7699999999999996</v>
      </c>
      <c r="DT6" s="36">
        <f t="shared" ref="DT6:EB6" si="13">IF(DT7="",NA(),DT7)</f>
        <v>4.99</v>
      </c>
      <c r="DU6" s="36">
        <f t="shared" si="13"/>
        <v>5.66</v>
      </c>
      <c r="DV6" s="36">
        <f t="shared" si="13"/>
        <v>19.21</v>
      </c>
      <c r="DW6" s="36">
        <f t="shared" si="13"/>
        <v>23.11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1.25</v>
      </c>
      <c r="EE6" s="36">
        <f t="shared" ref="EE6:EM6" si="14">IF(EE7="",NA(),EE7)</f>
        <v>1.35</v>
      </c>
      <c r="EF6" s="36">
        <f t="shared" si="14"/>
        <v>1.22</v>
      </c>
      <c r="EG6" s="36">
        <f t="shared" si="14"/>
        <v>0.57999999999999996</v>
      </c>
      <c r="EH6" s="36">
        <f t="shared" si="14"/>
        <v>0.52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262072</v>
      </c>
      <c r="D7" s="38">
        <v>46</v>
      </c>
      <c r="E7" s="38">
        <v>1</v>
      </c>
      <c r="F7" s="38">
        <v>0</v>
      </c>
      <c r="G7" s="38">
        <v>1</v>
      </c>
      <c r="H7" s="38" t="s">
        <v>105</v>
      </c>
      <c r="I7" s="38" t="s">
        <v>106</v>
      </c>
      <c r="J7" s="38" t="s">
        <v>107</v>
      </c>
      <c r="K7" s="38" t="s">
        <v>108</v>
      </c>
      <c r="L7" s="38" t="s">
        <v>109</v>
      </c>
      <c r="M7" s="38"/>
      <c r="N7" s="39" t="s">
        <v>110</v>
      </c>
      <c r="O7" s="39">
        <v>60.98</v>
      </c>
      <c r="P7" s="39">
        <v>99.71</v>
      </c>
      <c r="Q7" s="39">
        <v>2197</v>
      </c>
      <c r="R7" s="39">
        <v>77602</v>
      </c>
      <c r="S7" s="39">
        <v>32.71</v>
      </c>
      <c r="T7" s="39">
        <v>2372.42</v>
      </c>
      <c r="U7" s="39">
        <v>77225</v>
      </c>
      <c r="V7" s="39">
        <v>23.11</v>
      </c>
      <c r="W7" s="39">
        <v>3341.63</v>
      </c>
      <c r="X7" s="39">
        <v>106.21</v>
      </c>
      <c r="Y7" s="39">
        <v>106.57</v>
      </c>
      <c r="Z7" s="39">
        <v>117.74</v>
      </c>
      <c r="AA7" s="39">
        <v>116.22</v>
      </c>
      <c r="AB7" s="39">
        <v>108.71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158.79</v>
      </c>
      <c r="AU7" s="39">
        <v>158.66</v>
      </c>
      <c r="AV7" s="39">
        <v>137</v>
      </c>
      <c r="AW7" s="39">
        <v>159.51</v>
      </c>
      <c r="AX7" s="39">
        <v>212.82</v>
      </c>
      <c r="AY7" s="39">
        <v>701</v>
      </c>
      <c r="AZ7" s="39">
        <v>739.59</v>
      </c>
      <c r="BA7" s="39">
        <v>335.95</v>
      </c>
      <c r="BB7" s="39">
        <v>346.59</v>
      </c>
      <c r="BC7" s="39">
        <v>357.82</v>
      </c>
      <c r="BD7" s="39">
        <v>262.87</v>
      </c>
      <c r="BE7" s="39">
        <v>366.57</v>
      </c>
      <c r="BF7" s="39">
        <v>381</v>
      </c>
      <c r="BG7" s="39">
        <v>402.18</v>
      </c>
      <c r="BH7" s="39">
        <v>401.04</v>
      </c>
      <c r="BI7" s="39">
        <v>442.4</v>
      </c>
      <c r="BJ7" s="39">
        <v>330.99</v>
      </c>
      <c r="BK7" s="39">
        <v>324.08999999999997</v>
      </c>
      <c r="BL7" s="39">
        <v>319.82</v>
      </c>
      <c r="BM7" s="39">
        <v>312.02999999999997</v>
      </c>
      <c r="BN7" s="39">
        <v>307.45999999999998</v>
      </c>
      <c r="BO7" s="39">
        <v>270.87</v>
      </c>
      <c r="BP7" s="39">
        <v>95.25</v>
      </c>
      <c r="BQ7" s="39">
        <v>93.04</v>
      </c>
      <c r="BR7" s="39">
        <v>103.45</v>
      </c>
      <c r="BS7" s="39">
        <v>105.48</v>
      </c>
      <c r="BT7" s="39">
        <v>97.02</v>
      </c>
      <c r="BU7" s="39">
        <v>100.27</v>
      </c>
      <c r="BV7" s="39">
        <v>99.46</v>
      </c>
      <c r="BW7" s="39">
        <v>105.21</v>
      </c>
      <c r="BX7" s="39">
        <v>105.71</v>
      </c>
      <c r="BY7" s="39">
        <v>106.01</v>
      </c>
      <c r="BZ7" s="39">
        <v>105.59</v>
      </c>
      <c r="CA7" s="39">
        <v>144.75</v>
      </c>
      <c r="CB7" s="39">
        <v>148.35</v>
      </c>
      <c r="CC7" s="39">
        <v>132.87</v>
      </c>
      <c r="CD7" s="39">
        <v>130.76</v>
      </c>
      <c r="CE7" s="39">
        <v>142.6</v>
      </c>
      <c r="CF7" s="39">
        <v>169.62</v>
      </c>
      <c r="CG7" s="39">
        <v>171.78</v>
      </c>
      <c r="CH7" s="39">
        <v>162.59</v>
      </c>
      <c r="CI7" s="39">
        <v>162.15</v>
      </c>
      <c r="CJ7" s="39">
        <v>162.24</v>
      </c>
      <c r="CK7" s="39">
        <v>163.27000000000001</v>
      </c>
      <c r="CL7" s="39">
        <v>52.63</v>
      </c>
      <c r="CM7" s="39">
        <v>52.23</v>
      </c>
      <c r="CN7" s="39">
        <v>51.07</v>
      </c>
      <c r="CO7" s="39">
        <v>50</v>
      </c>
      <c r="CP7" s="39">
        <v>49.68</v>
      </c>
      <c r="CQ7" s="39">
        <v>59.88</v>
      </c>
      <c r="CR7" s="39">
        <v>59.68</v>
      </c>
      <c r="CS7" s="39">
        <v>59.17</v>
      </c>
      <c r="CT7" s="39">
        <v>59.34</v>
      </c>
      <c r="CU7" s="39">
        <v>59.11</v>
      </c>
      <c r="CV7" s="39">
        <v>59.94</v>
      </c>
      <c r="CW7" s="39">
        <v>96.92</v>
      </c>
      <c r="CX7" s="39">
        <v>96.96</v>
      </c>
      <c r="CY7" s="39">
        <v>97.19</v>
      </c>
      <c r="CZ7" s="39">
        <v>98.41</v>
      </c>
      <c r="DA7" s="39">
        <v>98.5</v>
      </c>
      <c r="DB7" s="39">
        <v>87.65</v>
      </c>
      <c r="DC7" s="39">
        <v>87.63</v>
      </c>
      <c r="DD7" s="39">
        <v>87.6</v>
      </c>
      <c r="DE7" s="39">
        <v>87.74</v>
      </c>
      <c r="DF7" s="39">
        <v>87.91</v>
      </c>
      <c r="DG7" s="39">
        <v>90.22</v>
      </c>
      <c r="DH7" s="39">
        <v>47.2</v>
      </c>
      <c r="DI7" s="39">
        <v>47.9</v>
      </c>
      <c r="DJ7" s="39">
        <v>49.44</v>
      </c>
      <c r="DK7" s="39">
        <v>50.23</v>
      </c>
      <c r="DL7" s="39">
        <v>49.11</v>
      </c>
      <c r="DM7" s="39">
        <v>38.69</v>
      </c>
      <c r="DN7" s="39">
        <v>39.65</v>
      </c>
      <c r="DO7" s="39">
        <v>45.25</v>
      </c>
      <c r="DP7" s="39">
        <v>46.27</v>
      </c>
      <c r="DQ7" s="39">
        <v>46.88</v>
      </c>
      <c r="DR7" s="39">
        <v>47.91</v>
      </c>
      <c r="DS7" s="39">
        <v>4.7699999999999996</v>
      </c>
      <c r="DT7" s="39">
        <v>4.99</v>
      </c>
      <c r="DU7" s="39">
        <v>5.66</v>
      </c>
      <c r="DV7" s="39">
        <v>19.21</v>
      </c>
      <c r="DW7" s="39">
        <v>23.11</v>
      </c>
      <c r="DX7" s="39">
        <v>8.4</v>
      </c>
      <c r="DY7" s="39">
        <v>9.7100000000000009</v>
      </c>
      <c r="DZ7" s="39">
        <v>10.71</v>
      </c>
      <c r="EA7" s="39">
        <v>10.93</v>
      </c>
      <c r="EB7" s="39">
        <v>13.39</v>
      </c>
      <c r="EC7" s="39">
        <v>15</v>
      </c>
      <c r="ED7" s="39">
        <v>1.25</v>
      </c>
      <c r="EE7" s="39">
        <v>1.35</v>
      </c>
      <c r="EF7" s="39">
        <v>1.22</v>
      </c>
      <c r="EG7" s="39">
        <v>0.57999999999999996</v>
      </c>
      <c r="EH7" s="39">
        <v>0.52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2018-02-13T05:15:27Z</cp:lastPrinted>
  <dcterms:modified xsi:type="dcterms:W3CDTF">2018-02-13T05:23:53Z</dcterms:modified>
</cp:coreProperties>
</file>