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<sst xmlns="http://schemas.openxmlformats.org/spreadsheetml/2006/main" count="232" uniqueCount="120">
  <si>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</si>
  <si>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</si>
  <si>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</si>
  <si>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</si>
  <si>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</si>
  <si>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</si>
  <si>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</si>
  <si>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</si>
  <si>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</si>
  <si>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</si>
  <si>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</si>
  <si>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</si>
  <si>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</si>
  <si>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</si>
  <si>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</si>
  <si>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</si>
  <si>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</si>
  <si>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</si>
  <si>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</si>
  <si>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</si>
  <si>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</si>
  <si>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</si>
  <si>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</si>
  <si>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</si>
  <si>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</si>
  <si>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</si>
  <si>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</si>
  <si>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</si>
  <si>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</si>
  <si>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</si>
  <si>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</si>
  <si>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</si>
  <si>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</si>
  <si>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</si>
  <si>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</si>
  <si>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</si>
  <si>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</si>
  <si>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</si>
  <si>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</si>
  <si>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</si>
  <si>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</si>
  <si>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</si>
  <si>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</si>
  <si>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</si>
  <si>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</si>
  <si>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</si>
  <si>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</si>
  <si>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</si>
  <si>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</si>
  <si>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</si>
  <si>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</si>
  <si>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</si>
  <si>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</si>
  <si>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</si>
  <si>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</si>
  <si>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</si>
  <si>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</si>
  <si>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</si>
  <si>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</si>
  <si>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</si>
  <si>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</si>
  <si>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</si>
  <si>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</si>
  <si>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</si>
  <si>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</si>
  <si>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</si>
  <si>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</si>
  <si>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</si>
  <si>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</si>
  <si>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</si>
  <si>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</si>
  <si>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</si>
  <si>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</si>
  <si>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</si>
  <si>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</si>
  <si>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</si>
  <si>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</si>
  <si>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</si>
  <si>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</si>
  <si>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</si>
  <si>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</si>
  <si>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</si>
  <si>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</si>
  <si>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</si>
  <si>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</si>
  <si>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</si>
  <si>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</si>
  <si>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</si>
  <si>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</si>
  <si>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</si>
  <si>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</si>
  <si>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</si>
  <si>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</si>
  <si>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</si>
  <si>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</si>
  <si>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</si>
  <si>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</si>
  <si>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</si>
  <si>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</si>
  <si>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</si>
  <si>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</si>
  <si>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</si>
  <si>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</si>
  <si>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</si>
  <si>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</si>
  <si>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精華町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</si>
  <si>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</si>
  <si>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</si>
  <si>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</si>
  <si>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</si>
  <si>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</si>
  <si>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</si>
  <si>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</si>
  <si>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</si>
  <si>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</si>
  <si>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</si>
  <si>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</si>
  <si>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引き続き、下水道管の布設工事に併せて老朽した水道管の更新を同時に行うことで、費用面や工程面において効率的に更新できており、その結果、水道管が償却対象資産の大部分を占める有形固定資産減価償却率が平均値よりも低く、また管路経年化率も同様に低い状況である。</t>
    <rPh sb="1" eb="2">
      <t>ヒ</t>
    </rPh>
    <rPh sb="3" eb="4">
      <t>ツヅ</t>
    </rPh>
    <rPh sb="6" eb="9">
      <t>ゲスイドウ</t>
    </rPh>
    <rPh sb="9" eb="10">
      <t>カン</t>
    </rPh>
    <rPh sb="11" eb="13">
      <t>フセツ</t>
    </rPh>
    <rPh sb="13" eb="15">
      <t>コウジ</t>
    </rPh>
    <rPh sb="16" eb="17">
      <t>アワ</t>
    </rPh>
    <rPh sb="19" eb="21">
      <t>ロウキュウ</t>
    </rPh>
    <rPh sb="23" eb="26">
      <t>スイドウカン</t>
    </rPh>
    <rPh sb="27" eb="29">
      <t>コウシン</t>
    </rPh>
    <rPh sb="30" eb="32">
      <t>ドウジ</t>
    </rPh>
    <rPh sb="33" eb="34">
      <t>オコナ</t>
    </rPh>
    <rPh sb="39" eb="41">
      <t>ヒヨウ</t>
    </rPh>
    <rPh sb="41" eb="42">
      <t>メン</t>
    </rPh>
    <rPh sb="43" eb="45">
      <t>コウテイ</t>
    </rPh>
    <rPh sb="45" eb="46">
      <t>メン</t>
    </rPh>
    <rPh sb="50" eb="53">
      <t>コウリツテキ</t>
    </rPh>
    <rPh sb="54" eb="56">
      <t>コウシン</t>
    </rPh>
    <rPh sb="64" eb="66">
      <t>ケッカ</t>
    </rPh>
    <rPh sb="67" eb="70">
      <t>スイドウカン</t>
    </rPh>
    <rPh sb="71" eb="73">
      <t>ショウキャク</t>
    </rPh>
    <rPh sb="73" eb="75">
      <t>タイショウ</t>
    </rPh>
    <rPh sb="75" eb="77">
      <t>シサン</t>
    </rPh>
    <rPh sb="78" eb="81">
      <t>ダイブブン</t>
    </rPh>
    <rPh sb="82" eb="83">
      <t>シ</t>
    </rPh>
    <rPh sb="85" eb="87">
      <t>ユウケイ</t>
    </rPh>
    <rPh sb="87" eb="89">
      <t>コテイ</t>
    </rPh>
    <rPh sb="89" eb="91">
      <t>シサン</t>
    </rPh>
    <rPh sb="91" eb="93">
      <t>ゲンカ</t>
    </rPh>
    <rPh sb="93" eb="95">
      <t>ショウキャク</t>
    </rPh>
    <rPh sb="95" eb="96">
      <t>リツ</t>
    </rPh>
    <rPh sb="97" eb="100">
      <t>ヘイキンチ</t>
    </rPh>
    <rPh sb="103" eb="104">
      <t>ヒク</t>
    </rPh>
    <rPh sb="108" eb="110">
      <t>カンロ</t>
    </rPh>
    <rPh sb="110" eb="113">
      <t>ケイネンカ</t>
    </rPh>
    <rPh sb="113" eb="114">
      <t>リツ</t>
    </rPh>
    <rPh sb="115" eb="117">
      <t>ドウヨウ</t>
    </rPh>
    <rPh sb="118" eb="119">
      <t>ヒク</t>
    </rPh>
    <rPh sb="120" eb="122">
      <t>ジョウキョウ</t>
    </rPh>
    <phoneticPr fontId="4"/>
  </si>
  <si>
    <t>　経営状況は、財政調整基金の繰入れにより単年度黒字が継続している一方で、料金回収率が平均値に対し低く、依然として供給単価と給水原価の差が大きい状況である。
　固定的経費が原価の大部分を占めており、適切な費用収益水準を達成するためには、引き続き今後も、施設規模の適正化や財政調整基金の枯渇時においても経営が継続可能な水道料金水準の検討が必要である。</t>
    <rPh sb="1" eb="3">
      <t>ケイエイ</t>
    </rPh>
    <rPh sb="3" eb="5">
      <t>ジョウキョウ</t>
    </rPh>
    <rPh sb="7" eb="9">
      <t>ザイセイ</t>
    </rPh>
    <rPh sb="9" eb="11">
      <t>チョウセイ</t>
    </rPh>
    <rPh sb="11" eb="13">
      <t>キキン</t>
    </rPh>
    <rPh sb="14" eb="16">
      <t>クリイ</t>
    </rPh>
    <rPh sb="20" eb="23">
      <t>タンネンド</t>
    </rPh>
    <rPh sb="23" eb="25">
      <t>クロジ</t>
    </rPh>
    <rPh sb="26" eb="28">
      <t>ケイゾク</t>
    </rPh>
    <rPh sb="32" eb="34">
      <t>イッポウ</t>
    </rPh>
    <rPh sb="36" eb="38">
      <t>リョウキン</t>
    </rPh>
    <rPh sb="38" eb="40">
      <t>カイシュウ</t>
    </rPh>
    <rPh sb="40" eb="41">
      <t>リツ</t>
    </rPh>
    <rPh sb="42" eb="45">
      <t>ヘイキンチ</t>
    </rPh>
    <rPh sb="46" eb="47">
      <t>タイ</t>
    </rPh>
    <rPh sb="48" eb="49">
      <t>ヒク</t>
    </rPh>
    <rPh sb="51" eb="53">
      <t>イゼン</t>
    </rPh>
    <rPh sb="56" eb="58">
      <t>キョウキュウ</t>
    </rPh>
    <rPh sb="58" eb="60">
      <t>タンカ</t>
    </rPh>
    <rPh sb="61" eb="63">
      <t>キュウスイ</t>
    </rPh>
    <rPh sb="63" eb="65">
      <t>ゲンカ</t>
    </rPh>
    <rPh sb="66" eb="67">
      <t>サ</t>
    </rPh>
    <rPh sb="68" eb="69">
      <t>オオ</t>
    </rPh>
    <rPh sb="79" eb="82">
      <t>コテイテキ</t>
    </rPh>
    <rPh sb="82" eb="84">
      <t>ケイヒ</t>
    </rPh>
    <rPh sb="85" eb="87">
      <t>ゲンカ</t>
    </rPh>
    <rPh sb="88" eb="91">
      <t>ダイブブン</t>
    </rPh>
    <rPh sb="92" eb="93">
      <t>シ</t>
    </rPh>
    <rPh sb="98" eb="100">
      <t>テキセツ</t>
    </rPh>
    <rPh sb="101" eb="103">
      <t>ヒヨウ</t>
    </rPh>
    <rPh sb="103" eb="105">
      <t>シュウエキ</t>
    </rPh>
    <rPh sb="105" eb="107">
      <t>スイジュン</t>
    </rPh>
    <rPh sb="108" eb="110">
      <t>タッセイ</t>
    </rPh>
    <rPh sb="121" eb="123">
      <t>コンゴ</t>
    </rPh>
    <rPh sb="130" eb="132">
      <t>テキセイ</t>
    </rPh>
    <rPh sb="132" eb="133">
      <t>カ</t>
    </rPh>
    <rPh sb="134" eb="136">
      <t>ザイセイ</t>
    </rPh>
    <rPh sb="136" eb="138">
      <t>チョウセイ</t>
    </rPh>
    <rPh sb="138" eb="140">
      <t>キキン</t>
    </rPh>
    <rPh sb="141" eb="143">
      <t>コカツ</t>
    </rPh>
    <rPh sb="143" eb="144">
      <t>ジ</t>
    </rPh>
    <rPh sb="149" eb="151">
      <t>ケイエイ</t>
    </rPh>
    <rPh sb="152" eb="154">
      <t>ケイゾク</t>
    </rPh>
    <rPh sb="154" eb="156">
      <t>カノウ</t>
    </rPh>
    <rPh sb="157" eb="159">
      <t>スイドウ</t>
    </rPh>
    <rPh sb="159" eb="161">
      <t>リョウキン</t>
    </rPh>
    <rPh sb="161" eb="163">
      <t>スイジュン</t>
    </rPh>
    <rPh sb="164" eb="166">
      <t>ケントウ</t>
    </rPh>
    <rPh sb="167" eb="169">
      <t>ヒツヨウ</t>
    </rPh>
    <phoneticPr fontId="4"/>
  </si>
  <si>
    <t>　本町の水道事業の経営状況については単年度黒字が継続しており、流動比率は平成28年度の平均値に対し約9.6倍の水準であり、また企業債残高対給水収益比率は4.07％と低い水準であることから、収支面及び資金面において健全な状態であると言える。
　しかし、料金回収率は平均値よりも低く、水道料金収入の不足を水道事業が保有する財政調整基金からの繰入れにより、経常黒字が達成されている状況であり、また給水原価においては平均値よりも高い状態が続いており、中でも京都府営水道水の受水費が固定的経費として大きな比重を占めている状況である。
　今後の経営を考えると、将来的に見込まれる財政調整基金の枯渇に耐えうるよう、水道料金の見直しの検討などの経営改善を図っていくことが重要である。
　平成28年度の施設利用率は、給水人口の増加や計画一日最大給水量の認可変更により平均値よりも高くなり施設の効率性の改善が図れ、また有収率は、平均値よりも高い水準が維持されている状況である。</t>
    <rPh sb="1" eb="3">
      <t>ホンチョウ</t>
    </rPh>
    <rPh sb="4" eb="6">
      <t>スイドウ</t>
    </rPh>
    <rPh sb="6" eb="8">
      <t>ジギョウ</t>
    </rPh>
    <rPh sb="9" eb="11">
      <t>ケイエイ</t>
    </rPh>
    <rPh sb="11" eb="13">
      <t>ジョウキョウ</t>
    </rPh>
    <rPh sb="18" eb="21">
      <t>タンネンド</t>
    </rPh>
    <rPh sb="21" eb="23">
      <t>クロジ</t>
    </rPh>
    <rPh sb="24" eb="26">
      <t>ケイゾク</t>
    </rPh>
    <rPh sb="31" eb="33">
      <t>リュウドウ</t>
    </rPh>
    <rPh sb="33" eb="35">
      <t>ヒリツ</t>
    </rPh>
    <rPh sb="36" eb="38">
      <t>ヘイセイ</t>
    </rPh>
    <rPh sb="40" eb="42">
      <t>ネンド</t>
    </rPh>
    <rPh sb="43" eb="46">
      <t>ヘイキンチ</t>
    </rPh>
    <rPh sb="47" eb="48">
      <t>タイ</t>
    </rPh>
    <rPh sb="49" eb="50">
      <t>ヤク</t>
    </rPh>
    <rPh sb="53" eb="54">
      <t>バイ</t>
    </rPh>
    <rPh sb="55" eb="57">
      <t>スイジュン</t>
    </rPh>
    <rPh sb="63" eb="65">
      <t>キギョウ</t>
    </rPh>
    <rPh sb="65" eb="66">
      <t>サイ</t>
    </rPh>
    <rPh sb="66" eb="68">
      <t>ザンダカ</t>
    </rPh>
    <rPh sb="68" eb="69">
      <t>タイ</t>
    </rPh>
    <rPh sb="69" eb="71">
      <t>キュウスイ</t>
    </rPh>
    <rPh sb="71" eb="73">
      <t>シュウエキ</t>
    </rPh>
    <rPh sb="73" eb="75">
      <t>ヒリツ</t>
    </rPh>
    <rPh sb="82" eb="83">
      <t>ヒク</t>
    </rPh>
    <rPh sb="84" eb="86">
      <t>スイジュン</t>
    </rPh>
    <rPh sb="94" eb="96">
      <t>シュウシ</t>
    </rPh>
    <rPh sb="96" eb="97">
      <t>メン</t>
    </rPh>
    <rPh sb="97" eb="98">
      <t>オヨ</t>
    </rPh>
    <rPh sb="99" eb="101">
      <t>シキン</t>
    </rPh>
    <rPh sb="101" eb="102">
      <t>メン</t>
    </rPh>
    <rPh sb="106" eb="108">
      <t>ケンゼン</t>
    </rPh>
    <rPh sb="109" eb="111">
      <t>ジョウタイ</t>
    </rPh>
    <rPh sb="115" eb="116">
      <t>イ</t>
    </rPh>
    <rPh sb="125" eb="127">
      <t>リョウキン</t>
    </rPh>
    <rPh sb="127" eb="129">
      <t>カイシュウ</t>
    </rPh>
    <rPh sb="129" eb="130">
      <t>リツ</t>
    </rPh>
    <rPh sb="131" eb="134">
      <t>ヘイキンチ</t>
    </rPh>
    <rPh sb="137" eb="138">
      <t>ヒク</t>
    </rPh>
    <rPh sb="140" eb="142">
      <t>スイドウ</t>
    </rPh>
    <rPh sb="142" eb="144">
      <t>リョウキン</t>
    </rPh>
    <rPh sb="144" eb="146">
      <t>シュウニュウ</t>
    </rPh>
    <rPh sb="147" eb="149">
      <t>フソク</t>
    </rPh>
    <rPh sb="150" eb="152">
      <t>スイドウ</t>
    </rPh>
    <rPh sb="152" eb="154">
      <t>ジギョウ</t>
    </rPh>
    <rPh sb="155" eb="157">
      <t>ホユウ</t>
    </rPh>
    <rPh sb="159" eb="161">
      <t>ザイセイ</t>
    </rPh>
    <rPh sb="161" eb="163">
      <t>チョウセイ</t>
    </rPh>
    <rPh sb="163" eb="165">
      <t>キキン</t>
    </rPh>
    <rPh sb="168" eb="170">
      <t>クリイレ</t>
    </rPh>
    <rPh sb="175" eb="177">
      <t>ケイジョウ</t>
    </rPh>
    <rPh sb="177" eb="179">
      <t>クロジ</t>
    </rPh>
    <rPh sb="180" eb="182">
      <t>タッセイ</t>
    </rPh>
    <rPh sb="187" eb="189">
      <t>ジョウキョウ</t>
    </rPh>
    <rPh sb="195" eb="197">
      <t>キュウスイ</t>
    </rPh>
    <rPh sb="197" eb="199">
      <t>ゲンカ</t>
    </rPh>
    <rPh sb="204" eb="207">
      <t>ヘイキンチ</t>
    </rPh>
    <rPh sb="210" eb="211">
      <t>タカ</t>
    </rPh>
    <rPh sb="212" eb="214">
      <t>ジョウタイ</t>
    </rPh>
    <rPh sb="215" eb="216">
      <t>ツヅ</t>
    </rPh>
    <rPh sb="221" eb="222">
      <t>ナカ</t>
    </rPh>
    <rPh sb="224" eb="226">
      <t>キョウト</t>
    </rPh>
    <rPh sb="226" eb="228">
      <t>フエイ</t>
    </rPh>
    <rPh sb="228" eb="230">
      <t>スイドウ</t>
    </rPh>
    <rPh sb="230" eb="231">
      <t>スイ</t>
    </rPh>
    <rPh sb="232" eb="234">
      <t>ジュスイ</t>
    </rPh>
    <rPh sb="234" eb="235">
      <t>ヒ</t>
    </rPh>
    <rPh sb="236" eb="239">
      <t>コテイテキ</t>
    </rPh>
    <rPh sb="239" eb="241">
      <t>ケイヒ</t>
    </rPh>
    <rPh sb="244" eb="245">
      <t>オオ</t>
    </rPh>
    <rPh sb="247" eb="249">
      <t>ヒジュウ</t>
    </rPh>
    <rPh sb="250" eb="251">
      <t>シ</t>
    </rPh>
    <rPh sb="255" eb="257">
      <t>ジョウキョウ</t>
    </rPh>
    <rPh sb="263" eb="265">
      <t>コンゴ</t>
    </rPh>
    <rPh sb="266" eb="268">
      <t>ケイエイ</t>
    </rPh>
    <rPh sb="269" eb="270">
      <t>カンガ</t>
    </rPh>
    <rPh sb="274" eb="277">
      <t>ショウライテキ</t>
    </rPh>
    <rPh sb="278" eb="280">
      <t>ミコ</t>
    </rPh>
    <rPh sb="283" eb="285">
      <t>ザイセイ</t>
    </rPh>
    <rPh sb="285" eb="287">
      <t>チョウセイ</t>
    </rPh>
    <rPh sb="287" eb="289">
      <t>キキン</t>
    </rPh>
    <rPh sb="290" eb="292">
      <t>コカツ</t>
    </rPh>
    <rPh sb="293" eb="294">
      <t>タ</t>
    </rPh>
    <rPh sb="300" eb="302">
      <t>スイドウ</t>
    </rPh>
    <rPh sb="302" eb="304">
      <t>リョウキン</t>
    </rPh>
    <rPh sb="305" eb="307">
      <t>ミナオ</t>
    </rPh>
    <rPh sb="309" eb="311">
      <t>ケントウ</t>
    </rPh>
    <rPh sb="314" eb="316">
      <t>ケイエイ</t>
    </rPh>
    <rPh sb="316" eb="318">
      <t>カイゼン</t>
    </rPh>
    <rPh sb="319" eb="320">
      <t>ハカ</t>
    </rPh>
    <rPh sb="327" eb="329">
      <t>ジュウヨウ</t>
    </rPh>
    <rPh sb="335" eb="337">
      <t>ヘイセイ</t>
    </rPh>
    <rPh sb="339" eb="341">
      <t>ネンド</t>
    </rPh>
    <rPh sb="342" eb="344">
      <t>シセツ</t>
    </rPh>
    <rPh sb="344" eb="347">
      <t>リヨウリツ</t>
    </rPh>
    <rPh sb="349" eb="351">
      <t>キュウスイ</t>
    </rPh>
    <rPh sb="351" eb="353">
      <t>ジンコウ</t>
    </rPh>
    <rPh sb="354" eb="356">
      <t>ゾウカ</t>
    </rPh>
    <rPh sb="357" eb="359">
      <t>ケイカク</t>
    </rPh>
    <rPh sb="359" eb="361">
      <t>イチニチ</t>
    </rPh>
    <rPh sb="361" eb="363">
      <t>サイダイ</t>
    </rPh>
    <rPh sb="363" eb="365">
      <t>キュウスイ</t>
    </rPh>
    <rPh sb="365" eb="366">
      <t>リョウ</t>
    </rPh>
    <rPh sb="367" eb="369">
      <t>ニンカ</t>
    </rPh>
    <rPh sb="369" eb="371">
      <t>ヘンコウ</t>
    </rPh>
    <rPh sb="374" eb="377">
      <t>ヘイキンチ</t>
    </rPh>
    <rPh sb="380" eb="381">
      <t>タカ</t>
    </rPh>
    <rPh sb="384" eb="386">
      <t>シセツ</t>
    </rPh>
    <rPh sb="387" eb="390">
      <t>コウリツセイ</t>
    </rPh>
    <rPh sb="391" eb="393">
      <t>カイゼン</t>
    </rPh>
    <rPh sb="394" eb="395">
      <t>ハカ</t>
    </rPh>
    <rPh sb="399" eb="401">
      <t>ユウシュウ</t>
    </rPh>
    <rPh sb="401" eb="402">
      <t>リツ</t>
    </rPh>
    <rPh sb="404" eb="407">
      <t>ヘイキンチ</t>
    </rPh>
    <rPh sb="410" eb="411">
      <t>タカ</t>
    </rPh>
    <rPh sb="412" eb="414">
      <t>スイジュン</t>
    </rPh>
    <rPh sb="415" eb="417">
      <t>イジ</t>
    </rPh>
    <rPh sb="422" eb="42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</si>
</sst>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0.99</c:v>
                </c:pt>
                <c:pt idx="1">
                  <c:v>0.26</c:v>
                </c:pt>
                <c:pt idx="2">
                  <c:v>0.17</c:v>
                </c:pt>
                <c:pt idx="3">
                  <c:v>0.14000000000000001</c:v>
                </c:pt>
                <c:pt idx="4">
                  <c:v>0.01</c:v>
                </c:pt>
              </c:numCache>
            </c:numRef>
          </c:val>
        </c:ser>
        <c:dLbls>
          <c:showLegendKey val="0"/>
          <c:showVal val="0"/>
          <c:showCatName val="0"/>
          <c:showSerName val="0"/>
          <c:showPercent val="0"/>
          <c:showBubbleSize val="0"/>
        </c:dLbls>
        <c:gapWidth val="150"/>
        <c:axId val="250311808"/>
        <c:axId val="2503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250311808"/>
        <c:axId val="250327424"/>
      </c:lineChart>
      <c:dateAx>
        <c:axId val="250311808"/>
        <c:scaling>
          <c:orientation val="minMax"/>
        </c:scaling>
        <c:delete val="1"/>
        <c:axPos val="b"/>
        <c:numFmt formatCode="ge" sourceLinked="1"/>
        <c:majorTickMark val="none"/>
        <c:minorTickMark val="none"/>
        <c:tickLblPos val="none"/>
        <c:crossAx val="250327424"/>
        <c:crosses val="autoZero"/>
        <c:auto val="1"/>
        <c:lblOffset val="100"/>
        <c:baseTimeUnit val="years"/>
      </c:dateAx>
      <c:valAx>
        <c:axId val="2503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50.14</c:v>
                </c:pt>
                <c:pt idx="1">
                  <c:v>49.84</c:v>
                </c:pt>
                <c:pt idx="2">
                  <c:v>50.56</c:v>
                </c:pt>
                <c:pt idx="3">
                  <c:v>50.11</c:v>
                </c:pt>
                <c:pt idx="4">
                  <c:v>65.88</c:v>
                </c:pt>
              </c:numCache>
            </c:numRef>
          </c:val>
        </c:ser>
        <c:dLbls>
          <c:showLegendKey val="0"/>
          <c:showVal val="0"/>
          <c:showCatName val="0"/>
          <c:showSerName val="0"/>
          <c:showPercent val="0"/>
          <c:showBubbleSize val="0"/>
        </c:dLbls>
        <c:gapWidth val="150"/>
        <c:axId val="211613568"/>
        <c:axId val="2128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211613568"/>
        <c:axId val="212869120"/>
      </c:lineChart>
      <c:dateAx>
        <c:axId val="211613568"/>
        <c:scaling>
          <c:orientation val="minMax"/>
        </c:scaling>
        <c:delete val="1"/>
        <c:axPos val="b"/>
        <c:numFmt formatCode="ge" sourceLinked="1"/>
        <c:majorTickMark val="none"/>
        <c:minorTickMark val="none"/>
        <c:tickLblPos val="none"/>
        <c:crossAx val="212869120"/>
        <c:crosses val="autoZero"/>
        <c:auto val="1"/>
        <c:lblOffset val="100"/>
        <c:baseTimeUnit val="years"/>
      </c:dateAx>
      <c:valAx>
        <c:axId val="2128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1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96.79</c:v>
                </c:pt>
                <c:pt idx="1">
                  <c:v>97.79</c:v>
                </c:pt>
                <c:pt idx="2">
                  <c:v>96.54</c:v>
                </c:pt>
                <c:pt idx="3">
                  <c:v>97.76</c:v>
                </c:pt>
                <c:pt idx="4">
                  <c:v>96.97</c:v>
                </c:pt>
              </c:numCache>
            </c:numRef>
          </c:val>
        </c:ser>
        <c:dLbls>
          <c:showLegendKey val="0"/>
          <c:showVal val="0"/>
          <c:showCatName val="0"/>
          <c:showSerName val="0"/>
          <c:showPercent val="0"/>
          <c:showBubbleSize val="0"/>
        </c:dLbls>
        <c:gapWidth val="150"/>
        <c:axId val="212882944"/>
        <c:axId val="2128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212882944"/>
        <c:axId val="212884864"/>
      </c:lineChart>
      <c:dateAx>
        <c:axId val="212882944"/>
        <c:scaling>
          <c:orientation val="minMax"/>
        </c:scaling>
        <c:delete val="1"/>
        <c:axPos val="b"/>
        <c:numFmt formatCode="ge" sourceLinked="1"/>
        <c:majorTickMark val="none"/>
        <c:minorTickMark val="none"/>
        <c:tickLblPos val="none"/>
        <c:crossAx val="212884864"/>
        <c:crosses val="autoZero"/>
        <c:auto val="1"/>
        <c:lblOffset val="100"/>
        <c:baseTimeUnit val="years"/>
      </c:dateAx>
      <c:valAx>
        <c:axId val="2128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101.73</c:v>
                </c:pt>
                <c:pt idx="1">
                  <c:v>101.39</c:v>
                </c:pt>
                <c:pt idx="2">
                  <c:v>100.38</c:v>
                </c:pt>
                <c:pt idx="3">
                  <c:v>101.19</c:v>
                </c:pt>
                <c:pt idx="4">
                  <c:v>100.54</c:v>
                </c:pt>
              </c:numCache>
            </c:numRef>
          </c:val>
        </c:ser>
        <c:dLbls>
          <c:showLegendKey val="0"/>
          <c:showVal val="0"/>
          <c:showCatName val="0"/>
          <c:showSerName val="0"/>
          <c:showPercent val="0"/>
          <c:showBubbleSize val="0"/>
        </c:dLbls>
        <c:gapWidth val="150"/>
        <c:axId val="256642432"/>
        <c:axId val="25710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256642432"/>
        <c:axId val="257107072"/>
      </c:lineChart>
      <c:dateAx>
        <c:axId val="256642432"/>
        <c:scaling>
          <c:orientation val="minMax"/>
        </c:scaling>
        <c:delete val="1"/>
        <c:axPos val="b"/>
        <c:numFmt formatCode="ge" sourceLinked="1"/>
        <c:majorTickMark val="none"/>
        <c:minorTickMark val="none"/>
        <c:tickLblPos val="none"/>
        <c:crossAx val="257107072"/>
        <c:crosses val="autoZero"/>
        <c:auto val="1"/>
        <c:lblOffset val="100"/>
        <c:baseTimeUnit val="years"/>
      </c:dateAx>
      <c:valAx>
        <c:axId val="25710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6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12.13</c:v>
                </c:pt>
                <c:pt idx="1">
                  <c:v>12.88</c:v>
                </c:pt>
                <c:pt idx="2">
                  <c:v>38.03</c:v>
                </c:pt>
                <c:pt idx="3">
                  <c:v>39.630000000000003</c:v>
                </c:pt>
                <c:pt idx="4">
                  <c:v>41.09</c:v>
                </c:pt>
              </c:numCache>
            </c:numRef>
          </c:val>
        </c:ser>
        <c:dLbls>
          <c:showLegendKey val="0"/>
          <c:showVal val="0"/>
          <c:showCatName val="0"/>
          <c:showSerName val="0"/>
          <c:showPercent val="0"/>
          <c:showBubbleSize val="0"/>
        </c:dLbls>
        <c:gapWidth val="150"/>
        <c:axId val="260333952"/>
        <c:axId val="2603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260333952"/>
        <c:axId val="260336256"/>
      </c:lineChart>
      <c:dateAx>
        <c:axId val="260333952"/>
        <c:scaling>
          <c:orientation val="minMax"/>
        </c:scaling>
        <c:delete val="1"/>
        <c:axPos val="b"/>
        <c:numFmt formatCode="ge" sourceLinked="1"/>
        <c:majorTickMark val="none"/>
        <c:minorTickMark val="none"/>
        <c:tickLblPos val="none"/>
        <c:crossAx val="260336256"/>
        <c:crosses val="autoZero"/>
        <c:auto val="1"/>
        <c:lblOffset val="100"/>
        <c:baseTimeUnit val="years"/>
      </c:dateAx>
      <c:valAx>
        <c:axId val="2603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1.79</c:v>
                </c:pt>
                <c:pt idx="1">
                  <c:v>1.7</c:v>
                </c:pt>
                <c:pt idx="2">
                  <c:v>1.7</c:v>
                </c:pt>
                <c:pt idx="3">
                  <c:v>1.56</c:v>
                </c:pt>
                <c:pt idx="4">
                  <c:v>1.7</c:v>
                </c:pt>
              </c:numCache>
            </c:numRef>
          </c:val>
        </c:ser>
        <c:dLbls>
          <c:showLegendKey val="0"/>
          <c:showVal val="0"/>
          <c:showCatName val="0"/>
          <c:showSerName val="0"/>
          <c:showPercent val="0"/>
          <c:showBubbleSize val="0"/>
        </c:dLbls>
        <c:gapWidth val="150"/>
        <c:axId val="174481792"/>
        <c:axId val="1744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74481792"/>
        <c:axId val="174483712"/>
      </c:lineChart>
      <c:dateAx>
        <c:axId val="174481792"/>
        <c:scaling>
          <c:orientation val="minMax"/>
        </c:scaling>
        <c:delete val="1"/>
        <c:axPos val="b"/>
        <c:numFmt formatCode="ge" sourceLinked="1"/>
        <c:majorTickMark val="none"/>
        <c:minorTickMark val="none"/>
        <c:tickLblPos val="none"/>
        <c:crossAx val="174483712"/>
        <c:crosses val="autoZero"/>
        <c:auto val="1"/>
        <c:lblOffset val="100"/>
        <c:baseTimeUnit val="years"/>
      </c:dateAx>
      <c:valAx>
        <c:axId val="1744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4493696"/>
        <c:axId val="1744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74493696"/>
        <c:axId val="174495616"/>
      </c:lineChart>
      <c:dateAx>
        <c:axId val="174493696"/>
        <c:scaling>
          <c:orientation val="minMax"/>
        </c:scaling>
        <c:delete val="1"/>
        <c:axPos val="b"/>
        <c:numFmt formatCode="ge" sourceLinked="1"/>
        <c:majorTickMark val="none"/>
        <c:minorTickMark val="none"/>
        <c:tickLblPos val="none"/>
        <c:crossAx val="174495616"/>
        <c:crosses val="autoZero"/>
        <c:auto val="1"/>
        <c:lblOffset val="100"/>
        <c:baseTimeUnit val="years"/>
      </c:dateAx>
      <c:valAx>
        <c:axId val="174495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44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4356.05</c:v>
                </c:pt>
                <c:pt idx="1">
                  <c:v>4525.38</c:v>
                </c:pt>
                <c:pt idx="2">
                  <c:v>3153.03</c:v>
                </c:pt>
                <c:pt idx="3">
                  <c:v>3629.41</c:v>
                </c:pt>
                <c:pt idx="4">
                  <c:v>3613.57</c:v>
                </c:pt>
              </c:numCache>
            </c:numRef>
          </c:val>
        </c:ser>
        <c:dLbls>
          <c:showLegendKey val="0"/>
          <c:showVal val="0"/>
          <c:showCatName val="0"/>
          <c:showSerName val="0"/>
          <c:showPercent val="0"/>
          <c:showBubbleSize val="0"/>
        </c:dLbls>
        <c:gapWidth val="150"/>
        <c:axId val="174518272"/>
        <c:axId val="1745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74518272"/>
        <c:axId val="174520192"/>
      </c:lineChart>
      <c:dateAx>
        <c:axId val="174518272"/>
        <c:scaling>
          <c:orientation val="minMax"/>
        </c:scaling>
        <c:delete val="1"/>
        <c:axPos val="b"/>
        <c:numFmt formatCode="ge" sourceLinked="1"/>
        <c:majorTickMark val="none"/>
        <c:minorTickMark val="none"/>
        <c:tickLblPos val="none"/>
        <c:crossAx val="174520192"/>
        <c:crosses val="autoZero"/>
        <c:auto val="1"/>
        <c:lblOffset val="100"/>
        <c:baseTimeUnit val="years"/>
      </c:dateAx>
      <c:valAx>
        <c:axId val="174520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45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formatCode="#,##0.00;&quot;△&quot;#,##0.00;&quot;-&quot;">
                  <c:v>4.07</c:v>
                </c:pt>
              </c:numCache>
            </c:numRef>
          </c:val>
        </c:ser>
        <c:dLbls>
          <c:showLegendKey val="0"/>
          <c:showVal val="0"/>
          <c:showCatName val="0"/>
          <c:showSerName val="0"/>
          <c:showPercent val="0"/>
          <c:showBubbleSize val="0"/>
        </c:dLbls>
        <c:gapWidth val="150"/>
        <c:axId val="175414656"/>
        <c:axId val="1754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75414656"/>
        <c:axId val="175420928"/>
      </c:lineChart>
      <c:dateAx>
        <c:axId val="175414656"/>
        <c:scaling>
          <c:orientation val="minMax"/>
        </c:scaling>
        <c:delete val="1"/>
        <c:axPos val="b"/>
        <c:numFmt formatCode="ge" sourceLinked="1"/>
        <c:majorTickMark val="none"/>
        <c:minorTickMark val="none"/>
        <c:tickLblPos val="none"/>
        <c:crossAx val="175420928"/>
        <c:crosses val="autoZero"/>
        <c:auto val="1"/>
        <c:lblOffset val="100"/>
        <c:baseTimeUnit val="years"/>
      </c:dateAx>
      <c:valAx>
        <c:axId val="175420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4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67.709999999999994</c:v>
                </c:pt>
                <c:pt idx="1">
                  <c:v>61.6</c:v>
                </c:pt>
                <c:pt idx="2">
                  <c:v>61.89</c:v>
                </c:pt>
                <c:pt idx="3">
                  <c:v>65.7</c:v>
                </c:pt>
                <c:pt idx="4">
                  <c:v>61.85</c:v>
                </c:pt>
              </c:numCache>
            </c:numRef>
          </c:val>
        </c:ser>
        <c:dLbls>
          <c:showLegendKey val="0"/>
          <c:showVal val="0"/>
          <c:showCatName val="0"/>
          <c:showSerName val="0"/>
          <c:showPercent val="0"/>
          <c:showBubbleSize val="0"/>
        </c:dLbls>
        <c:gapWidth val="150"/>
        <c:axId val="211553280"/>
        <c:axId val="2115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211553280"/>
        <c:axId val="211575936"/>
      </c:lineChart>
      <c:dateAx>
        <c:axId val="211553280"/>
        <c:scaling>
          <c:orientation val="minMax"/>
        </c:scaling>
        <c:delete val="1"/>
        <c:axPos val="b"/>
        <c:numFmt formatCode="ge" sourceLinked="1"/>
        <c:majorTickMark val="none"/>
        <c:minorTickMark val="none"/>
        <c:tickLblPos val="none"/>
        <c:crossAx val="211575936"/>
        <c:crosses val="autoZero"/>
        <c:auto val="1"/>
        <c:lblOffset val="100"/>
        <c:baseTimeUnit val="years"/>
      </c:dateAx>
      <c:valAx>
        <c:axId val="2115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5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177.8</c:v>
                </c:pt>
                <c:pt idx="1">
                  <c:v>196.19</c:v>
                </c:pt>
                <c:pt idx="2">
                  <c:v>197.13</c:v>
                </c:pt>
                <c:pt idx="3">
                  <c:v>184.74</c:v>
                </c:pt>
                <c:pt idx="4">
                  <c:v>197.36</c:v>
                </c:pt>
              </c:numCache>
            </c:numRef>
          </c:val>
        </c:ser>
        <c:dLbls>
          <c:showLegendKey val="0"/>
          <c:showVal val="0"/>
          <c:showCatName val="0"/>
          <c:showSerName val="0"/>
          <c:showPercent val="0"/>
          <c:showBubbleSize val="0"/>
        </c:dLbls>
        <c:gapWidth val="150"/>
        <c:axId val="211585280"/>
        <c:axId val="2115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211585280"/>
        <c:axId val="211595648"/>
      </c:lineChart>
      <c:dateAx>
        <c:axId val="211585280"/>
        <c:scaling>
          <c:orientation val="minMax"/>
        </c:scaling>
        <c:delete val="1"/>
        <c:axPos val="b"/>
        <c:numFmt formatCode="ge" sourceLinked="1"/>
        <c:majorTickMark val="none"/>
        <c:minorTickMark val="none"/>
        <c:tickLblPos val="none"/>
        <c:crossAx val="211595648"/>
        <c:crosses val="autoZero"/>
        <c:auto val="1"/>
        <c:lblOffset val="100"/>
        <c:baseTimeUnit val="years"/>
      </c:dateAx>
      <c:valAx>
        <c:axId val="2115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5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6" zoomScale="90" zoomScaleNormal="90" workbookViewId="0">
      <selection activeCell="CD23" sqref="CD2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京都府　精華町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f>データ!$R$6</f>
        <v>37556</v>
      </c>
      <c r="AM8" s="71"/>
      <c r="AN8" s="71"/>
      <c r="AO8" s="71"/>
      <c r="AP8" s="71"/>
      <c r="AQ8" s="71"/>
      <c r="AR8" s="71"/>
      <c r="AS8" s="71"/>
      <c r="AT8" s="67">
        <f>データ!$S$6</f>
        <v>25.68</v>
      </c>
      <c r="AU8" s="68"/>
      <c r="AV8" s="68"/>
      <c r="AW8" s="68"/>
      <c r="AX8" s="68"/>
      <c r="AY8" s="68"/>
      <c r="AZ8" s="68"/>
      <c r="BA8" s="68"/>
      <c r="BB8" s="70">
        <f>データ!$T$6</f>
        <v>1462.46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86.42</v>
      </c>
      <c r="J10" s="68"/>
      <c r="K10" s="68"/>
      <c r="L10" s="68"/>
      <c r="M10" s="68"/>
      <c r="N10" s="68"/>
      <c r="O10" s="69"/>
      <c r="P10" s="70">
        <f>データ!$P$6</f>
        <v>99.74</v>
      </c>
      <c r="Q10" s="70"/>
      <c r="R10" s="70"/>
      <c r="S10" s="70"/>
      <c r="T10" s="70"/>
      <c r="U10" s="70"/>
      <c r="V10" s="70"/>
      <c r="W10" s="71">
        <f>データ!$Q$6</f>
        <v>2068</v>
      </c>
      <c r="X10" s="71"/>
      <c r="Y10" s="71"/>
      <c r="Z10" s="71"/>
      <c r="AA10" s="71"/>
      <c r="AB10" s="71"/>
      <c r="AC10" s="71"/>
      <c r="AD10" s="2"/>
      <c r="AE10" s="2"/>
      <c r="AF10" s="2"/>
      <c r="AG10" s="2"/>
      <c r="AH10" s="5"/>
      <c r="AI10" s="5"/>
      <c r="AJ10" s="5"/>
      <c r="AK10" s="5"/>
      <c r="AL10" s="71">
        <f>データ!$U$6</f>
        <v>37522</v>
      </c>
      <c r="AM10" s="71"/>
      <c r="AN10" s="71"/>
      <c r="AO10" s="71"/>
      <c r="AP10" s="71"/>
      <c r="AQ10" s="71"/>
      <c r="AR10" s="71"/>
      <c r="AS10" s="71"/>
      <c r="AT10" s="67">
        <f>データ!$V$6</f>
        <v>13.5</v>
      </c>
      <c r="AU10" s="68"/>
      <c r="AV10" s="68"/>
      <c r="AW10" s="68"/>
      <c r="AX10" s="68"/>
      <c r="AY10" s="68"/>
      <c r="AZ10" s="68"/>
      <c r="BA10" s="68"/>
      <c r="BB10" s="70">
        <f>データ!$W$6</f>
        <v>2779.41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263664</v>
      </c>
      <c r="D6" s="34">
        <f t="shared" si="3"/>
        <v>46</v>
      </c>
      <c r="E6" s="34">
        <f t="shared" si="3"/>
        <v>1</v>
      </c>
      <c r="F6" s="34">
        <f t="shared" si="3"/>
        <v>0</v>
      </c>
      <c r="G6" s="34">
        <f t="shared" si="3"/>
        <v>1</v>
      </c>
      <c r="H6" s="34" t="str">
        <f t="shared" si="3"/>
        <v>京都府　精華町</v>
      </c>
      <c r="I6" s="34" t="str">
        <f t="shared" si="3"/>
        <v>法適用</v>
      </c>
      <c r="J6" s="34" t="str">
        <f t="shared" si="3"/>
        <v>水道事業</v>
      </c>
      <c r="K6" s="34" t="str">
        <f t="shared" si="3"/>
        <v>末端給水事業</v>
      </c>
      <c r="L6" s="34" t="str">
        <f t="shared" si="3"/>
        <v>A5</v>
      </c>
      <c r="M6" s="34">
        <f t="shared" si="3"/>
        <v>0</v>
      </c>
      <c r="N6" s="35" t="str">
        <f t="shared" si="3"/>
        <v>-</v>
      </c>
      <c r="O6" s="35">
        <f t="shared" si="3"/>
        <v>86.42</v>
      </c>
      <c r="P6" s="35">
        <f t="shared" si="3"/>
        <v>99.74</v>
      </c>
      <c r="Q6" s="35">
        <f t="shared" si="3"/>
        <v>2068</v>
      </c>
      <c r="R6" s="35">
        <f t="shared" si="3"/>
        <v>37556</v>
      </c>
      <c r="S6" s="35">
        <f t="shared" si="3"/>
        <v>25.68</v>
      </c>
      <c r="T6" s="35">
        <f t="shared" si="3"/>
        <v>1462.46</v>
      </c>
      <c r="U6" s="35">
        <f t="shared" si="3"/>
        <v>37522</v>
      </c>
      <c r="V6" s="35">
        <f t="shared" si="3"/>
        <v>13.5</v>
      </c>
      <c r="W6" s="35">
        <f t="shared" si="3"/>
        <v>2779.41</v>
      </c>
      <c r="X6" s="36">
        <f>IF(X7="",NA(),X7)</f>
        <v>101.73</v>
      </c>
      <c r="Y6" s="36">
        <f t="shared" ref="Y6:AG6" si="4">IF(Y7="",NA(),Y7)</f>
        <v>101.39</v>
      </c>
      <c r="Z6" s="36">
        <f t="shared" si="4"/>
        <v>100.38</v>
      </c>
      <c r="AA6" s="36">
        <f t="shared" si="4"/>
        <v>101.19</v>
      </c>
      <c r="AB6" s="36">
        <f t="shared" si="4"/>
        <v>100.54</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4356.05</v>
      </c>
      <c r="AU6" s="36">
        <f t="shared" ref="AU6:BC6" si="6">IF(AU7="",NA(),AU7)</f>
        <v>4525.38</v>
      </c>
      <c r="AV6" s="36">
        <f t="shared" si="6"/>
        <v>3153.03</v>
      </c>
      <c r="AW6" s="36">
        <f t="shared" si="6"/>
        <v>3629.41</v>
      </c>
      <c r="AX6" s="36">
        <f t="shared" si="6"/>
        <v>3613.57</v>
      </c>
      <c r="AY6" s="36">
        <f t="shared" si="6"/>
        <v>852.01</v>
      </c>
      <c r="AZ6" s="36">
        <f t="shared" si="6"/>
        <v>909.68</v>
      </c>
      <c r="BA6" s="36">
        <f t="shared" si="6"/>
        <v>382.09</v>
      </c>
      <c r="BB6" s="36">
        <f t="shared" si="6"/>
        <v>371.31</v>
      </c>
      <c r="BC6" s="36">
        <f t="shared" si="6"/>
        <v>377.63</v>
      </c>
      <c r="BD6" s="35" t="str">
        <f>IF(BD7="","",IF(BD7="-","【-】","【"&amp;SUBSTITUTE(TEXT(BD7,"#,##0.00"),"-","△")&amp;"】"))</f>
        <v>【262.87】</v>
      </c>
      <c r="BE6" s="35">
        <f>IF(BE7="",NA(),BE7)</f>
        <v>0</v>
      </c>
      <c r="BF6" s="35">
        <f t="shared" ref="BF6:BN6" si="7">IF(BF7="",NA(),BF7)</f>
        <v>0</v>
      </c>
      <c r="BG6" s="35">
        <f t="shared" si="7"/>
        <v>0</v>
      </c>
      <c r="BH6" s="35">
        <f t="shared" si="7"/>
        <v>0</v>
      </c>
      <c r="BI6" s="36">
        <f t="shared" si="7"/>
        <v>4.07</v>
      </c>
      <c r="BJ6" s="36">
        <f t="shared" si="7"/>
        <v>391.4</v>
      </c>
      <c r="BK6" s="36">
        <f t="shared" si="7"/>
        <v>382.65</v>
      </c>
      <c r="BL6" s="36">
        <f t="shared" si="7"/>
        <v>385.06</v>
      </c>
      <c r="BM6" s="36">
        <f t="shared" si="7"/>
        <v>373.09</v>
      </c>
      <c r="BN6" s="36">
        <f t="shared" si="7"/>
        <v>364.71</v>
      </c>
      <c r="BO6" s="35" t="str">
        <f>IF(BO7="","",IF(BO7="-","【-】","【"&amp;SUBSTITUTE(TEXT(BO7,"#,##0.00"),"-","△")&amp;"】"))</f>
        <v>【270.87】</v>
      </c>
      <c r="BP6" s="36">
        <f>IF(BP7="",NA(),BP7)</f>
        <v>67.709999999999994</v>
      </c>
      <c r="BQ6" s="36">
        <f t="shared" ref="BQ6:BY6" si="8">IF(BQ7="",NA(),BQ7)</f>
        <v>61.6</v>
      </c>
      <c r="BR6" s="36">
        <f t="shared" si="8"/>
        <v>61.89</v>
      </c>
      <c r="BS6" s="36">
        <f t="shared" si="8"/>
        <v>65.7</v>
      </c>
      <c r="BT6" s="36">
        <f t="shared" si="8"/>
        <v>61.85</v>
      </c>
      <c r="BU6" s="36">
        <f t="shared" si="8"/>
        <v>95.91</v>
      </c>
      <c r="BV6" s="36">
        <f t="shared" si="8"/>
        <v>96.1</v>
      </c>
      <c r="BW6" s="36">
        <f t="shared" si="8"/>
        <v>99.07</v>
      </c>
      <c r="BX6" s="36">
        <f t="shared" si="8"/>
        <v>99.99</v>
      </c>
      <c r="BY6" s="36">
        <f t="shared" si="8"/>
        <v>100.65</v>
      </c>
      <c r="BZ6" s="35" t="str">
        <f>IF(BZ7="","",IF(BZ7="-","【-】","【"&amp;SUBSTITUTE(TEXT(BZ7,"#,##0.00"),"-","△")&amp;"】"))</f>
        <v>【105.59】</v>
      </c>
      <c r="CA6" s="36">
        <f>IF(CA7="",NA(),CA7)</f>
        <v>177.8</v>
      </c>
      <c r="CB6" s="36">
        <f t="shared" ref="CB6:CJ6" si="9">IF(CB7="",NA(),CB7)</f>
        <v>196.19</v>
      </c>
      <c r="CC6" s="36">
        <f t="shared" si="9"/>
        <v>197.13</v>
      </c>
      <c r="CD6" s="36">
        <f t="shared" si="9"/>
        <v>184.74</v>
      </c>
      <c r="CE6" s="36">
        <f t="shared" si="9"/>
        <v>197.36</v>
      </c>
      <c r="CF6" s="36">
        <f t="shared" si="9"/>
        <v>179.29</v>
      </c>
      <c r="CG6" s="36">
        <f t="shared" si="9"/>
        <v>178.39</v>
      </c>
      <c r="CH6" s="36">
        <f t="shared" si="9"/>
        <v>173.03</v>
      </c>
      <c r="CI6" s="36">
        <f t="shared" si="9"/>
        <v>171.15</v>
      </c>
      <c r="CJ6" s="36">
        <f t="shared" si="9"/>
        <v>170.19</v>
      </c>
      <c r="CK6" s="35" t="str">
        <f>IF(CK7="","",IF(CK7="-","【-】","【"&amp;SUBSTITUTE(TEXT(CK7,"#,##0.00"),"-","△")&amp;"】"))</f>
        <v>【163.27】</v>
      </c>
      <c r="CL6" s="36">
        <f>IF(CL7="",NA(),CL7)</f>
        <v>50.14</v>
      </c>
      <c r="CM6" s="36">
        <f t="shared" ref="CM6:CU6" si="10">IF(CM7="",NA(),CM7)</f>
        <v>49.84</v>
      </c>
      <c r="CN6" s="36">
        <f t="shared" si="10"/>
        <v>50.56</v>
      </c>
      <c r="CO6" s="36">
        <f t="shared" si="10"/>
        <v>50.11</v>
      </c>
      <c r="CP6" s="36">
        <f t="shared" si="10"/>
        <v>65.88</v>
      </c>
      <c r="CQ6" s="36">
        <f t="shared" si="10"/>
        <v>59.09</v>
      </c>
      <c r="CR6" s="36">
        <f t="shared" si="10"/>
        <v>59.23</v>
      </c>
      <c r="CS6" s="36">
        <f t="shared" si="10"/>
        <v>58.58</v>
      </c>
      <c r="CT6" s="36">
        <f t="shared" si="10"/>
        <v>58.53</v>
      </c>
      <c r="CU6" s="36">
        <f t="shared" si="10"/>
        <v>59.01</v>
      </c>
      <c r="CV6" s="35" t="str">
        <f>IF(CV7="","",IF(CV7="-","【-】","【"&amp;SUBSTITUTE(TEXT(CV7,"#,##0.00"),"-","△")&amp;"】"))</f>
        <v>【59.94】</v>
      </c>
      <c r="CW6" s="36">
        <f>IF(CW7="",NA(),CW7)</f>
        <v>96.79</v>
      </c>
      <c r="CX6" s="36">
        <f t="shared" ref="CX6:DF6" si="11">IF(CX7="",NA(),CX7)</f>
        <v>97.79</v>
      </c>
      <c r="CY6" s="36">
        <f t="shared" si="11"/>
        <v>96.54</v>
      </c>
      <c r="CZ6" s="36">
        <f t="shared" si="11"/>
        <v>97.76</v>
      </c>
      <c r="DA6" s="36">
        <f t="shared" si="11"/>
        <v>96.97</v>
      </c>
      <c r="DB6" s="36">
        <f t="shared" si="11"/>
        <v>85.4</v>
      </c>
      <c r="DC6" s="36">
        <f t="shared" si="11"/>
        <v>85.53</v>
      </c>
      <c r="DD6" s="36">
        <f t="shared" si="11"/>
        <v>85.23</v>
      </c>
      <c r="DE6" s="36">
        <f t="shared" si="11"/>
        <v>85.26</v>
      </c>
      <c r="DF6" s="36">
        <f t="shared" si="11"/>
        <v>85.37</v>
      </c>
      <c r="DG6" s="35" t="str">
        <f>IF(DG7="","",IF(DG7="-","【-】","【"&amp;SUBSTITUTE(TEXT(DG7,"#,##0.00"),"-","△")&amp;"】"))</f>
        <v>【90.22】</v>
      </c>
      <c r="DH6" s="36">
        <f>IF(DH7="",NA(),DH7)</f>
        <v>12.13</v>
      </c>
      <c r="DI6" s="36">
        <f t="shared" ref="DI6:DQ6" si="12">IF(DI7="",NA(),DI7)</f>
        <v>12.88</v>
      </c>
      <c r="DJ6" s="36">
        <f t="shared" si="12"/>
        <v>38.03</v>
      </c>
      <c r="DK6" s="36">
        <f t="shared" si="12"/>
        <v>39.630000000000003</v>
      </c>
      <c r="DL6" s="36">
        <f t="shared" si="12"/>
        <v>41.09</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1.79</v>
      </c>
      <c r="DT6" s="36">
        <f t="shared" ref="DT6:EB6" si="13">IF(DT7="",NA(),DT7)</f>
        <v>1.7</v>
      </c>
      <c r="DU6" s="36">
        <f t="shared" si="13"/>
        <v>1.7</v>
      </c>
      <c r="DV6" s="36">
        <f t="shared" si="13"/>
        <v>1.56</v>
      </c>
      <c r="DW6" s="36">
        <f t="shared" si="13"/>
        <v>1.7</v>
      </c>
      <c r="DX6" s="36">
        <f t="shared" si="13"/>
        <v>7.8</v>
      </c>
      <c r="DY6" s="36">
        <f t="shared" si="13"/>
        <v>8.39</v>
      </c>
      <c r="DZ6" s="36">
        <f t="shared" si="13"/>
        <v>10.09</v>
      </c>
      <c r="EA6" s="36">
        <f t="shared" si="13"/>
        <v>10.54</v>
      </c>
      <c r="EB6" s="36">
        <f t="shared" si="13"/>
        <v>12.03</v>
      </c>
      <c r="EC6" s="35" t="str">
        <f>IF(EC7="","",IF(EC7="-","【-】","【"&amp;SUBSTITUTE(TEXT(EC7,"#,##0.00"),"-","△")&amp;"】"))</f>
        <v>【15.00】</v>
      </c>
      <c r="ED6" s="36">
        <f>IF(ED7="",NA(),ED7)</f>
        <v>0.99</v>
      </c>
      <c r="EE6" s="36">
        <f t="shared" ref="EE6:EM6" si="14">IF(EE7="",NA(),EE7)</f>
        <v>0.26</v>
      </c>
      <c r="EF6" s="36">
        <f t="shared" si="14"/>
        <v>0.17</v>
      </c>
      <c r="EG6" s="36">
        <f t="shared" si="14"/>
        <v>0.14000000000000001</v>
      </c>
      <c r="EH6" s="36">
        <f t="shared" si="14"/>
        <v>0.01</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263664</v>
      </c>
      <c r="D7" s="38">
        <v>46</v>
      </c>
      <c r="E7" s="38">
        <v>1</v>
      </c>
      <c r="F7" s="38">
        <v>0</v>
      </c>
      <c r="G7" s="38">
        <v>1</v>
      </c>
      <c r="H7" s="38" t="s">
        <v>105</v>
      </c>
      <c r="I7" s="38" t="s">
        <v>106</v>
      </c>
      <c r="J7" s="38" t="s">
        <v>107</v>
      </c>
      <c r="K7" s="38" t="s">
        <v>108</v>
      </c>
      <c r="L7" s="38" t="s">
        <v>109</v>
      </c>
      <c r="M7" s="38"/>
      <c r="N7" s="39" t="s">
        <v>110</v>
      </c>
      <c r="O7" s="39">
        <v>86.42</v>
      </c>
      <c r="P7" s="39">
        <v>99.74</v>
      </c>
      <c r="Q7" s="39">
        <v>2068</v>
      </c>
      <c r="R7" s="39">
        <v>37556</v>
      </c>
      <c r="S7" s="39">
        <v>25.68</v>
      </c>
      <c r="T7" s="39">
        <v>1462.46</v>
      </c>
      <c r="U7" s="39">
        <v>37522</v>
      </c>
      <c r="V7" s="39">
        <v>13.5</v>
      </c>
      <c r="W7" s="39">
        <v>2779.41</v>
      </c>
      <c r="X7" s="39">
        <v>101.73</v>
      </c>
      <c r="Y7" s="39">
        <v>101.39</v>
      </c>
      <c r="Z7" s="39">
        <v>100.38</v>
      </c>
      <c r="AA7" s="39">
        <v>101.19</v>
      </c>
      <c r="AB7" s="39">
        <v>100.54</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4356.05</v>
      </c>
      <c r="AU7" s="39">
        <v>4525.38</v>
      </c>
      <c r="AV7" s="39">
        <v>3153.03</v>
      </c>
      <c r="AW7" s="39">
        <v>3629.41</v>
      </c>
      <c r="AX7" s="39">
        <v>3613.57</v>
      </c>
      <c r="AY7" s="39">
        <v>852.01</v>
      </c>
      <c r="AZ7" s="39">
        <v>909.68</v>
      </c>
      <c r="BA7" s="39">
        <v>382.09</v>
      </c>
      <c r="BB7" s="39">
        <v>371.31</v>
      </c>
      <c r="BC7" s="39">
        <v>377.63</v>
      </c>
      <c r="BD7" s="39">
        <v>262.87</v>
      </c>
      <c r="BE7" s="39">
        <v>0</v>
      </c>
      <c r="BF7" s="39">
        <v>0</v>
      </c>
      <c r="BG7" s="39">
        <v>0</v>
      </c>
      <c r="BH7" s="39">
        <v>0</v>
      </c>
      <c r="BI7" s="39">
        <v>4.07</v>
      </c>
      <c r="BJ7" s="39">
        <v>391.4</v>
      </c>
      <c r="BK7" s="39">
        <v>382.65</v>
      </c>
      <c r="BL7" s="39">
        <v>385.06</v>
      </c>
      <c r="BM7" s="39">
        <v>373.09</v>
      </c>
      <c r="BN7" s="39">
        <v>364.71</v>
      </c>
      <c r="BO7" s="39">
        <v>270.87</v>
      </c>
      <c r="BP7" s="39">
        <v>67.709999999999994</v>
      </c>
      <c r="BQ7" s="39">
        <v>61.6</v>
      </c>
      <c r="BR7" s="39">
        <v>61.89</v>
      </c>
      <c r="BS7" s="39">
        <v>65.7</v>
      </c>
      <c r="BT7" s="39">
        <v>61.85</v>
      </c>
      <c r="BU7" s="39">
        <v>95.91</v>
      </c>
      <c r="BV7" s="39">
        <v>96.1</v>
      </c>
      <c r="BW7" s="39">
        <v>99.07</v>
      </c>
      <c r="BX7" s="39">
        <v>99.99</v>
      </c>
      <c r="BY7" s="39">
        <v>100.65</v>
      </c>
      <c r="BZ7" s="39">
        <v>105.59</v>
      </c>
      <c r="CA7" s="39">
        <v>177.8</v>
      </c>
      <c r="CB7" s="39">
        <v>196.19</v>
      </c>
      <c r="CC7" s="39">
        <v>197.13</v>
      </c>
      <c r="CD7" s="39">
        <v>184.74</v>
      </c>
      <c r="CE7" s="39">
        <v>197.36</v>
      </c>
      <c r="CF7" s="39">
        <v>179.29</v>
      </c>
      <c r="CG7" s="39">
        <v>178.39</v>
      </c>
      <c r="CH7" s="39">
        <v>173.03</v>
      </c>
      <c r="CI7" s="39">
        <v>171.15</v>
      </c>
      <c r="CJ7" s="39">
        <v>170.19</v>
      </c>
      <c r="CK7" s="39">
        <v>163.27000000000001</v>
      </c>
      <c r="CL7" s="39">
        <v>50.14</v>
      </c>
      <c r="CM7" s="39">
        <v>49.84</v>
      </c>
      <c r="CN7" s="39">
        <v>50.56</v>
      </c>
      <c r="CO7" s="39">
        <v>50.11</v>
      </c>
      <c r="CP7" s="39">
        <v>65.88</v>
      </c>
      <c r="CQ7" s="39">
        <v>59.09</v>
      </c>
      <c r="CR7" s="39">
        <v>59.23</v>
      </c>
      <c r="CS7" s="39">
        <v>58.58</v>
      </c>
      <c r="CT7" s="39">
        <v>58.53</v>
      </c>
      <c r="CU7" s="39">
        <v>59.01</v>
      </c>
      <c r="CV7" s="39">
        <v>59.94</v>
      </c>
      <c r="CW7" s="39">
        <v>96.79</v>
      </c>
      <c r="CX7" s="39">
        <v>97.79</v>
      </c>
      <c r="CY7" s="39">
        <v>96.54</v>
      </c>
      <c r="CZ7" s="39">
        <v>97.76</v>
      </c>
      <c r="DA7" s="39">
        <v>96.97</v>
      </c>
      <c r="DB7" s="39">
        <v>85.4</v>
      </c>
      <c r="DC7" s="39">
        <v>85.53</v>
      </c>
      <c r="DD7" s="39">
        <v>85.23</v>
      </c>
      <c r="DE7" s="39">
        <v>85.26</v>
      </c>
      <c r="DF7" s="39">
        <v>85.37</v>
      </c>
      <c r="DG7" s="39">
        <v>90.22</v>
      </c>
      <c r="DH7" s="39">
        <v>12.13</v>
      </c>
      <c r="DI7" s="39">
        <v>12.88</v>
      </c>
      <c r="DJ7" s="39">
        <v>38.03</v>
      </c>
      <c r="DK7" s="39">
        <v>39.630000000000003</v>
      </c>
      <c r="DL7" s="39">
        <v>41.09</v>
      </c>
      <c r="DM7" s="39">
        <v>36.36</v>
      </c>
      <c r="DN7" s="39">
        <v>37.340000000000003</v>
      </c>
      <c r="DO7" s="39">
        <v>44.31</v>
      </c>
      <c r="DP7" s="39">
        <v>45.75</v>
      </c>
      <c r="DQ7" s="39">
        <v>46.9</v>
      </c>
      <c r="DR7" s="39">
        <v>47.91</v>
      </c>
      <c r="DS7" s="39">
        <v>1.79</v>
      </c>
      <c r="DT7" s="39">
        <v>1.7</v>
      </c>
      <c r="DU7" s="39">
        <v>1.7</v>
      </c>
      <c r="DV7" s="39">
        <v>1.56</v>
      </c>
      <c r="DW7" s="39">
        <v>1.7</v>
      </c>
      <c r="DX7" s="39">
        <v>7.8</v>
      </c>
      <c r="DY7" s="39">
        <v>8.39</v>
      </c>
      <c r="DZ7" s="39">
        <v>10.09</v>
      </c>
      <c r="EA7" s="39">
        <v>10.54</v>
      </c>
      <c r="EB7" s="39">
        <v>12.03</v>
      </c>
      <c r="EC7" s="39">
        <v>15</v>
      </c>
      <c r="ED7" s="39">
        <v>0.99</v>
      </c>
      <c r="EE7" s="39">
        <v>0.26</v>
      </c>
      <c r="EF7" s="39">
        <v>0.17</v>
      </c>
      <c r="EG7" s="39">
        <v>0.14000000000000001</v>
      </c>
      <c r="EH7" s="39">
        <v>0.01</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2018-02-07T04:27:33Z</cp:lastPrinted>
  <dcterms:modified xsi:type="dcterms:W3CDTF">2018-02-07T04:34:33Z</dcterms:modified>
</cp:coreProperties>
</file>