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v8DFn9RE/PMeQX1lXW0mNaT7vEa5Fpi0PToGFlXHsG4NyoVIkKXd4fGSLjfBEDIhq6aT5l3x5XYm0gpxIm/vjg==" workbookSaltValue="C4d8n0bQhrP+r46KMWKzeA==" workbookSpinCount="100000" lockStructure="1"/>
  <bookViews>
    <workbookView xWindow="0" yWindow="30" windowWidth="15360" windowHeight="7605"/>
  </bookViews>
  <sheets>
    <sheet name="法適用_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<sst xmlns="http://schemas.openxmlformats.org/spreadsheetml/2006/main" count="232" uniqueCount="120">
  <si>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</si>
  <si>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</si>
  <si>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</si>
  <si>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</si>
  <si>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</si>
  <si>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</si>
  <si>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</si>
  <si>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</si>
  <si>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</si>
  <si>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</si>
  <si>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</si>
  <si>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</si>
  <si>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</si>
  <si>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</si>
  <si>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</si>
  <si>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</si>
  <si>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</si>
  <si>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</si>
  <si>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</si>
  <si>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</si>
  <si>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</si>
  <si>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</si>
  <si>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</si>
  <si>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</si>
  <si>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</si>
  <si>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</si>
  <si>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</si>
  <si>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</si>
  <si>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</si>
  <si>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</si>
  <si>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</si>
  <si>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</si>
  <si>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</si>
  <si>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</si>
  <si>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</si>
  <si>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</si>
  <si>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</si>
  <si>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</si>
  <si>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</si>
  <si>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</si>
  <si>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</si>
  <si>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</si>
  <si>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</si>
  <si>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</si>
  <si>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</si>
  <si>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</si>
  <si>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</si>
  <si>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</si>
  <si>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</si>
  <si>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</si>
  <si>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</si>
  <si>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</si>
  <si>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</si>
  <si>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</si>
  <si>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</si>
  <si>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</si>
  <si>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</si>
  <si>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</si>
  <si>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</si>
  <si>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</si>
  <si>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</si>
  <si>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</si>
  <si>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</si>
  <si>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</si>
  <si>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</si>
  <si>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</si>
  <si>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</si>
  <si>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</si>
  <si>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</si>
  <si>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</si>
  <si>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</si>
  <si>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</si>
  <si>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</si>
  <si>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</si>
  <si>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</si>
  <si>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</si>
  <si>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</si>
  <si>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</si>
  <si>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</si>
  <si>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</si>
  <si>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</si>
  <si>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</si>
  <si>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</si>
  <si>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</si>
  <si>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</si>
  <si>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</si>
  <si>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</si>
  <si>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</si>
  <si>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</si>
  <si>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</si>
  <si>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</si>
  <si>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</si>
  <si>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</si>
  <si>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</si>
  <si>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</si>
  <si>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</si>
  <si>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</si>
  <si>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</si>
  <si>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</si>
  <si>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</si>
  <si>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</si>
  <si>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</si>
  <si>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</si>
  <si>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</si>
  <si>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</si>
  <si>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京都府　宇治田原町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</si>
  <si>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</si>
  <si>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</si>
  <si>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</si>
  <si>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</si>
  <si>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</si>
  <si>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</si>
  <si>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</si>
  <si>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</si>
  <si>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</si>
  <si>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</si>
  <si>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</si>
  <si>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当町の水道事業は昭和47年度に供用開始しており、当初に埋設した管路が法定耐用年数を経過しています。管路の更新については、主に下水道工事の実施に合わせて行っており、類似団体と比較して、管路更新率も高く、老朽管の更新を進めているところです。これにより有形固定資産減価償却率の増加を抑制しています。</t>
    <phoneticPr fontId="4"/>
  </si>
  <si>
    <t>　平成29年度は、主に工場用の給水収益が増加したことにより、経常収支比率が好転し、累積欠損金比率も4年連続0％となった。併せて、企業債残高対給水収益比率も好転した。
　流動比率は、現在、拡張事業に取り組んでおり、現金預金が減少していることから、悪化傾向であり、類似団体と比較しても低いことから注意が必要である。
　平成27年度に簡易水道事業を統合したことに伴い経常経費が増加し、給水原価が増加し、料金回収率が悪化したが、給水収益等の増加により好転はしているものの依然100％を下回ることとなった。
　有収率は、前年度送水管の漏水事故があり低下していたが好転した。
　類似団体との比較では、流動比率を除き、その他の指数は上回っており、経営の健全性・効率性が保持されています。　</t>
    <rPh sb="30" eb="32">
      <t>ケイジョウ</t>
    </rPh>
    <rPh sb="32" eb="34">
      <t>シュウシ</t>
    </rPh>
    <rPh sb="34" eb="36">
      <t>ヒリツ</t>
    </rPh>
    <rPh sb="37" eb="39">
      <t>コウテン</t>
    </rPh>
    <rPh sb="60" eb="61">
      <t>アワ</t>
    </rPh>
    <rPh sb="64" eb="66">
      <t>キギョウ</t>
    </rPh>
    <rPh sb="66" eb="67">
      <t>サイ</t>
    </rPh>
    <rPh sb="67" eb="69">
      <t>ザンダカ</t>
    </rPh>
    <rPh sb="69" eb="70">
      <t>タイ</t>
    </rPh>
    <rPh sb="70" eb="72">
      <t>キュウスイ</t>
    </rPh>
    <rPh sb="72" eb="74">
      <t>シュウエキ</t>
    </rPh>
    <rPh sb="74" eb="76">
      <t>ヒリツ</t>
    </rPh>
    <rPh sb="77" eb="79">
      <t>コウテン</t>
    </rPh>
    <rPh sb="84" eb="86">
      <t>リュウドウ</t>
    </rPh>
    <rPh sb="86" eb="88">
      <t>ヒリツ</t>
    </rPh>
    <rPh sb="178" eb="179">
      <t>トモナ</t>
    </rPh>
    <rPh sb="180" eb="182">
      <t>ケイジョウ</t>
    </rPh>
    <rPh sb="182" eb="184">
      <t>ケイヒ</t>
    </rPh>
    <rPh sb="185" eb="187">
      <t>ゾウカ</t>
    </rPh>
    <rPh sb="189" eb="191">
      <t>キュウスイ</t>
    </rPh>
    <rPh sb="191" eb="193">
      <t>ゲンカ</t>
    </rPh>
    <rPh sb="194" eb="196">
      <t>ゾウカ</t>
    </rPh>
    <rPh sb="198" eb="200">
      <t>リョウキン</t>
    </rPh>
    <rPh sb="200" eb="202">
      <t>カイシュウ</t>
    </rPh>
    <rPh sb="202" eb="203">
      <t>リツ</t>
    </rPh>
    <rPh sb="204" eb="206">
      <t>アッカ</t>
    </rPh>
    <rPh sb="250" eb="252">
      <t>ユウシュウ</t>
    </rPh>
    <rPh sb="252" eb="253">
      <t>リツ</t>
    </rPh>
    <rPh sb="255" eb="258">
      <t>ゼンネンド</t>
    </rPh>
    <rPh sb="258" eb="261">
      <t>ソウスイカン</t>
    </rPh>
    <rPh sb="262" eb="264">
      <t>ロウスイ</t>
    </rPh>
    <rPh sb="264" eb="266">
      <t>ジコ</t>
    </rPh>
    <rPh sb="269" eb="271">
      <t>テイカ</t>
    </rPh>
    <rPh sb="294" eb="296">
      <t>リュウドウ</t>
    </rPh>
    <rPh sb="296" eb="298">
      <t>ヒリツ</t>
    </rPh>
    <rPh sb="299" eb="300">
      <t>ノゾ</t>
    </rPh>
    <rPh sb="304" eb="305">
      <t>タ</t>
    </rPh>
    <rPh sb="306" eb="308">
      <t>シスウ</t>
    </rPh>
    <rPh sb="309" eb="311">
      <t>ウワマワ</t>
    </rPh>
    <phoneticPr fontId="4"/>
  </si>
  <si>
    <t>　工場用の給水収益は好調であるものの、一般家庭用の給水収益は、給水人口の減少に伴い減少傾向にあり、料金回収率も100％を下回っている状況である。
　また、今後は維持管理費などの経常経費の増加や、老朽施設の更新需要の増加が見込まれる。
　そのような中、経営状況の改善及び更新事業に必要な財源確保に向けて、平成30年度に中長期的な経営戦略策定に取り組んでいるところです。</t>
    <rPh sb="1" eb="4">
      <t>コウジョウヨウ</t>
    </rPh>
    <rPh sb="5" eb="7">
      <t>キュウスイ</t>
    </rPh>
    <rPh sb="7" eb="9">
      <t>シュウエキ</t>
    </rPh>
    <rPh sb="10" eb="12">
      <t>コウチョウ</t>
    </rPh>
    <rPh sb="19" eb="21">
      <t>イッパン</t>
    </rPh>
    <rPh sb="21" eb="24">
      <t>カテイヨウ</t>
    </rPh>
    <rPh sb="25" eb="27">
      <t>キュウスイ</t>
    </rPh>
    <rPh sb="27" eb="29">
      <t>シュウエキ</t>
    </rPh>
    <rPh sb="31" eb="33">
      <t>キュウスイ</t>
    </rPh>
    <rPh sb="33" eb="35">
      <t>ジンコウ</t>
    </rPh>
    <rPh sb="36" eb="38">
      <t>ゲンショウ</t>
    </rPh>
    <rPh sb="39" eb="40">
      <t>トモナ</t>
    </rPh>
    <rPh sb="41" eb="43">
      <t>ゲンショウ</t>
    </rPh>
    <rPh sb="43" eb="45">
      <t>ケイコウ</t>
    </rPh>
    <rPh sb="49" eb="51">
      <t>リョウキン</t>
    </rPh>
    <rPh sb="51" eb="53">
      <t>カイシュウ</t>
    </rPh>
    <rPh sb="53" eb="54">
      <t>リツ</t>
    </rPh>
    <rPh sb="60" eb="62">
      <t>シタマワ</t>
    </rPh>
    <rPh sb="66" eb="68">
      <t>ジョウキョウ</t>
    </rPh>
    <rPh sb="97" eb="99">
      <t>ロウキュウ</t>
    </rPh>
    <rPh sb="99" eb="101">
      <t>シセツ</t>
    </rPh>
    <rPh sb="110" eb="112">
      <t>ミコ</t>
    </rPh>
    <rPh sb="123" eb="124">
      <t>ナカ</t>
    </rPh>
    <rPh sb="125" eb="127">
      <t>ケイエイ</t>
    </rPh>
    <rPh sb="127" eb="129">
      <t>ジョウキョウ</t>
    </rPh>
    <rPh sb="130" eb="132">
      <t>カイゼン</t>
    </rPh>
    <rPh sb="132" eb="133">
      <t>オヨ</t>
    </rPh>
    <rPh sb="134" eb="136">
      <t>コウシン</t>
    </rPh>
    <rPh sb="136" eb="138">
      <t>ジギョウ</t>
    </rPh>
    <rPh sb="139" eb="141">
      <t>ヒツヨウ</t>
    </rPh>
    <rPh sb="142" eb="144">
      <t>ザイゲン</t>
    </rPh>
    <rPh sb="144" eb="146">
      <t>カクホ</t>
    </rPh>
    <rPh sb="147" eb="148">
      <t>ム</t>
    </rPh>
    <rPh sb="151" eb="153">
      <t>ヘイセイ</t>
    </rPh>
    <rPh sb="155" eb="157">
      <t>ネンド</t>
    </rPh>
    <rPh sb="158" eb="162">
      <t>チュウチョウキテキ</t>
    </rPh>
    <rPh sb="163" eb="165">
      <t>ケイエイ</t>
    </rPh>
    <rPh sb="165" eb="167">
      <t>センリャク</t>
    </rPh>
    <rPh sb="167" eb="169">
      <t>サクテイ</t>
    </rPh>
    <rPh sb="170" eb="171">
      <t>ト</t>
    </rPh>
    <rPh sb="172" eb="173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</si>
</sst>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3.8</c:v>
                </c:pt>
                <c:pt idx="1">
                  <c:v>2.27</c:v>
                </c:pt>
                <c:pt idx="2">
                  <c:v>1.1100000000000001</c:v>
                </c:pt>
                <c:pt idx="3" formatCode="#,##0.00;&quot;△&quot;#,##0.00">
                  <c:v>0</c:v>
                </c:pt>
                <c:pt idx="4">
                  <c:v>2.39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69-4A2F-BC35-6F87CA0D8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86912"/>
        <c:axId val="91289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0.64</c:v>
                </c:pt>
                <c:pt idx="1">
                  <c:v>0.56000000000000005</c:v>
                </c:pt>
                <c:pt idx="2">
                  <c:v>0.65</c:v>
                </c:pt>
                <c:pt idx="3">
                  <c:v>0.46</c:v>
                </c:pt>
                <c:pt idx="4">
                  <c:v>0.44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69-4A2F-BC35-6F87CA0D8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86912"/>
        <c:axId val="91289088"/>
      </c:lineChart>
      <c:dateAx>
        <c:axId val="91286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289088"/>
        <c:crosses val="autoZero"/>
        <c:auto val="1"/>
        <c:lblOffset val="100"/>
        <c:baseTimeUnit val="years"/>
      </c:dateAx>
      <c:valAx>
        <c:axId val="91289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286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60.28</c:v>
                </c:pt>
                <c:pt idx="1">
                  <c:v>55.89</c:v>
                </c:pt>
                <c:pt idx="2">
                  <c:v>53.83</c:v>
                </c:pt>
                <c:pt idx="3">
                  <c:v>58.31</c:v>
                </c:pt>
                <c:pt idx="4">
                  <c:v>56.31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F9-4E2D-89CB-EEEB20BF2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12320"/>
        <c:axId val="96314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49.77</c:v>
                </c:pt>
                <c:pt idx="1">
                  <c:v>49.22</c:v>
                </c:pt>
                <c:pt idx="2">
                  <c:v>49.08</c:v>
                </c:pt>
                <c:pt idx="3">
                  <c:v>49.32</c:v>
                </c:pt>
                <c:pt idx="4">
                  <c:v>50.24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F9-4E2D-89CB-EEEB20BF2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2320"/>
        <c:axId val="96314496"/>
      </c:lineChart>
      <c:dateAx>
        <c:axId val="96312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314496"/>
        <c:crosses val="autoZero"/>
        <c:auto val="1"/>
        <c:lblOffset val="100"/>
        <c:baseTimeUnit val="years"/>
      </c:dateAx>
      <c:valAx>
        <c:axId val="96314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312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81.62</c:v>
                </c:pt>
                <c:pt idx="1">
                  <c:v>83.25</c:v>
                </c:pt>
                <c:pt idx="2">
                  <c:v>87.89</c:v>
                </c:pt>
                <c:pt idx="3">
                  <c:v>81.81</c:v>
                </c:pt>
                <c:pt idx="4">
                  <c:v>86.99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F8-4B20-9333-95E98266E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53664"/>
        <c:axId val="96355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79.98</c:v>
                </c:pt>
                <c:pt idx="1">
                  <c:v>79.48</c:v>
                </c:pt>
                <c:pt idx="2">
                  <c:v>79.3</c:v>
                </c:pt>
                <c:pt idx="3">
                  <c:v>79.34</c:v>
                </c:pt>
                <c:pt idx="4">
                  <c:v>78.650000000000006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F8-4B20-9333-95E98266E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3664"/>
        <c:axId val="96355840"/>
      </c:lineChart>
      <c:dateAx>
        <c:axId val="9635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355840"/>
        <c:crosses val="autoZero"/>
        <c:auto val="1"/>
        <c:lblOffset val="100"/>
        <c:baseTimeUnit val="years"/>
      </c:dateAx>
      <c:valAx>
        <c:axId val="96355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35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101.99</c:v>
                </c:pt>
                <c:pt idx="1">
                  <c:v>105.72</c:v>
                </c:pt>
                <c:pt idx="2">
                  <c:v>108.73</c:v>
                </c:pt>
                <c:pt idx="3">
                  <c:v>110.3</c:v>
                </c:pt>
                <c:pt idx="4">
                  <c:v>111.35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3D-4640-A0CD-91EF7CBB2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81888"/>
        <c:axId val="92583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105.53</c:v>
                </c:pt>
                <c:pt idx="1">
                  <c:v>107.2</c:v>
                </c:pt>
                <c:pt idx="2">
                  <c:v>106.62</c:v>
                </c:pt>
                <c:pt idx="3">
                  <c:v>107.95</c:v>
                </c:pt>
                <c:pt idx="4">
                  <c:v>104.47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3D-4640-A0CD-91EF7CBB2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81888"/>
        <c:axId val="92583808"/>
      </c:lineChart>
      <c:dateAx>
        <c:axId val="92581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583808"/>
        <c:crosses val="autoZero"/>
        <c:auto val="1"/>
        <c:lblOffset val="100"/>
        <c:baseTimeUnit val="years"/>
      </c:dateAx>
      <c:valAx>
        <c:axId val="92583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581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34.770000000000003</c:v>
                </c:pt>
                <c:pt idx="1">
                  <c:v>44.61</c:v>
                </c:pt>
                <c:pt idx="2">
                  <c:v>44.77</c:v>
                </c:pt>
                <c:pt idx="3">
                  <c:v>45.42</c:v>
                </c:pt>
                <c:pt idx="4">
                  <c:v>45.33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8A-4483-8853-95C06387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67840"/>
        <c:axId val="94869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36.43</c:v>
                </c:pt>
                <c:pt idx="1">
                  <c:v>46.12</c:v>
                </c:pt>
                <c:pt idx="2">
                  <c:v>47.44</c:v>
                </c:pt>
                <c:pt idx="3">
                  <c:v>48.3</c:v>
                </c:pt>
                <c:pt idx="4">
                  <c:v>45.14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8A-4483-8853-95C06387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67840"/>
        <c:axId val="94869760"/>
      </c:lineChart>
      <c:dateAx>
        <c:axId val="94867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869760"/>
        <c:crosses val="autoZero"/>
        <c:auto val="1"/>
        <c:lblOffset val="100"/>
        <c:baseTimeUnit val="years"/>
      </c:dateAx>
      <c:valAx>
        <c:axId val="94869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867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29.73</c:v>
                </c:pt>
                <c:pt idx="2">
                  <c:v>13.98</c:v>
                </c:pt>
                <c:pt idx="3">
                  <c:v>13.91</c:v>
                </c:pt>
                <c:pt idx="4">
                  <c:v>12.33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F7-4B66-B334-8E02506BA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92800"/>
        <c:axId val="94894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8.7200000000000006</c:v>
                </c:pt>
                <c:pt idx="1">
                  <c:v>9.86</c:v>
                </c:pt>
                <c:pt idx="2">
                  <c:v>11.16</c:v>
                </c:pt>
                <c:pt idx="3">
                  <c:v>12.43</c:v>
                </c:pt>
                <c:pt idx="4">
                  <c:v>13.58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BF7-4B66-B334-8E02506BA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92800"/>
        <c:axId val="94894720"/>
      </c:lineChart>
      <c:dateAx>
        <c:axId val="94892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894720"/>
        <c:crosses val="autoZero"/>
        <c:auto val="1"/>
        <c:lblOffset val="100"/>
        <c:baseTimeUnit val="years"/>
      </c:dateAx>
      <c:valAx>
        <c:axId val="94894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892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 formatCode="#,##0.00;&quot;△&quot;#,##0.00;&quot;-&quot;">
                  <c:v>1.59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96-47BF-9EBE-DB269DDD3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41984"/>
        <c:axId val="96044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28.31</c:v>
                </c:pt>
                <c:pt idx="1">
                  <c:v>13.46</c:v>
                </c:pt>
                <c:pt idx="2">
                  <c:v>12.59</c:v>
                </c:pt>
                <c:pt idx="3">
                  <c:v>12.44</c:v>
                </c:pt>
                <c:pt idx="4">
                  <c:v>16.399999999999999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96-47BF-9EBE-DB269DDD3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41984"/>
        <c:axId val="96044160"/>
      </c:lineChart>
      <c:dateAx>
        <c:axId val="96041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044160"/>
        <c:crosses val="autoZero"/>
        <c:auto val="1"/>
        <c:lblOffset val="100"/>
        <c:baseTimeUnit val="years"/>
      </c:dateAx>
      <c:valAx>
        <c:axId val="960441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041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811</c:v>
                </c:pt>
                <c:pt idx="1">
                  <c:v>267.57</c:v>
                </c:pt>
                <c:pt idx="2">
                  <c:v>239.59</c:v>
                </c:pt>
                <c:pt idx="3">
                  <c:v>182.74</c:v>
                </c:pt>
                <c:pt idx="4">
                  <c:v>130.36000000000001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52-4339-B4DC-5B981A067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23936"/>
        <c:axId val="96425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1164.51</c:v>
                </c:pt>
                <c:pt idx="1">
                  <c:v>434.72</c:v>
                </c:pt>
                <c:pt idx="2">
                  <c:v>416.14</c:v>
                </c:pt>
                <c:pt idx="3">
                  <c:v>371.89</c:v>
                </c:pt>
                <c:pt idx="4">
                  <c:v>293.23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52-4339-B4DC-5B981A067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23936"/>
        <c:axId val="96425856"/>
      </c:lineChart>
      <c:dateAx>
        <c:axId val="9642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425856"/>
        <c:crosses val="autoZero"/>
        <c:auto val="1"/>
        <c:lblOffset val="100"/>
        <c:baseTimeUnit val="years"/>
      </c:dateAx>
      <c:valAx>
        <c:axId val="964258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42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327.61</c:v>
                </c:pt>
                <c:pt idx="1">
                  <c:v>309.27</c:v>
                </c:pt>
                <c:pt idx="2">
                  <c:v>435.65</c:v>
                </c:pt>
                <c:pt idx="3">
                  <c:v>393.72</c:v>
                </c:pt>
                <c:pt idx="4">
                  <c:v>381.18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06-44DD-ABC8-2D8A8DE02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65280"/>
        <c:axId val="96467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498.27</c:v>
                </c:pt>
                <c:pt idx="1">
                  <c:v>495.76</c:v>
                </c:pt>
                <c:pt idx="2">
                  <c:v>487.22</c:v>
                </c:pt>
                <c:pt idx="3">
                  <c:v>483.11</c:v>
                </c:pt>
                <c:pt idx="4">
                  <c:v>542.29999999999995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06-44DD-ABC8-2D8A8DE02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65280"/>
        <c:axId val="96467200"/>
      </c:lineChart>
      <c:dateAx>
        <c:axId val="96465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467200"/>
        <c:crosses val="autoZero"/>
        <c:auto val="1"/>
        <c:lblOffset val="100"/>
        <c:baseTimeUnit val="years"/>
      </c:dateAx>
      <c:valAx>
        <c:axId val="964672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465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96.75</c:v>
                </c:pt>
                <c:pt idx="1">
                  <c:v>101.78</c:v>
                </c:pt>
                <c:pt idx="2">
                  <c:v>90.6</c:v>
                </c:pt>
                <c:pt idx="3">
                  <c:v>91.72</c:v>
                </c:pt>
                <c:pt idx="4">
                  <c:v>93.47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DE-489B-AE9A-45E10E4F3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60384"/>
        <c:axId val="96191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90.64</c:v>
                </c:pt>
                <c:pt idx="1">
                  <c:v>93.66</c:v>
                </c:pt>
                <c:pt idx="2">
                  <c:v>92.76</c:v>
                </c:pt>
                <c:pt idx="3">
                  <c:v>93.28</c:v>
                </c:pt>
                <c:pt idx="4">
                  <c:v>87.51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DE-489B-AE9A-45E10E4F3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60384"/>
        <c:axId val="96191232"/>
      </c:lineChart>
      <c:dateAx>
        <c:axId val="96160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191232"/>
        <c:crosses val="autoZero"/>
        <c:auto val="1"/>
        <c:lblOffset val="100"/>
        <c:baseTimeUnit val="years"/>
      </c:dateAx>
      <c:valAx>
        <c:axId val="96191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160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154.26</c:v>
                </c:pt>
                <c:pt idx="1">
                  <c:v>146.38</c:v>
                </c:pt>
                <c:pt idx="2">
                  <c:v>164.6</c:v>
                </c:pt>
                <c:pt idx="3">
                  <c:v>163.19</c:v>
                </c:pt>
                <c:pt idx="4">
                  <c:v>161.13999999999999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75-4957-820F-63B10D82D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05440"/>
        <c:axId val="96285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213.52</c:v>
                </c:pt>
                <c:pt idx="1">
                  <c:v>208.21</c:v>
                </c:pt>
                <c:pt idx="2">
                  <c:v>208.67</c:v>
                </c:pt>
                <c:pt idx="3">
                  <c:v>208.29</c:v>
                </c:pt>
                <c:pt idx="4">
                  <c:v>218.42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75-4957-820F-63B10D82D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05440"/>
        <c:axId val="96285440"/>
      </c:lineChart>
      <c:dateAx>
        <c:axId val="96205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285440"/>
        <c:crosses val="autoZero"/>
        <c:auto val="1"/>
        <c:lblOffset val="100"/>
        <c:baseTimeUnit val="years"/>
      </c:dateAx>
      <c:valAx>
        <c:axId val="96285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205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F1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京都府　宇治田原町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45"/>
      <c r="AF6" s="45"/>
      <c r="AG6" s="4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7"/>
      <c r="D7" s="47"/>
      <c r="E7" s="47"/>
      <c r="F7" s="47"/>
      <c r="G7" s="47"/>
      <c r="H7" s="47"/>
      <c r="I7" s="46" t="s">
        <v>2</v>
      </c>
      <c r="J7" s="47"/>
      <c r="K7" s="47"/>
      <c r="L7" s="47"/>
      <c r="M7" s="47"/>
      <c r="N7" s="47"/>
      <c r="O7" s="48"/>
      <c r="P7" s="49" t="s">
        <v>3</v>
      </c>
      <c r="Q7" s="49"/>
      <c r="R7" s="49"/>
      <c r="S7" s="49"/>
      <c r="T7" s="49"/>
      <c r="U7" s="49"/>
      <c r="V7" s="49"/>
      <c r="W7" s="49" t="s">
        <v>4</v>
      </c>
      <c r="X7" s="49"/>
      <c r="Y7" s="49"/>
      <c r="Z7" s="49"/>
      <c r="AA7" s="49"/>
      <c r="AB7" s="49"/>
      <c r="AC7" s="49"/>
      <c r="AD7" s="49" t="s">
        <v>5</v>
      </c>
      <c r="AE7" s="49"/>
      <c r="AF7" s="49"/>
      <c r="AG7" s="49"/>
      <c r="AH7" s="49"/>
      <c r="AI7" s="49"/>
      <c r="AJ7" s="49"/>
      <c r="AK7" s="4"/>
      <c r="AL7" s="49" t="s">
        <v>6</v>
      </c>
      <c r="AM7" s="49"/>
      <c r="AN7" s="49"/>
      <c r="AO7" s="49"/>
      <c r="AP7" s="49"/>
      <c r="AQ7" s="49"/>
      <c r="AR7" s="49"/>
      <c r="AS7" s="49"/>
      <c r="AT7" s="46" t="s">
        <v>7</v>
      </c>
      <c r="AU7" s="47"/>
      <c r="AV7" s="47"/>
      <c r="AW7" s="47"/>
      <c r="AX7" s="47"/>
      <c r="AY7" s="47"/>
      <c r="AZ7" s="47"/>
      <c r="BA7" s="47"/>
      <c r="BB7" s="49" t="s">
        <v>8</v>
      </c>
      <c r="BC7" s="49"/>
      <c r="BD7" s="49"/>
      <c r="BE7" s="49"/>
      <c r="BF7" s="49"/>
      <c r="BG7" s="49"/>
      <c r="BH7" s="49"/>
      <c r="BI7" s="4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5" t="str">
        <f>データ!$I$6</f>
        <v>法適用</v>
      </c>
      <c r="C8" s="56"/>
      <c r="D8" s="56"/>
      <c r="E8" s="56"/>
      <c r="F8" s="56"/>
      <c r="G8" s="56"/>
      <c r="H8" s="56"/>
      <c r="I8" s="55" t="str">
        <f>データ!$J$6</f>
        <v>水道事業</v>
      </c>
      <c r="J8" s="56"/>
      <c r="K8" s="56"/>
      <c r="L8" s="56"/>
      <c r="M8" s="56"/>
      <c r="N8" s="56"/>
      <c r="O8" s="57"/>
      <c r="P8" s="58" t="str">
        <f>データ!$K$6</f>
        <v>末端給水事業</v>
      </c>
      <c r="Q8" s="58"/>
      <c r="R8" s="58"/>
      <c r="S8" s="58"/>
      <c r="T8" s="58"/>
      <c r="U8" s="58"/>
      <c r="V8" s="58"/>
      <c r="W8" s="58" t="str">
        <f>データ!$L$6</f>
        <v>A8</v>
      </c>
      <c r="X8" s="58"/>
      <c r="Y8" s="58"/>
      <c r="Z8" s="58"/>
      <c r="AA8" s="58"/>
      <c r="AB8" s="58"/>
      <c r="AC8" s="58"/>
      <c r="AD8" s="58" t="str">
        <f>データ!$M$6</f>
        <v>非設置</v>
      </c>
      <c r="AE8" s="58"/>
      <c r="AF8" s="58"/>
      <c r="AG8" s="58"/>
      <c r="AH8" s="58"/>
      <c r="AI8" s="58"/>
      <c r="AJ8" s="58"/>
      <c r="AK8" s="4"/>
      <c r="AL8" s="59">
        <f>データ!$R$6</f>
        <v>9406</v>
      </c>
      <c r="AM8" s="59"/>
      <c r="AN8" s="59"/>
      <c r="AO8" s="59"/>
      <c r="AP8" s="59"/>
      <c r="AQ8" s="59"/>
      <c r="AR8" s="59"/>
      <c r="AS8" s="59"/>
      <c r="AT8" s="50">
        <f>データ!$S$6</f>
        <v>58.16</v>
      </c>
      <c r="AU8" s="51"/>
      <c r="AV8" s="51"/>
      <c r="AW8" s="51"/>
      <c r="AX8" s="51"/>
      <c r="AY8" s="51"/>
      <c r="AZ8" s="51"/>
      <c r="BA8" s="51"/>
      <c r="BB8" s="52">
        <f>データ!$T$6</f>
        <v>161.72999999999999</v>
      </c>
      <c r="BC8" s="52"/>
      <c r="BD8" s="52"/>
      <c r="BE8" s="52"/>
      <c r="BF8" s="52"/>
      <c r="BG8" s="52"/>
      <c r="BH8" s="52"/>
      <c r="BI8" s="52"/>
      <c r="BJ8" s="3"/>
      <c r="BK8" s="3"/>
      <c r="BL8" s="53" t="s">
        <v>10</v>
      </c>
      <c r="BM8" s="5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6" t="s">
        <v>12</v>
      </c>
      <c r="C9" s="47"/>
      <c r="D9" s="47"/>
      <c r="E9" s="47"/>
      <c r="F9" s="47"/>
      <c r="G9" s="47"/>
      <c r="H9" s="47"/>
      <c r="I9" s="46" t="s">
        <v>13</v>
      </c>
      <c r="J9" s="47"/>
      <c r="K9" s="47"/>
      <c r="L9" s="47"/>
      <c r="M9" s="47"/>
      <c r="N9" s="47"/>
      <c r="O9" s="48"/>
      <c r="P9" s="49" t="s">
        <v>14</v>
      </c>
      <c r="Q9" s="49"/>
      <c r="R9" s="49"/>
      <c r="S9" s="49"/>
      <c r="T9" s="49"/>
      <c r="U9" s="49"/>
      <c r="V9" s="49"/>
      <c r="W9" s="49" t="s">
        <v>15</v>
      </c>
      <c r="X9" s="49"/>
      <c r="Y9" s="49"/>
      <c r="Z9" s="49"/>
      <c r="AA9" s="49"/>
      <c r="AB9" s="49"/>
      <c r="AC9" s="49"/>
      <c r="AD9" s="2"/>
      <c r="AE9" s="2"/>
      <c r="AF9" s="2"/>
      <c r="AG9" s="2"/>
      <c r="AH9" s="4"/>
      <c r="AI9" s="4"/>
      <c r="AJ9" s="4"/>
      <c r="AK9" s="4"/>
      <c r="AL9" s="49" t="s">
        <v>16</v>
      </c>
      <c r="AM9" s="49"/>
      <c r="AN9" s="49"/>
      <c r="AO9" s="49"/>
      <c r="AP9" s="49"/>
      <c r="AQ9" s="49"/>
      <c r="AR9" s="49"/>
      <c r="AS9" s="49"/>
      <c r="AT9" s="46" t="s">
        <v>17</v>
      </c>
      <c r="AU9" s="47"/>
      <c r="AV9" s="47"/>
      <c r="AW9" s="47"/>
      <c r="AX9" s="47"/>
      <c r="AY9" s="47"/>
      <c r="AZ9" s="47"/>
      <c r="BA9" s="47"/>
      <c r="BB9" s="49" t="s">
        <v>18</v>
      </c>
      <c r="BC9" s="49"/>
      <c r="BD9" s="49"/>
      <c r="BE9" s="49"/>
      <c r="BF9" s="49"/>
      <c r="BG9" s="49"/>
      <c r="BH9" s="49"/>
      <c r="BI9" s="49"/>
      <c r="BJ9" s="3"/>
      <c r="BK9" s="3"/>
      <c r="BL9" s="60" t="s">
        <v>19</v>
      </c>
      <c r="BM9" s="61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0" t="str">
        <f>データ!$N$6</f>
        <v>-</v>
      </c>
      <c r="C10" s="51"/>
      <c r="D10" s="51"/>
      <c r="E10" s="51"/>
      <c r="F10" s="51"/>
      <c r="G10" s="51"/>
      <c r="H10" s="51"/>
      <c r="I10" s="50">
        <f>データ!$O$6</f>
        <v>79.430000000000007</v>
      </c>
      <c r="J10" s="51"/>
      <c r="K10" s="51"/>
      <c r="L10" s="51"/>
      <c r="M10" s="51"/>
      <c r="N10" s="51"/>
      <c r="O10" s="62"/>
      <c r="P10" s="52">
        <f>データ!$P$6</f>
        <v>98.4</v>
      </c>
      <c r="Q10" s="52"/>
      <c r="R10" s="52"/>
      <c r="S10" s="52"/>
      <c r="T10" s="52"/>
      <c r="U10" s="52"/>
      <c r="V10" s="52"/>
      <c r="W10" s="59">
        <f>データ!$Q$6</f>
        <v>2624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4"/>
      <c r="AI10" s="4"/>
      <c r="AJ10" s="4"/>
      <c r="AK10" s="4"/>
      <c r="AL10" s="59">
        <f>データ!$U$6</f>
        <v>9234</v>
      </c>
      <c r="AM10" s="59"/>
      <c r="AN10" s="59"/>
      <c r="AO10" s="59"/>
      <c r="AP10" s="59"/>
      <c r="AQ10" s="59"/>
      <c r="AR10" s="59"/>
      <c r="AS10" s="59"/>
      <c r="AT10" s="50">
        <f>データ!$V$6</f>
        <v>8.74</v>
      </c>
      <c r="AU10" s="51"/>
      <c r="AV10" s="51"/>
      <c r="AW10" s="51"/>
      <c r="AX10" s="51"/>
      <c r="AY10" s="51"/>
      <c r="AZ10" s="51"/>
      <c r="BA10" s="51"/>
      <c r="BB10" s="52">
        <f>データ!$W$6</f>
        <v>1056.52</v>
      </c>
      <c r="BC10" s="52"/>
      <c r="BD10" s="52"/>
      <c r="BE10" s="52"/>
      <c r="BF10" s="52"/>
      <c r="BG10" s="52"/>
      <c r="BH10" s="52"/>
      <c r="BI10" s="52"/>
      <c r="BJ10" s="2"/>
      <c r="BK10" s="2"/>
      <c r="BL10" s="63" t="s">
        <v>21</v>
      </c>
      <c r="BM10" s="64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23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15">
      <c r="A14" s="2"/>
      <c r="B14" s="67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73" t="s">
        <v>25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5"/>
    </row>
    <row r="15" spans="1:78" ht="13.5" customHeight="1" x14ac:dyDescent="0.15">
      <c r="A15" s="2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2"/>
      <c r="BL15" s="76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9" t="s">
        <v>118</v>
      </c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9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9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9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9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9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9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9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9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9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9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9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9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9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9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/>
    </row>
    <row r="34" spans="1:78" ht="13.5" customHeight="1" x14ac:dyDescent="0.15">
      <c r="A34" s="2"/>
      <c r="B34" s="17"/>
      <c r="C34" s="82" t="s">
        <v>26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19"/>
      <c r="R34" s="82" t="s">
        <v>27</v>
      </c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19"/>
      <c r="AG34" s="82" t="s">
        <v>28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19"/>
      <c r="AV34" s="82" t="s">
        <v>29</v>
      </c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18"/>
      <c r="BK34" s="2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1"/>
    </row>
    <row r="35" spans="1:78" ht="13.5" customHeight="1" x14ac:dyDescent="0.15">
      <c r="A35" s="2"/>
      <c r="B35" s="17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19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19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19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18"/>
      <c r="BK35" s="2"/>
      <c r="BL35" s="79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9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9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9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9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9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9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9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9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73" t="s">
        <v>30</v>
      </c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6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9" t="s">
        <v>117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 x14ac:dyDescent="0.15">
      <c r="A56" s="2"/>
      <c r="B56" s="17"/>
      <c r="C56" s="82" t="s">
        <v>31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19"/>
      <c r="R56" s="82" t="s">
        <v>32</v>
      </c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19"/>
      <c r="AG56" s="82" t="s">
        <v>33</v>
      </c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19"/>
      <c r="AV56" s="82" t="s">
        <v>34</v>
      </c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18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 x14ac:dyDescent="0.15">
      <c r="A57" s="2"/>
      <c r="B57" s="17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19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19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19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18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 x14ac:dyDescent="0.15">
      <c r="A60" s="2"/>
      <c r="B60" s="70" t="s">
        <v>35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2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 x14ac:dyDescent="0.15">
      <c r="A61" s="2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2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73" t="s">
        <v>36</v>
      </c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6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9" t="s">
        <v>119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9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9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9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9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</row>
    <row r="79" spans="1:78" ht="13.5" customHeight="1" x14ac:dyDescent="0.15">
      <c r="A79" s="2"/>
      <c r="B79" s="17"/>
      <c r="C79" s="82" t="s">
        <v>37</v>
      </c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19"/>
      <c r="V79" s="19"/>
      <c r="W79" s="82" t="s">
        <v>38</v>
      </c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19"/>
      <c r="AP79" s="19"/>
      <c r="AQ79" s="82" t="s">
        <v>39</v>
      </c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4"/>
      <c r="BJ79" s="18"/>
      <c r="BK79" s="2"/>
      <c r="BL79" s="79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</row>
    <row r="80" spans="1:78" ht="13.5" customHeight="1" x14ac:dyDescent="0.15">
      <c r="A80" s="2"/>
      <c r="B80" s="17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19"/>
      <c r="V80" s="19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19"/>
      <c r="AP80" s="19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4"/>
      <c r="BJ80" s="18"/>
      <c r="BK80" s="2"/>
      <c r="BL80" s="79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79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3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5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42Zw+SQIFywGuMrZgSFLy0eNM+kMsU8Dt5fCMMgua9JvODTRErfDhpxM7HXUQ9gXvGF0crV7jSBOgNRCB0R+uQ==" saltValue="UnigNZs1zSINSvti4X6K3g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263443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京都府　宇治田原町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A8</v>
      </c>
      <c r="M6" s="33" t="str">
        <f t="shared" si="3"/>
        <v>非設置</v>
      </c>
      <c r="N6" s="34" t="str">
        <f t="shared" si="3"/>
        <v>-</v>
      </c>
      <c r="O6" s="34">
        <f t="shared" si="3"/>
        <v>79.430000000000007</v>
      </c>
      <c r="P6" s="34">
        <f t="shared" si="3"/>
        <v>98.4</v>
      </c>
      <c r="Q6" s="34">
        <f t="shared" si="3"/>
        <v>2624</v>
      </c>
      <c r="R6" s="34">
        <f t="shared" si="3"/>
        <v>9406</v>
      </c>
      <c r="S6" s="34">
        <f t="shared" si="3"/>
        <v>58.16</v>
      </c>
      <c r="T6" s="34">
        <f t="shared" si="3"/>
        <v>161.72999999999999</v>
      </c>
      <c r="U6" s="34">
        <f t="shared" si="3"/>
        <v>9234</v>
      </c>
      <c r="V6" s="34">
        <f t="shared" si="3"/>
        <v>8.74</v>
      </c>
      <c r="W6" s="34">
        <f t="shared" si="3"/>
        <v>1056.52</v>
      </c>
      <c r="X6" s="35">
        <f>IF(X7="",NA(),X7)</f>
        <v>101.99</v>
      </c>
      <c r="Y6" s="35">
        <f t="shared" ref="Y6:AG6" si="4">IF(Y7="",NA(),Y7)</f>
        <v>105.72</v>
      </c>
      <c r="Z6" s="35">
        <f t="shared" si="4"/>
        <v>108.73</v>
      </c>
      <c r="AA6" s="35">
        <f t="shared" si="4"/>
        <v>110.3</v>
      </c>
      <c r="AB6" s="35">
        <f t="shared" si="4"/>
        <v>111.35</v>
      </c>
      <c r="AC6" s="35">
        <f t="shared" si="4"/>
        <v>105.53</v>
      </c>
      <c r="AD6" s="35">
        <f t="shared" si="4"/>
        <v>107.2</v>
      </c>
      <c r="AE6" s="35">
        <f t="shared" si="4"/>
        <v>106.62</v>
      </c>
      <c r="AF6" s="35">
        <f t="shared" si="4"/>
        <v>107.95</v>
      </c>
      <c r="AG6" s="35">
        <f t="shared" si="4"/>
        <v>104.47</v>
      </c>
      <c r="AH6" s="34" t="str">
        <f>IF(AH7="","",IF(AH7="-","【-】","【"&amp;SUBSTITUTE(TEXT(AH7,"#,##0.00"),"-","△")&amp;"】"))</f>
        <v>【113.39】</v>
      </c>
      <c r="AI6" s="35">
        <f>IF(AI7="",NA(),AI7)</f>
        <v>1.59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28.31</v>
      </c>
      <c r="AO6" s="35">
        <f t="shared" si="5"/>
        <v>13.46</v>
      </c>
      <c r="AP6" s="35">
        <f t="shared" si="5"/>
        <v>12.59</v>
      </c>
      <c r="AQ6" s="35">
        <f t="shared" si="5"/>
        <v>12.44</v>
      </c>
      <c r="AR6" s="35">
        <f t="shared" si="5"/>
        <v>16.399999999999999</v>
      </c>
      <c r="AS6" s="34" t="str">
        <f>IF(AS7="","",IF(AS7="-","【-】","【"&amp;SUBSTITUTE(TEXT(AS7,"#,##0.00"),"-","△")&amp;"】"))</f>
        <v>【0.85】</v>
      </c>
      <c r="AT6" s="35">
        <f>IF(AT7="",NA(),AT7)</f>
        <v>811</v>
      </c>
      <c r="AU6" s="35">
        <f t="shared" ref="AU6:BC6" si="6">IF(AU7="",NA(),AU7)</f>
        <v>267.57</v>
      </c>
      <c r="AV6" s="35">
        <f t="shared" si="6"/>
        <v>239.59</v>
      </c>
      <c r="AW6" s="35">
        <f t="shared" si="6"/>
        <v>182.74</v>
      </c>
      <c r="AX6" s="35">
        <f t="shared" si="6"/>
        <v>130.36000000000001</v>
      </c>
      <c r="AY6" s="35">
        <f t="shared" si="6"/>
        <v>1164.51</v>
      </c>
      <c r="AZ6" s="35">
        <f t="shared" si="6"/>
        <v>434.72</v>
      </c>
      <c r="BA6" s="35">
        <f t="shared" si="6"/>
        <v>416.14</v>
      </c>
      <c r="BB6" s="35">
        <f t="shared" si="6"/>
        <v>371.89</v>
      </c>
      <c r="BC6" s="35">
        <f t="shared" si="6"/>
        <v>293.23</v>
      </c>
      <c r="BD6" s="34" t="str">
        <f>IF(BD7="","",IF(BD7="-","【-】","【"&amp;SUBSTITUTE(TEXT(BD7,"#,##0.00"),"-","△")&amp;"】"))</f>
        <v>【264.34】</v>
      </c>
      <c r="BE6" s="35">
        <f>IF(BE7="",NA(),BE7)</f>
        <v>327.61</v>
      </c>
      <c r="BF6" s="35">
        <f t="shared" ref="BF6:BN6" si="7">IF(BF7="",NA(),BF7)</f>
        <v>309.27</v>
      </c>
      <c r="BG6" s="35">
        <f t="shared" si="7"/>
        <v>435.65</v>
      </c>
      <c r="BH6" s="35">
        <f t="shared" si="7"/>
        <v>393.72</v>
      </c>
      <c r="BI6" s="35">
        <f t="shared" si="7"/>
        <v>381.18</v>
      </c>
      <c r="BJ6" s="35">
        <f t="shared" si="7"/>
        <v>498.27</v>
      </c>
      <c r="BK6" s="35">
        <f t="shared" si="7"/>
        <v>495.76</v>
      </c>
      <c r="BL6" s="35">
        <f t="shared" si="7"/>
        <v>487.22</v>
      </c>
      <c r="BM6" s="35">
        <f t="shared" si="7"/>
        <v>483.11</v>
      </c>
      <c r="BN6" s="35">
        <f t="shared" si="7"/>
        <v>542.29999999999995</v>
      </c>
      <c r="BO6" s="34" t="str">
        <f>IF(BO7="","",IF(BO7="-","【-】","【"&amp;SUBSTITUTE(TEXT(BO7,"#,##0.00"),"-","△")&amp;"】"))</f>
        <v>【274.27】</v>
      </c>
      <c r="BP6" s="35">
        <f>IF(BP7="",NA(),BP7)</f>
        <v>96.75</v>
      </c>
      <c r="BQ6" s="35">
        <f t="shared" ref="BQ6:BY6" si="8">IF(BQ7="",NA(),BQ7)</f>
        <v>101.78</v>
      </c>
      <c r="BR6" s="35">
        <f t="shared" si="8"/>
        <v>90.6</v>
      </c>
      <c r="BS6" s="35">
        <f t="shared" si="8"/>
        <v>91.72</v>
      </c>
      <c r="BT6" s="35">
        <f t="shared" si="8"/>
        <v>93.47</v>
      </c>
      <c r="BU6" s="35">
        <f t="shared" si="8"/>
        <v>90.64</v>
      </c>
      <c r="BV6" s="35">
        <f t="shared" si="8"/>
        <v>93.66</v>
      </c>
      <c r="BW6" s="35">
        <f t="shared" si="8"/>
        <v>92.76</v>
      </c>
      <c r="BX6" s="35">
        <f t="shared" si="8"/>
        <v>93.28</v>
      </c>
      <c r="BY6" s="35">
        <f t="shared" si="8"/>
        <v>87.51</v>
      </c>
      <c r="BZ6" s="34" t="str">
        <f>IF(BZ7="","",IF(BZ7="-","【-】","【"&amp;SUBSTITUTE(TEXT(BZ7,"#,##0.00"),"-","△")&amp;"】"))</f>
        <v>【104.36】</v>
      </c>
      <c r="CA6" s="35">
        <f>IF(CA7="",NA(),CA7)</f>
        <v>154.26</v>
      </c>
      <c r="CB6" s="35">
        <f t="shared" ref="CB6:CJ6" si="9">IF(CB7="",NA(),CB7)</f>
        <v>146.38</v>
      </c>
      <c r="CC6" s="35">
        <f t="shared" si="9"/>
        <v>164.6</v>
      </c>
      <c r="CD6" s="35">
        <f t="shared" si="9"/>
        <v>163.19</v>
      </c>
      <c r="CE6" s="35">
        <f t="shared" si="9"/>
        <v>161.13999999999999</v>
      </c>
      <c r="CF6" s="35">
        <f t="shared" si="9"/>
        <v>213.52</v>
      </c>
      <c r="CG6" s="35">
        <f t="shared" si="9"/>
        <v>208.21</v>
      </c>
      <c r="CH6" s="35">
        <f t="shared" si="9"/>
        <v>208.67</v>
      </c>
      <c r="CI6" s="35">
        <f t="shared" si="9"/>
        <v>208.29</v>
      </c>
      <c r="CJ6" s="35">
        <f t="shared" si="9"/>
        <v>218.42</v>
      </c>
      <c r="CK6" s="34" t="str">
        <f>IF(CK7="","",IF(CK7="-","【-】","【"&amp;SUBSTITUTE(TEXT(CK7,"#,##0.00"),"-","△")&amp;"】"))</f>
        <v>【165.71】</v>
      </c>
      <c r="CL6" s="35">
        <f>IF(CL7="",NA(),CL7)</f>
        <v>60.28</v>
      </c>
      <c r="CM6" s="35">
        <f t="shared" ref="CM6:CU6" si="10">IF(CM7="",NA(),CM7)</f>
        <v>55.89</v>
      </c>
      <c r="CN6" s="35">
        <f t="shared" si="10"/>
        <v>53.83</v>
      </c>
      <c r="CO6" s="35">
        <f t="shared" si="10"/>
        <v>58.31</v>
      </c>
      <c r="CP6" s="35">
        <f t="shared" si="10"/>
        <v>56.31</v>
      </c>
      <c r="CQ6" s="35">
        <f t="shared" si="10"/>
        <v>49.77</v>
      </c>
      <c r="CR6" s="35">
        <f t="shared" si="10"/>
        <v>49.22</v>
      </c>
      <c r="CS6" s="35">
        <f t="shared" si="10"/>
        <v>49.08</v>
      </c>
      <c r="CT6" s="35">
        <f t="shared" si="10"/>
        <v>49.32</v>
      </c>
      <c r="CU6" s="35">
        <f t="shared" si="10"/>
        <v>50.24</v>
      </c>
      <c r="CV6" s="34" t="str">
        <f>IF(CV7="","",IF(CV7="-","【-】","【"&amp;SUBSTITUTE(TEXT(CV7,"#,##0.00"),"-","△")&amp;"】"))</f>
        <v>【60.41】</v>
      </c>
      <c r="CW6" s="35">
        <f>IF(CW7="",NA(),CW7)</f>
        <v>81.62</v>
      </c>
      <c r="CX6" s="35">
        <f t="shared" ref="CX6:DF6" si="11">IF(CX7="",NA(),CX7)</f>
        <v>83.25</v>
      </c>
      <c r="CY6" s="35">
        <f t="shared" si="11"/>
        <v>87.89</v>
      </c>
      <c r="CZ6" s="35">
        <f t="shared" si="11"/>
        <v>81.81</v>
      </c>
      <c r="DA6" s="35">
        <f t="shared" si="11"/>
        <v>86.99</v>
      </c>
      <c r="DB6" s="35">
        <f t="shared" si="11"/>
        <v>79.98</v>
      </c>
      <c r="DC6" s="35">
        <f t="shared" si="11"/>
        <v>79.48</v>
      </c>
      <c r="DD6" s="35">
        <f t="shared" si="11"/>
        <v>79.3</v>
      </c>
      <c r="DE6" s="35">
        <f t="shared" si="11"/>
        <v>79.34</v>
      </c>
      <c r="DF6" s="35">
        <f t="shared" si="11"/>
        <v>78.650000000000006</v>
      </c>
      <c r="DG6" s="34" t="str">
        <f>IF(DG7="","",IF(DG7="-","【-】","【"&amp;SUBSTITUTE(TEXT(DG7,"#,##0.00"),"-","△")&amp;"】"))</f>
        <v>【89.93】</v>
      </c>
      <c r="DH6" s="35">
        <f>IF(DH7="",NA(),DH7)</f>
        <v>34.770000000000003</v>
      </c>
      <c r="DI6" s="35">
        <f t="shared" ref="DI6:DQ6" si="12">IF(DI7="",NA(),DI7)</f>
        <v>44.61</v>
      </c>
      <c r="DJ6" s="35">
        <f t="shared" si="12"/>
        <v>44.77</v>
      </c>
      <c r="DK6" s="35">
        <f t="shared" si="12"/>
        <v>45.42</v>
      </c>
      <c r="DL6" s="35">
        <f t="shared" si="12"/>
        <v>45.33</v>
      </c>
      <c r="DM6" s="35">
        <f t="shared" si="12"/>
        <v>36.43</v>
      </c>
      <c r="DN6" s="35">
        <f t="shared" si="12"/>
        <v>46.12</v>
      </c>
      <c r="DO6" s="35">
        <f t="shared" si="12"/>
        <v>47.44</v>
      </c>
      <c r="DP6" s="35">
        <f t="shared" si="12"/>
        <v>48.3</v>
      </c>
      <c r="DQ6" s="35">
        <f t="shared" si="12"/>
        <v>45.14</v>
      </c>
      <c r="DR6" s="34" t="str">
        <f>IF(DR7="","",IF(DR7="-","【-】","【"&amp;SUBSTITUTE(TEXT(DR7,"#,##0.00"),"-","△")&amp;"】"))</f>
        <v>【48.12】</v>
      </c>
      <c r="DS6" s="34">
        <f>IF(DS7="",NA(),DS7)</f>
        <v>0</v>
      </c>
      <c r="DT6" s="35">
        <f t="shared" ref="DT6:EB6" si="13">IF(DT7="",NA(),DT7)</f>
        <v>29.73</v>
      </c>
      <c r="DU6" s="35">
        <f t="shared" si="13"/>
        <v>13.98</v>
      </c>
      <c r="DV6" s="35">
        <f t="shared" si="13"/>
        <v>13.91</v>
      </c>
      <c r="DW6" s="35">
        <f t="shared" si="13"/>
        <v>12.33</v>
      </c>
      <c r="DX6" s="35">
        <f t="shared" si="13"/>
        <v>8.7200000000000006</v>
      </c>
      <c r="DY6" s="35">
        <f t="shared" si="13"/>
        <v>9.86</v>
      </c>
      <c r="DZ6" s="35">
        <f t="shared" si="13"/>
        <v>11.16</v>
      </c>
      <c r="EA6" s="35">
        <f t="shared" si="13"/>
        <v>12.43</v>
      </c>
      <c r="EB6" s="35">
        <f t="shared" si="13"/>
        <v>13.58</v>
      </c>
      <c r="EC6" s="34" t="str">
        <f>IF(EC7="","",IF(EC7="-","【-】","【"&amp;SUBSTITUTE(TEXT(EC7,"#,##0.00"),"-","△")&amp;"】"))</f>
        <v>【15.89】</v>
      </c>
      <c r="ED6" s="35">
        <f>IF(ED7="",NA(),ED7)</f>
        <v>3.8</v>
      </c>
      <c r="EE6" s="35">
        <f t="shared" ref="EE6:EM6" si="14">IF(EE7="",NA(),EE7)</f>
        <v>2.27</v>
      </c>
      <c r="EF6" s="35">
        <f t="shared" si="14"/>
        <v>1.1100000000000001</v>
      </c>
      <c r="EG6" s="34">
        <f t="shared" si="14"/>
        <v>0</v>
      </c>
      <c r="EH6" s="35">
        <f t="shared" si="14"/>
        <v>2.39</v>
      </c>
      <c r="EI6" s="35">
        <f t="shared" si="14"/>
        <v>0.64</v>
      </c>
      <c r="EJ6" s="35">
        <f t="shared" si="14"/>
        <v>0.56000000000000005</v>
      </c>
      <c r="EK6" s="35">
        <f t="shared" si="14"/>
        <v>0.65</v>
      </c>
      <c r="EL6" s="35">
        <f t="shared" si="14"/>
        <v>0.46</v>
      </c>
      <c r="EM6" s="35">
        <f t="shared" si="14"/>
        <v>0.44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263443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79.430000000000007</v>
      </c>
      <c r="P7" s="38">
        <v>98.4</v>
      </c>
      <c r="Q7" s="38">
        <v>2624</v>
      </c>
      <c r="R7" s="38">
        <v>9406</v>
      </c>
      <c r="S7" s="38">
        <v>58.16</v>
      </c>
      <c r="T7" s="38">
        <v>161.72999999999999</v>
      </c>
      <c r="U7" s="38">
        <v>9234</v>
      </c>
      <c r="V7" s="38">
        <v>8.74</v>
      </c>
      <c r="W7" s="38">
        <v>1056.52</v>
      </c>
      <c r="X7" s="38">
        <v>101.99</v>
      </c>
      <c r="Y7" s="38">
        <v>105.72</v>
      </c>
      <c r="Z7" s="38">
        <v>108.73</v>
      </c>
      <c r="AA7" s="38">
        <v>110.3</v>
      </c>
      <c r="AB7" s="38">
        <v>111.35</v>
      </c>
      <c r="AC7" s="38">
        <v>105.53</v>
      </c>
      <c r="AD7" s="38">
        <v>107.2</v>
      </c>
      <c r="AE7" s="38">
        <v>106.62</v>
      </c>
      <c r="AF7" s="38">
        <v>107.95</v>
      </c>
      <c r="AG7" s="38">
        <v>104.47</v>
      </c>
      <c r="AH7" s="38">
        <v>113.39</v>
      </c>
      <c r="AI7" s="38">
        <v>1.59</v>
      </c>
      <c r="AJ7" s="38">
        <v>0</v>
      </c>
      <c r="AK7" s="38">
        <v>0</v>
      </c>
      <c r="AL7" s="38">
        <v>0</v>
      </c>
      <c r="AM7" s="38">
        <v>0</v>
      </c>
      <c r="AN7" s="38">
        <v>28.31</v>
      </c>
      <c r="AO7" s="38">
        <v>13.46</v>
      </c>
      <c r="AP7" s="38">
        <v>12.59</v>
      </c>
      <c r="AQ7" s="38">
        <v>12.44</v>
      </c>
      <c r="AR7" s="38">
        <v>16.399999999999999</v>
      </c>
      <c r="AS7" s="38">
        <v>0.85</v>
      </c>
      <c r="AT7" s="38">
        <v>811</v>
      </c>
      <c r="AU7" s="38">
        <v>267.57</v>
      </c>
      <c r="AV7" s="38">
        <v>239.59</v>
      </c>
      <c r="AW7" s="38">
        <v>182.74</v>
      </c>
      <c r="AX7" s="38">
        <v>130.36000000000001</v>
      </c>
      <c r="AY7" s="38">
        <v>1164.51</v>
      </c>
      <c r="AZ7" s="38">
        <v>434.72</v>
      </c>
      <c r="BA7" s="38">
        <v>416.14</v>
      </c>
      <c r="BB7" s="38">
        <v>371.89</v>
      </c>
      <c r="BC7" s="38">
        <v>293.23</v>
      </c>
      <c r="BD7" s="38">
        <v>264.33999999999997</v>
      </c>
      <c r="BE7" s="38">
        <v>327.61</v>
      </c>
      <c r="BF7" s="38">
        <v>309.27</v>
      </c>
      <c r="BG7" s="38">
        <v>435.65</v>
      </c>
      <c r="BH7" s="38">
        <v>393.72</v>
      </c>
      <c r="BI7" s="38">
        <v>381.18</v>
      </c>
      <c r="BJ7" s="38">
        <v>498.27</v>
      </c>
      <c r="BK7" s="38">
        <v>495.76</v>
      </c>
      <c r="BL7" s="38">
        <v>487.22</v>
      </c>
      <c r="BM7" s="38">
        <v>483.11</v>
      </c>
      <c r="BN7" s="38">
        <v>542.29999999999995</v>
      </c>
      <c r="BO7" s="38">
        <v>274.27</v>
      </c>
      <c r="BP7" s="38">
        <v>96.75</v>
      </c>
      <c r="BQ7" s="38">
        <v>101.78</v>
      </c>
      <c r="BR7" s="38">
        <v>90.6</v>
      </c>
      <c r="BS7" s="38">
        <v>91.72</v>
      </c>
      <c r="BT7" s="38">
        <v>93.47</v>
      </c>
      <c r="BU7" s="38">
        <v>90.64</v>
      </c>
      <c r="BV7" s="38">
        <v>93.66</v>
      </c>
      <c r="BW7" s="38">
        <v>92.76</v>
      </c>
      <c r="BX7" s="38">
        <v>93.28</v>
      </c>
      <c r="BY7" s="38">
        <v>87.51</v>
      </c>
      <c r="BZ7" s="38">
        <v>104.36</v>
      </c>
      <c r="CA7" s="38">
        <v>154.26</v>
      </c>
      <c r="CB7" s="38">
        <v>146.38</v>
      </c>
      <c r="CC7" s="38">
        <v>164.6</v>
      </c>
      <c r="CD7" s="38">
        <v>163.19</v>
      </c>
      <c r="CE7" s="38">
        <v>161.13999999999999</v>
      </c>
      <c r="CF7" s="38">
        <v>213.52</v>
      </c>
      <c r="CG7" s="38">
        <v>208.21</v>
      </c>
      <c r="CH7" s="38">
        <v>208.67</v>
      </c>
      <c r="CI7" s="38">
        <v>208.29</v>
      </c>
      <c r="CJ7" s="38">
        <v>218.42</v>
      </c>
      <c r="CK7" s="38">
        <v>165.71</v>
      </c>
      <c r="CL7" s="38">
        <v>60.28</v>
      </c>
      <c r="CM7" s="38">
        <v>55.89</v>
      </c>
      <c r="CN7" s="38">
        <v>53.83</v>
      </c>
      <c r="CO7" s="38">
        <v>58.31</v>
      </c>
      <c r="CP7" s="38">
        <v>56.31</v>
      </c>
      <c r="CQ7" s="38">
        <v>49.77</v>
      </c>
      <c r="CR7" s="38">
        <v>49.22</v>
      </c>
      <c r="CS7" s="38">
        <v>49.08</v>
      </c>
      <c r="CT7" s="38">
        <v>49.32</v>
      </c>
      <c r="CU7" s="38">
        <v>50.24</v>
      </c>
      <c r="CV7" s="38">
        <v>60.41</v>
      </c>
      <c r="CW7" s="38">
        <v>81.62</v>
      </c>
      <c r="CX7" s="38">
        <v>83.25</v>
      </c>
      <c r="CY7" s="38">
        <v>87.89</v>
      </c>
      <c r="CZ7" s="38">
        <v>81.81</v>
      </c>
      <c r="DA7" s="38">
        <v>86.99</v>
      </c>
      <c r="DB7" s="38">
        <v>79.98</v>
      </c>
      <c r="DC7" s="38">
        <v>79.48</v>
      </c>
      <c r="DD7" s="38">
        <v>79.3</v>
      </c>
      <c r="DE7" s="38">
        <v>79.34</v>
      </c>
      <c r="DF7" s="38">
        <v>78.650000000000006</v>
      </c>
      <c r="DG7" s="38">
        <v>89.93</v>
      </c>
      <c r="DH7" s="38">
        <v>34.770000000000003</v>
      </c>
      <c r="DI7" s="38">
        <v>44.61</v>
      </c>
      <c r="DJ7" s="38">
        <v>44.77</v>
      </c>
      <c r="DK7" s="38">
        <v>45.42</v>
      </c>
      <c r="DL7" s="38">
        <v>45.33</v>
      </c>
      <c r="DM7" s="38">
        <v>36.43</v>
      </c>
      <c r="DN7" s="38">
        <v>46.12</v>
      </c>
      <c r="DO7" s="38">
        <v>47.44</v>
      </c>
      <c r="DP7" s="38">
        <v>48.3</v>
      </c>
      <c r="DQ7" s="38">
        <v>45.14</v>
      </c>
      <c r="DR7" s="38">
        <v>48.12</v>
      </c>
      <c r="DS7" s="38">
        <v>0</v>
      </c>
      <c r="DT7" s="38">
        <v>29.73</v>
      </c>
      <c r="DU7" s="38">
        <v>13.98</v>
      </c>
      <c r="DV7" s="38">
        <v>13.91</v>
      </c>
      <c r="DW7" s="38">
        <v>12.33</v>
      </c>
      <c r="DX7" s="38">
        <v>8.7200000000000006</v>
      </c>
      <c r="DY7" s="38">
        <v>9.86</v>
      </c>
      <c r="DZ7" s="38">
        <v>11.16</v>
      </c>
      <c r="EA7" s="38">
        <v>12.43</v>
      </c>
      <c r="EB7" s="38">
        <v>13.58</v>
      </c>
      <c r="EC7" s="38">
        <v>15.89</v>
      </c>
      <c r="ED7" s="38">
        <v>3.8</v>
      </c>
      <c r="EE7" s="38">
        <v>2.27</v>
      </c>
      <c r="EF7" s="38">
        <v>1.1100000000000001</v>
      </c>
      <c r="EG7" s="38">
        <v>0</v>
      </c>
      <c r="EH7" s="38">
        <v>2.39</v>
      </c>
      <c r="EI7" s="38">
        <v>0.64</v>
      </c>
      <c r="EJ7" s="38">
        <v>0.56000000000000005</v>
      </c>
      <c r="EK7" s="38">
        <v>0.65</v>
      </c>
      <c r="EL7" s="38">
        <v>0.46</v>
      </c>
      <c r="EM7" s="38">
        <v>0.44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2019-02-07T04:27:40Z</cp:lastPrinted>
  <dcterms:modified xsi:type="dcterms:W3CDTF">2019-02-07T04:30:07Z</dcterms:modified>
</cp:coreProperties>
</file>