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Dtbp0ynOdM0wDvYXl8hexMfsYzJzf4x7ZHxtwoTEa3s/1zL/zbYrLvojLQXJeAELecGmc4iUK+2sn5YxqHOkOw==" workbookSaltValue="vwcje9K+cZr/SM9E2P9Z9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I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<sst xmlns="http://schemas.openxmlformats.org/spreadsheetml/2006/main" count="240" uniqueCount="126">
  <si>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</si>
  <si>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</si>
  <si>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</si>
  <si>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</si>
  <si>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</si>
  <si>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</si>
  <si>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</si>
  <si>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</si>
  <si>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</si>
  <si>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</si>
  <si>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</si>
  <si>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</si>
  <si>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</si>
  <si>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</si>
  <si>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</si>
  <si>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</si>
  <si>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</si>
  <si>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</si>
  <si>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</si>
  <si>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</si>
  <si>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</si>
  <si>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</si>
  <si>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</si>
  <si>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</si>
  <si>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</si>
  <si>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</si>
  <si>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</si>
  <si>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</si>
  <si>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</si>
  <si>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</si>
  <si>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</si>
  <si>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</si>
  <si>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</si>
  <si>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</si>
  <si>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</si>
  <si>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</si>
  <si>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</si>
  <si>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</si>
  <si>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</si>
  <si>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</si>
  <si>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</si>
  <si>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</si>
  <si>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</si>
  <si>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</si>
  <si>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</si>
  <si>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</si>
  <si>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</si>
  <si>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</si>
  <si>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</si>
  <si>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</si>
  <si>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</si>
  <si>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</si>
  <si>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</si>
  <si>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</si>
  <si>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</si>
  <si>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</si>
  <si>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</si>
  <si>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</si>
  <si>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</si>
  <si>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</si>
  <si>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</si>
  <si>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</si>
  <si>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</si>
  <si>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</si>
  <si>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</si>
  <si>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</si>
  <si>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</si>
  <si>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</si>
  <si>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</si>
  <si>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</si>
  <si>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</si>
  <si>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</si>
  <si>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</si>
  <si>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</si>
  <si>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</si>
  <si>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</si>
  <si>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</si>
  <si>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</si>
  <si>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</si>
  <si>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</si>
  <si>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</si>
  <si>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</si>
  <si>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</si>
  <si>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</si>
  <si>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</si>
  <si>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</si>
  <si>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</si>
  <si>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</si>
  <si>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</si>
  <si>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</si>
  <si>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</si>
  <si>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</si>
  <si>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</si>
  <si>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</si>
  <si>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</si>
  <si>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</si>
  <si>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</si>
  <si>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</si>
  <si>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</si>
  <si>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</si>
  <si>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</si>
  <si>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</si>
  <si>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</si>
  <si>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</si>
  <si>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</si>
  <si>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</si>
  <si>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</si>
  <si>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</si>
  <si>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</si>
  <si>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</si>
  <si>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京都府　宇治田原町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</si>
  <si>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</si>
  <si>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</si>
  <si>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</si>
  <si>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</si>
  <si>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</si>
  <si>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</si>
  <si>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</si>
  <si>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</si>
  <si>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</si>
  <si>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</si>
  <si>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</si>
  <si>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</si>
  <si>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本町の下水道事業においては、収益的収支比率が近年50パーセント前後で推移しており、一般会計からの繰入金で賄っている状況です。
　企業債残高についても、本町では未だ下水道整備の途上であるので、今後とも借入を継続する必要があることから、割合は増加する状況です。
　経費回収率および汚水処理原価については、単独で汚水処理場を有しているため、維持管理費が多額となっております。
　水洗化率については、現在、公共下水道の整備途上で供用区域が拡大しいるところであり、80パーセント前後で推移しています。</t>
    <rPh sb="235" eb="237">
      <t>ゼンゴ</t>
    </rPh>
    <rPh sb="238" eb="240">
      <t>スイイ</t>
    </rPh>
    <phoneticPr fontId="4"/>
  </si>
  <si>
    <t>　本町の下水道事業は、類似団体と比較して全体的に下回っています。これは本町が山間部となるため、流域下水道に加わることができず、単独で汚水処理場を有していることが大きな要因です。
　現在整備途上ではあるものの、現状からは経営の健全性・効率性を向上させなければなりません。今後は、未整備地域の効率的整備手法の見直し、整備済み地域の水洗化向上施策に取り組んでいきます。</t>
    <phoneticPr fontId="4"/>
  </si>
  <si>
    <t>　管渠整備の事業着手が平成8年度からで、約20年が経過したところであり、法定耐用年数を経過した老朽管は現在ない状況です。なお、管渠改善率については、平成27年度以降新設分を含んでいるため数値が記録されていますが、実際には改良・更新分はない状況です。</t>
    <rPh sb="93" eb="95">
      <t>スウチ</t>
    </rPh>
    <rPh sb="96" eb="98">
      <t>キロク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</si>
</sst>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4.1399999999999997</c:v>
                </c:pt>
                <c:pt idx="3" formatCode="#,##0.00;&quot;△&quot;#,##0.00;&quot;-&quot;">
                  <c:v>13.39</c:v>
                </c:pt>
                <c:pt idx="4" formatCode="#,##0.00;&quot;△&quot;#,##0.00;&quot;-&quot;">
                  <c:v>1.95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24-4DFF-AD79-48B99819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723008"/>
        <c:axId val="45733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0.19</c:v>
                </c:pt>
                <c:pt idx="1">
                  <c:v>0.04</c:v>
                </c:pt>
                <c:pt idx="2">
                  <c:v>0.11</c:v>
                </c:pt>
                <c:pt idx="3">
                  <c:v>0.15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24-4DFF-AD79-48B998196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723008"/>
        <c:axId val="45733376"/>
      </c:lineChart>
      <c:dateAx>
        <c:axId val="4572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733376"/>
        <c:crosses val="autoZero"/>
        <c:auto val="1"/>
        <c:lblOffset val="100"/>
        <c:baseTimeUnit val="years"/>
      </c:dateAx>
      <c:valAx>
        <c:axId val="45733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72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40.74</c:v>
                </c:pt>
                <c:pt idx="1">
                  <c:v>42.98</c:v>
                </c:pt>
                <c:pt idx="2">
                  <c:v>34.28</c:v>
                </c:pt>
                <c:pt idx="3">
                  <c:v>52.35</c:v>
                </c:pt>
                <c:pt idx="4">
                  <c:v>43.85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8B-4ADE-A9CA-96436D355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49280"/>
        <c:axId val="748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39.92</c:v>
                </c:pt>
                <c:pt idx="1">
                  <c:v>54.44</c:v>
                </c:pt>
                <c:pt idx="2">
                  <c:v>54.67</c:v>
                </c:pt>
                <c:pt idx="3">
                  <c:v>53.51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8B-4ADE-A9CA-96436D355D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49280"/>
        <c:axId val="74859648"/>
      </c:lineChart>
      <c:dateAx>
        <c:axId val="74849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859648"/>
        <c:crosses val="autoZero"/>
        <c:auto val="1"/>
        <c:lblOffset val="100"/>
        <c:baseTimeUnit val="years"/>
      </c:dateAx>
      <c:valAx>
        <c:axId val="748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84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76.95</c:v>
                </c:pt>
                <c:pt idx="1">
                  <c:v>77.2</c:v>
                </c:pt>
                <c:pt idx="2">
                  <c:v>76.62</c:v>
                </c:pt>
                <c:pt idx="3">
                  <c:v>81.94</c:v>
                </c:pt>
                <c:pt idx="4">
                  <c:v>80.2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66-49C5-9905-C09F75A5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898816"/>
        <c:axId val="74900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65.86</c:v>
                </c:pt>
                <c:pt idx="1">
                  <c:v>84.2</c:v>
                </c:pt>
                <c:pt idx="2">
                  <c:v>83.8</c:v>
                </c:pt>
                <c:pt idx="3">
                  <c:v>83.91</c:v>
                </c:pt>
                <c:pt idx="4">
                  <c:v>83.51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F66-49C5-9905-C09F75A5C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898816"/>
        <c:axId val="74900992"/>
      </c:lineChart>
      <c:dateAx>
        <c:axId val="7489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900992"/>
        <c:crosses val="autoZero"/>
        <c:auto val="1"/>
        <c:lblOffset val="100"/>
        <c:baseTimeUnit val="years"/>
      </c:dateAx>
      <c:valAx>
        <c:axId val="74900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89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55.77</c:v>
                </c:pt>
                <c:pt idx="1">
                  <c:v>56.69</c:v>
                </c:pt>
                <c:pt idx="2">
                  <c:v>51.78</c:v>
                </c:pt>
                <c:pt idx="3">
                  <c:v>50.98</c:v>
                </c:pt>
                <c:pt idx="4">
                  <c:v>54.52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7EE-4AA1-B58A-3F0B300A7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58592"/>
        <c:axId val="6616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E-4AA1-B58A-3F0B300A76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158592"/>
        <c:axId val="66160512"/>
      </c:lineChart>
      <c:dateAx>
        <c:axId val="6615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66160512"/>
        <c:crosses val="autoZero"/>
        <c:auto val="1"/>
        <c:lblOffset val="100"/>
        <c:baseTimeUnit val="years"/>
      </c:dateAx>
      <c:valAx>
        <c:axId val="6616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6615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44-4475-9F0D-607D17BB7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18208"/>
        <c:axId val="7432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44-4475-9F0D-607D17BB7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18208"/>
        <c:axId val="74320128"/>
      </c:lineChart>
      <c:dateAx>
        <c:axId val="74318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320128"/>
        <c:crosses val="autoZero"/>
        <c:auto val="1"/>
        <c:lblOffset val="100"/>
        <c:baseTimeUnit val="years"/>
      </c:dateAx>
      <c:valAx>
        <c:axId val="7432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318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87-4DB1-8FF0-338C0B21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63648"/>
        <c:axId val="7436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87-4DB1-8FF0-338C0B21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63648"/>
        <c:axId val="74365568"/>
      </c:lineChart>
      <c:dateAx>
        <c:axId val="7436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365568"/>
        <c:crosses val="autoZero"/>
        <c:auto val="1"/>
        <c:lblOffset val="100"/>
        <c:baseTimeUnit val="years"/>
      </c:dateAx>
      <c:valAx>
        <c:axId val="7436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36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39-4D7B-BD06-1C14A7AE8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390528"/>
        <c:axId val="74417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939-4D7B-BD06-1C14A7AE8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390528"/>
        <c:axId val="74417280"/>
      </c:lineChart>
      <c:dateAx>
        <c:axId val="74390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417280"/>
        <c:crosses val="autoZero"/>
        <c:auto val="1"/>
        <c:lblOffset val="100"/>
        <c:baseTimeUnit val="years"/>
      </c:dateAx>
      <c:valAx>
        <c:axId val="74417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390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62-4391-BE16-1E3373010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34432"/>
        <c:axId val="74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D62-4391-BE16-1E33730104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34432"/>
        <c:axId val="74444800"/>
      </c:lineChart>
      <c:dateAx>
        <c:axId val="74434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444800"/>
        <c:crosses val="autoZero"/>
        <c:auto val="1"/>
        <c:lblOffset val="100"/>
        <c:baseTimeUnit val="years"/>
      </c:dateAx>
      <c:valAx>
        <c:axId val="74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43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3027.51</c:v>
                </c:pt>
                <c:pt idx="1">
                  <c:v>2767.64</c:v>
                </c:pt>
                <c:pt idx="2">
                  <c:v>2703.25</c:v>
                </c:pt>
                <c:pt idx="3">
                  <c:v>2775.15</c:v>
                </c:pt>
                <c:pt idx="4">
                  <c:v>3923.7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6F-4397-ABC6-C52D4224F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492160"/>
        <c:axId val="74494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1506.51</c:v>
                </c:pt>
                <c:pt idx="1">
                  <c:v>1136.5</c:v>
                </c:pt>
                <c:pt idx="2">
                  <c:v>1118.56</c:v>
                </c:pt>
                <c:pt idx="3">
                  <c:v>1111.31</c:v>
                </c:pt>
                <c:pt idx="4">
                  <c:v>966.33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26F-4397-ABC6-C52D4224F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492160"/>
        <c:axId val="74494336"/>
      </c:lineChart>
      <c:dateAx>
        <c:axId val="7449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4494336"/>
        <c:crosses val="autoZero"/>
        <c:auto val="1"/>
        <c:lblOffset val="100"/>
        <c:baseTimeUnit val="years"/>
      </c:dateAx>
      <c:valAx>
        <c:axId val="74494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449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34.619999999999997</c:v>
                </c:pt>
                <c:pt idx="1">
                  <c:v>36.29</c:v>
                </c:pt>
                <c:pt idx="2">
                  <c:v>35.68</c:v>
                </c:pt>
                <c:pt idx="3">
                  <c:v>39.72</c:v>
                </c:pt>
                <c:pt idx="4">
                  <c:v>40.020000000000003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568-4A0F-B941-BCF63E30C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11040"/>
        <c:axId val="75121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57.33</c:v>
                </c:pt>
                <c:pt idx="1">
                  <c:v>71.650000000000006</c:v>
                </c:pt>
                <c:pt idx="2">
                  <c:v>72.33</c:v>
                </c:pt>
                <c:pt idx="3">
                  <c:v>75.540000000000006</c:v>
                </c:pt>
                <c:pt idx="4">
                  <c:v>81.739999999999995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568-4A0F-B941-BCF63E30C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11040"/>
        <c:axId val="75121408"/>
      </c:lineChart>
      <c:dateAx>
        <c:axId val="75111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21408"/>
        <c:crosses val="autoZero"/>
        <c:auto val="1"/>
        <c:lblOffset val="100"/>
        <c:baseTimeUnit val="years"/>
      </c:dateAx>
      <c:valAx>
        <c:axId val="75121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11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376.98</c:v>
                </c:pt>
                <c:pt idx="1">
                  <c:v>366.41</c:v>
                </c:pt>
                <c:pt idx="2">
                  <c:v>374.07</c:v>
                </c:pt>
                <c:pt idx="3">
                  <c:v>337.35</c:v>
                </c:pt>
                <c:pt idx="4">
                  <c:v>333.11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48-4C75-976F-56539B8C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5139712"/>
        <c:axId val="7515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284.52999999999997</c:v>
                </c:pt>
                <c:pt idx="1">
                  <c:v>217.82</c:v>
                </c:pt>
                <c:pt idx="2">
                  <c:v>215.28</c:v>
                </c:pt>
                <c:pt idx="3">
                  <c:v>207.96</c:v>
                </c:pt>
                <c:pt idx="4">
                  <c:v>194.31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748-4C75-976F-56539B8CCC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39712"/>
        <c:axId val="75150080"/>
      </c:lineChart>
      <c:dateAx>
        <c:axId val="75139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5150080"/>
        <c:crosses val="autoZero"/>
        <c:auto val="1"/>
        <c:lblOffset val="100"/>
        <c:baseTimeUnit val="years"/>
      </c:dateAx>
      <c:valAx>
        <c:axId val="7515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5139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13" zoomScaleNormal="100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 x14ac:dyDescent="0.15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 x14ac:dyDescent="0.15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2" t="str">
        <f>データ!H6</f>
        <v>京都府　宇治田原町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公共下水道</v>
      </c>
      <c r="Q8" s="47"/>
      <c r="R8" s="47"/>
      <c r="S8" s="47"/>
      <c r="T8" s="47"/>
      <c r="U8" s="47"/>
      <c r="V8" s="47"/>
      <c r="W8" s="47" t="str">
        <f>データ!L6</f>
        <v>Cc2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9406</v>
      </c>
      <c r="AM8" s="49"/>
      <c r="AN8" s="49"/>
      <c r="AO8" s="49"/>
      <c r="AP8" s="49"/>
      <c r="AQ8" s="49"/>
      <c r="AR8" s="49"/>
      <c r="AS8" s="49"/>
      <c r="AT8" s="44">
        <f>データ!T6</f>
        <v>58.16</v>
      </c>
      <c r="AU8" s="44"/>
      <c r="AV8" s="44"/>
      <c r="AW8" s="44"/>
      <c r="AX8" s="44"/>
      <c r="AY8" s="44"/>
      <c r="AZ8" s="44"/>
      <c r="BA8" s="44"/>
      <c r="BB8" s="44">
        <f>データ!U6</f>
        <v>161.72999999999999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82.45</v>
      </c>
      <c r="Q10" s="44"/>
      <c r="R10" s="44"/>
      <c r="S10" s="44"/>
      <c r="T10" s="44"/>
      <c r="U10" s="44"/>
      <c r="V10" s="44"/>
      <c r="W10" s="44">
        <f>データ!Q6</f>
        <v>96.28</v>
      </c>
      <c r="X10" s="44"/>
      <c r="Y10" s="44"/>
      <c r="Z10" s="44"/>
      <c r="AA10" s="44"/>
      <c r="AB10" s="44"/>
      <c r="AC10" s="44"/>
      <c r="AD10" s="49">
        <f>データ!R6</f>
        <v>2519</v>
      </c>
      <c r="AE10" s="49"/>
      <c r="AF10" s="49"/>
      <c r="AG10" s="49"/>
      <c r="AH10" s="49"/>
      <c r="AI10" s="49"/>
      <c r="AJ10" s="49"/>
      <c r="AK10" s="2"/>
      <c r="AL10" s="49">
        <f>データ!V6</f>
        <v>7737</v>
      </c>
      <c r="AM10" s="49"/>
      <c r="AN10" s="49"/>
      <c r="AO10" s="49"/>
      <c r="AP10" s="49"/>
      <c r="AQ10" s="49"/>
      <c r="AR10" s="49"/>
      <c r="AS10" s="49"/>
      <c r="AT10" s="44">
        <f>データ!W6</f>
        <v>2.15</v>
      </c>
      <c r="AU10" s="44"/>
      <c r="AV10" s="44"/>
      <c r="AW10" s="44"/>
      <c r="AX10" s="44"/>
      <c r="AY10" s="44"/>
      <c r="AZ10" s="44"/>
      <c r="BA10" s="44"/>
      <c r="BB10" s="44">
        <f>データ!X6</f>
        <v>3598.6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 x14ac:dyDescent="0.15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 x14ac:dyDescent="0.15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123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 x14ac:dyDescent="0.15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 x14ac:dyDescent="0.15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 x14ac:dyDescent="0.15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 x14ac:dyDescent="0.15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 x14ac:dyDescent="0.15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 x14ac:dyDescent="0.15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124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 x14ac:dyDescent="0.15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 x14ac:dyDescent="0.15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55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56</v>
      </c>
      <c r="N86" s="25" t="s">
        <v>56</v>
      </c>
      <c r="O86" s="25" t="str">
        <f>データ!EO6</f>
        <v>【0.23】</v>
      </c>
    </row>
  </sheetData>
  <sheetProtection algorithmName="SHA-512" hashValue="ovDAvPlxTkgQFdzeQpgIEEhm4BAOrx+mNDDPgI2Cuc/su4msd7JCQj/2WNqdCcw6bRdgFhvjlO+/n+snF3DdQQ==" saltValue="nAnGuB+v28r4mr9WV/F/0A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topLeftCell="T1" workbookViewId="0">
      <selection activeCell="AB8" sqref="AB8"/>
    </sheetView>
  </sheetViews>
  <sheetFormatPr defaultRowHeight="13.5" x14ac:dyDescent="0.15"/>
  <cols>
    <col min="2" max="144" width="11.875" customWidth="1"/>
  </cols>
  <sheetData>
    <row r="1" spans="1:145" x14ac:dyDescent="0.15">
      <c r="A1" t="s">
        <v>57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58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59</v>
      </c>
      <c r="B3" s="28" t="s">
        <v>60</v>
      </c>
      <c r="C3" s="28" t="s">
        <v>61</v>
      </c>
      <c r="D3" s="28" t="s">
        <v>62</v>
      </c>
      <c r="E3" s="28" t="s">
        <v>63</v>
      </c>
      <c r="F3" s="28" t="s">
        <v>64</v>
      </c>
      <c r="G3" s="28" t="s">
        <v>65</v>
      </c>
      <c r="H3" s="76" t="s">
        <v>66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67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68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263443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京都府　宇治田原町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82.45</v>
      </c>
      <c r="Q6" s="33">
        <f t="shared" si="3"/>
        <v>96.28</v>
      </c>
      <c r="R6" s="33">
        <f t="shared" si="3"/>
        <v>2519</v>
      </c>
      <c r="S6" s="33">
        <f t="shared" si="3"/>
        <v>9406</v>
      </c>
      <c r="T6" s="33">
        <f t="shared" si="3"/>
        <v>58.16</v>
      </c>
      <c r="U6" s="33">
        <f t="shared" si="3"/>
        <v>161.72999999999999</v>
      </c>
      <c r="V6" s="33">
        <f t="shared" si="3"/>
        <v>7737</v>
      </c>
      <c r="W6" s="33">
        <f t="shared" si="3"/>
        <v>2.15</v>
      </c>
      <c r="X6" s="33">
        <f t="shared" si="3"/>
        <v>3598.6</v>
      </c>
      <c r="Y6" s="34">
        <f>IF(Y7="",NA(),Y7)</f>
        <v>55.77</v>
      </c>
      <c r="Z6" s="34">
        <f t="shared" ref="Z6:AH6" si="4">IF(Z7="",NA(),Z7)</f>
        <v>56.69</v>
      </c>
      <c r="AA6" s="34">
        <f t="shared" si="4"/>
        <v>51.78</v>
      </c>
      <c r="AB6" s="34">
        <f t="shared" si="4"/>
        <v>50.98</v>
      </c>
      <c r="AC6" s="34">
        <f t="shared" si="4"/>
        <v>54.52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3027.51</v>
      </c>
      <c r="BG6" s="34">
        <f t="shared" ref="BG6:BO6" si="7">IF(BG7="",NA(),BG7)</f>
        <v>2767.64</v>
      </c>
      <c r="BH6" s="34">
        <f t="shared" si="7"/>
        <v>2703.25</v>
      </c>
      <c r="BI6" s="34">
        <f t="shared" si="7"/>
        <v>2775.15</v>
      </c>
      <c r="BJ6" s="34">
        <f t="shared" si="7"/>
        <v>3923.7</v>
      </c>
      <c r="BK6" s="34">
        <f t="shared" si="7"/>
        <v>1506.51</v>
      </c>
      <c r="BL6" s="34">
        <f t="shared" si="7"/>
        <v>1136.5</v>
      </c>
      <c r="BM6" s="34">
        <f t="shared" si="7"/>
        <v>1118.56</v>
      </c>
      <c r="BN6" s="34">
        <f t="shared" si="7"/>
        <v>1111.31</v>
      </c>
      <c r="BO6" s="34">
        <f t="shared" si="7"/>
        <v>966.33</v>
      </c>
      <c r="BP6" s="33" t="str">
        <f>IF(BP7="","",IF(BP7="-","【-】","【"&amp;SUBSTITUTE(TEXT(BP7,"#,##0.00"),"-","△")&amp;"】"))</f>
        <v>【707.33】</v>
      </c>
      <c r="BQ6" s="34">
        <f>IF(BQ7="",NA(),BQ7)</f>
        <v>34.619999999999997</v>
      </c>
      <c r="BR6" s="34">
        <f t="shared" ref="BR6:BZ6" si="8">IF(BR7="",NA(),BR7)</f>
        <v>36.29</v>
      </c>
      <c r="BS6" s="34">
        <f t="shared" si="8"/>
        <v>35.68</v>
      </c>
      <c r="BT6" s="34">
        <f t="shared" si="8"/>
        <v>39.72</v>
      </c>
      <c r="BU6" s="34">
        <f t="shared" si="8"/>
        <v>40.020000000000003</v>
      </c>
      <c r="BV6" s="34">
        <f t="shared" si="8"/>
        <v>57.33</v>
      </c>
      <c r="BW6" s="34">
        <f t="shared" si="8"/>
        <v>71.650000000000006</v>
      </c>
      <c r="BX6" s="34">
        <f t="shared" si="8"/>
        <v>72.33</v>
      </c>
      <c r="BY6" s="34">
        <f t="shared" si="8"/>
        <v>75.540000000000006</v>
      </c>
      <c r="BZ6" s="34">
        <f t="shared" si="8"/>
        <v>81.739999999999995</v>
      </c>
      <c r="CA6" s="33" t="str">
        <f>IF(CA7="","",IF(CA7="-","【-】","【"&amp;SUBSTITUTE(TEXT(CA7,"#,##0.00"),"-","△")&amp;"】"))</f>
        <v>【101.26】</v>
      </c>
      <c r="CB6" s="34">
        <f>IF(CB7="",NA(),CB7)</f>
        <v>376.98</v>
      </c>
      <c r="CC6" s="34">
        <f t="shared" ref="CC6:CK6" si="9">IF(CC7="",NA(),CC7)</f>
        <v>366.41</v>
      </c>
      <c r="CD6" s="34">
        <f t="shared" si="9"/>
        <v>374.07</v>
      </c>
      <c r="CE6" s="34">
        <f t="shared" si="9"/>
        <v>337.35</v>
      </c>
      <c r="CF6" s="34">
        <f t="shared" si="9"/>
        <v>333.11</v>
      </c>
      <c r="CG6" s="34">
        <f t="shared" si="9"/>
        <v>284.52999999999997</v>
      </c>
      <c r="CH6" s="34">
        <f t="shared" si="9"/>
        <v>217.82</v>
      </c>
      <c r="CI6" s="34">
        <f t="shared" si="9"/>
        <v>215.28</v>
      </c>
      <c r="CJ6" s="34">
        <f t="shared" si="9"/>
        <v>207.96</v>
      </c>
      <c r="CK6" s="34">
        <f t="shared" si="9"/>
        <v>194.31</v>
      </c>
      <c r="CL6" s="33" t="str">
        <f>IF(CL7="","",IF(CL7="-","【-】","【"&amp;SUBSTITUTE(TEXT(CL7,"#,##0.00"),"-","△")&amp;"】"))</f>
        <v>【136.39】</v>
      </c>
      <c r="CM6" s="34">
        <f>IF(CM7="",NA(),CM7)</f>
        <v>40.74</v>
      </c>
      <c r="CN6" s="34">
        <f t="shared" ref="CN6:CV6" si="10">IF(CN7="",NA(),CN7)</f>
        <v>42.98</v>
      </c>
      <c r="CO6" s="34">
        <f t="shared" si="10"/>
        <v>34.28</v>
      </c>
      <c r="CP6" s="34">
        <f t="shared" si="10"/>
        <v>52.35</v>
      </c>
      <c r="CQ6" s="34">
        <f t="shared" si="10"/>
        <v>43.85</v>
      </c>
      <c r="CR6" s="34">
        <f t="shared" si="10"/>
        <v>39.92</v>
      </c>
      <c r="CS6" s="34">
        <f t="shared" si="10"/>
        <v>54.44</v>
      </c>
      <c r="CT6" s="34">
        <f t="shared" si="10"/>
        <v>54.67</v>
      </c>
      <c r="CU6" s="34">
        <f t="shared" si="10"/>
        <v>53.51</v>
      </c>
      <c r="CV6" s="34">
        <f t="shared" si="10"/>
        <v>53.5</v>
      </c>
      <c r="CW6" s="33" t="str">
        <f>IF(CW7="","",IF(CW7="-","【-】","【"&amp;SUBSTITUTE(TEXT(CW7,"#,##0.00"),"-","△")&amp;"】"))</f>
        <v>【60.13】</v>
      </c>
      <c r="CX6" s="34">
        <f>IF(CX7="",NA(),CX7)</f>
        <v>76.95</v>
      </c>
      <c r="CY6" s="34">
        <f t="shared" ref="CY6:DG6" si="11">IF(CY7="",NA(),CY7)</f>
        <v>77.2</v>
      </c>
      <c r="CZ6" s="34">
        <f t="shared" si="11"/>
        <v>76.62</v>
      </c>
      <c r="DA6" s="34">
        <f t="shared" si="11"/>
        <v>81.94</v>
      </c>
      <c r="DB6" s="34">
        <f t="shared" si="11"/>
        <v>80.2</v>
      </c>
      <c r="DC6" s="34">
        <f t="shared" si="11"/>
        <v>65.86</v>
      </c>
      <c r="DD6" s="34">
        <f t="shared" si="11"/>
        <v>84.2</v>
      </c>
      <c r="DE6" s="34">
        <f t="shared" si="11"/>
        <v>83.8</v>
      </c>
      <c r="DF6" s="34">
        <f t="shared" si="11"/>
        <v>83.91</v>
      </c>
      <c r="DG6" s="34">
        <f t="shared" si="11"/>
        <v>83.51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4">
        <f t="shared" si="14"/>
        <v>4.1399999999999997</v>
      </c>
      <c r="EH6" s="34">
        <f t="shared" si="14"/>
        <v>13.39</v>
      </c>
      <c r="EI6" s="34">
        <f t="shared" si="14"/>
        <v>1.95</v>
      </c>
      <c r="EJ6" s="34">
        <f t="shared" si="14"/>
        <v>0.19</v>
      </c>
      <c r="EK6" s="34">
        <f t="shared" si="14"/>
        <v>0.04</v>
      </c>
      <c r="EL6" s="34">
        <f t="shared" si="14"/>
        <v>0.11</v>
      </c>
      <c r="EM6" s="34">
        <f t="shared" si="14"/>
        <v>0.15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263443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82.45</v>
      </c>
      <c r="Q7" s="37">
        <v>96.28</v>
      </c>
      <c r="R7" s="37">
        <v>2519</v>
      </c>
      <c r="S7" s="37">
        <v>9406</v>
      </c>
      <c r="T7" s="37">
        <v>58.16</v>
      </c>
      <c r="U7" s="37">
        <v>161.72999999999999</v>
      </c>
      <c r="V7" s="37">
        <v>7737</v>
      </c>
      <c r="W7" s="37">
        <v>2.15</v>
      </c>
      <c r="X7" s="37">
        <v>3598.6</v>
      </c>
      <c r="Y7" s="37">
        <v>55.77</v>
      </c>
      <c r="Z7" s="37">
        <v>56.69</v>
      </c>
      <c r="AA7" s="37">
        <v>51.78</v>
      </c>
      <c r="AB7" s="37">
        <v>50.98</v>
      </c>
      <c r="AC7" s="37">
        <v>54.52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3027.51</v>
      </c>
      <c r="BG7" s="37">
        <v>2767.64</v>
      </c>
      <c r="BH7" s="37">
        <v>2703.25</v>
      </c>
      <c r="BI7" s="37">
        <v>2775.15</v>
      </c>
      <c r="BJ7" s="37">
        <v>3923.7</v>
      </c>
      <c r="BK7" s="37">
        <v>1506.51</v>
      </c>
      <c r="BL7" s="37">
        <v>1136.5</v>
      </c>
      <c r="BM7" s="37">
        <v>1118.56</v>
      </c>
      <c r="BN7" s="37">
        <v>1111.31</v>
      </c>
      <c r="BO7" s="37">
        <v>966.33</v>
      </c>
      <c r="BP7" s="37">
        <v>707.33</v>
      </c>
      <c r="BQ7" s="37">
        <v>34.619999999999997</v>
      </c>
      <c r="BR7" s="37">
        <v>36.29</v>
      </c>
      <c r="BS7" s="37">
        <v>35.68</v>
      </c>
      <c r="BT7" s="37">
        <v>39.72</v>
      </c>
      <c r="BU7" s="37">
        <v>40.020000000000003</v>
      </c>
      <c r="BV7" s="37">
        <v>57.33</v>
      </c>
      <c r="BW7" s="37">
        <v>71.650000000000006</v>
      </c>
      <c r="BX7" s="37">
        <v>72.33</v>
      </c>
      <c r="BY7" s="37">
        <v>75.540000000000006</v>
      </c>
      <c r="BZ7" s="37">
        <v>81.739999999999995</v>
      </c>
      <c r="CA7" s="37">
        <v>101.26</v>
      </c>
      <c r="CB7" s="37">
        <v>376.98</v>
      </c>
      <c r="CC7" s="37">
        <v>366.41</v>
      </c>
      <c r="CD7" s="37">
        <v>374.07</v>
      </c>
      <c r="CE7" s="37">
        <v>337.35</v>
      </c>
      <c r="CF7" s="37">
        <v>333.11</v>
      </c>
      <c r="CG7" s="37">
        <v>284.52999999999997</v>
      </c>
      <c r="CH7" s="37">
        <v>217.82</v>
      </c>
      <c r="CI7" s="37">
        <v>215.28</v>
      </c>
      <c r="CJ7" s="37">
        <v>207.96</v>
      </c>
      <c r="CK7" s="37">
        <v>194.31</v>
      </c>
      <c r="CL7" s="37">
        <v>136.38999999999999</v>
      </c>
      <c r="CM7" s="37">
        <v>40.74</v>
      </c>
      <c r="CN7" s="37">
        <v>42.98</v>
      </c>
      <c r="CO7" s="37">
        <v>34.28</v>
      </c>
      <c r="CP7" s="37">
        <v>52.35</v>
      </c>
      <c r="CQ7" s="37">
        <v>43.85</v>
      </c>
      <c r="CR7" s="37">
        <v>39.92</v>
      </c>
      <c r="CS7" s="37">
        <v>54.44</v>
      </c>
      <c r="CT7" s="37">
        <v>54.67</v>
      </c>
      <c r="CU7" s="37">
        <v>53.51</v>
      </c>
      <c r="CV7" s="37">
        <v>53.5</v>
      </c>
      <c r="CW7" s="37">
        <v>60.13</v>
      </c>
      <c r="CX7" s="37">
        <v>76.95</v>
      </c>
      <c r="CY7" s="37">
        <v>77.2</v>
      </c>
      <c r="CZ7" s="37">
        <v>76.62</v>
      </c>
      <c r="DA7" s="37">
        <v>81.94</v>
      </c>
      <c r="DB7" s="37">
        <v>80.2</v>
      </c>
      <c r="DC7" s="37">
        <v>65.86</v>
      </c>
      <c r="DD7" s="37">
        <v>84.2</v>
      </c>
      <c r="DE7" s="37">
        <v>83.8</v>
      </c>
      <c r="DF7" s="37">
        <v>83.91</v>
      </c>
      <c r="DG7" s="37">
        <v>83.51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4.1399999999999997</v>
      </c>
      <c r="EH7" s="37">
        <v>13.39</v>
      </c>
      <c r="EI7" s="37">
        <v>1.95</v>
      </c>
      <c r="EJ7" s="37">
        <v>0.19</v>
      </c>
      <c r="EK7" s="37">
        <v>0.04</v>
      </c>
      <c r="EL7" s="37">
        <v>0.11</v>
      </c>
      <c r="EM7" s="37">
        <v>0.15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60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2019-02-12T05:22:38Z</dcterms:modified>
</cp:coreProperties>
</file>