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7t1sBQ5pdjkkOfVOeTjoeU02YkWvp7KGXum2CGZRs6O5ExjItCSYBjokZBWQ+4tgJumLtT0Glj8YwWj2w48aA==" workbookSaltValue="TZm6DhUY1qWmq9nDyvgRBg==" workbookSpinCount="100000" lockStructure="1"/>
  <bookViews>
    <workbookView xWindow="0" yWindow="15" windowWidth="15360" windowHeight="762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<sst xmlns="http://schemas.openxmlformats.org/spreadsheetml/2006/main" count="220" uniqueCount="108">
  <si>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</si>
  <si>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</si>
  <si>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</si>
  <si>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</si>
  <si>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</si>
  <si>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</si>
  <si>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</si>
  <si>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</si>
  <si>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</si>
  <si>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</si>
  <si>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</si>
  <si>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</si>
  <si>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</si>
  <si>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</si>
  <si>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</si>
  <si>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</si>
  <si>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</si>
  <si>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</si>
  <si>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</si>
  <si>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</si>
  <si>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</si>
  <si>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</si>
  <si>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</si>
  <si>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</si>
  <si>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</si>
  <si>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</si>
  <si>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</si>
  <si>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</si>
  <si>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</si>
  <si>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</si>
  <si>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</si>
  <si>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</si>
  <si>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</si>
  <si>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</si>
  <si>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</si>
  <si>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</si>
  <si>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</si>
  <si>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</si>
  <si>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</si>
  <si>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</si>
  <si>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</si>
  <si>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</si>
  <si>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</si>
  <si>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</si>
  <si>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</si>
  <si>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</si>
  <si>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</si>
  <si>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</si>
  <si>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</si>
  <si>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</si>
  <si>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</si>
  <si>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</si>
  <si>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</si>
  <si>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</si>
  <si>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</si>
  <si>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</si>
  <si>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</si>
  <si>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</si>
  <si>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</si>
  <si>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</si>
  <si>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</si>
  <si>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</si>
  <si>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</si>
  <si>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</si>
  <si>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</si>
  <si>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</si>
  <si>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</si>
  <si>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</si>
  <si>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</si>
  <si>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</si>
  <si>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</si>
  <si>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</si>
  <si>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</si>
  <si>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</si>
  <si>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</si>
  <si>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</si>
  <si>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</si>
  <si>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</si>
  <si>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</si>
  <si>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</si>
  <si>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</si>
  <si>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</si>
  <si>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</si>
  <si>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</si>
  <si>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</si>
  <si>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</si>
  <si>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</si>
  <si>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</si>
  <si>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</si>
  <si>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</si>
  <si>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</si>
  <si>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</si>
  <si>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</si>
  <si>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宇治田原町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</si>
  <si>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</si>
  <si>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</si>
  <si>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</si>
  <si>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</si>
  <si>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</si>
  <si>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</si>
  <si>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</si>
  <si>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</si>
  <si>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</si>
  <si>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</si>
  <si>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</si>
  <si>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水道事業は昭和47年度に供用開始しており、当初に埋設した管路が法定耐用年数を経過しています。管路の更新については、主に下水道工事の実施に合わせて行っており、類似団体と比較して、管路更新率も高く、老朽管の更新を進めているところです。これにより有形固定資産減価償却率の増加を抑制しています。</t>
    <phoneticPr fontId="4"/>
  </si>
  <si>
    <t>　平成30年度は、収益では、工場用の有収水量が増加し、給水収益が増加したが、長期前受金戻入が減少し、総収益は減少した。費用では、資産減耗費について、昨年度決算では耐用年数未満の配水管の除却により増加が出ていた分が通常に戻ったことにより減少し、支払利息等も減少し、総費用が減少した。総費用が減少したことにより、経常収支比率が好転し、累積欠損金比率も4年連続0％となった。併せて、企業債残高対給水収益比率も好転した。
　流動比率は、現在、拡張事業に取り組んでおり、現金預金が減少していることから、悪化傾向であり、類似団体と比較しても低いことから注意が必要である。
　平成27年度に簡易水道事業を統合したことに伴い経常経費が増加し、給水原価が増加し、料金回収率が悪化したが、給水収益等の増加により好転はしているものの依然100％を下回ることとなった。
　有収率は、平成28年度に送水管の漏水事故があり低下していたが好転した。
　類似団体との比較では、流動比率を除き、その他の指数は上回っており、経営の健全性・効率性が保持されています。　</t>
    <rPh sb="9" eb="11">
      <t>シュウエキ</t>
    </rPh>
    <rPh sb="18" eb="20">
      <t>ユウシュウ</t>
    </rPh>
    <rPh sb="20" eb="22">
      <t>スイリョウ</t>
    </rPh>
    <rPh sb="23" eb="25">
      <t>ゾウカ</t>
    </rPh>
    <rPh sb="38" eb="40">
      <t>チョウキ</t>
    </rPh>
    <rPh sb="40" eb="43">
      <t>マエウケキン</t>
    </rPh>
    <rPh sb="43" eb="45">
      <t>レイニュウ</t>
    </rPh>
    <rPh sb="46" eb="48">
      <t>ゲンショウ</t>
    </rPh>
    <rPh sb="50" eb="53">
      <t>ソウシュウエキ</t>
    </rPh>
    <rPh sb="54" eb="56">
      <t>ゲンショウ</t>
    </rPh>
    <rPh sb="59" eb="61">
      <t>ヒヨウ</t>
    </rPh>
    <rPh sb="64" eb="66">
      <t>シサン</t>
    </rPh>
    <rPh sb="66" eb="68">
      <t>ゲンモウ</t>
    </rPh>
    <rPh sb="68" eb="69">
      <t>ヒ</t>
    </rPh>
    <rPh sb="74" eb="77">
      <t>サクネンド</t>
    </rPh>
    <rPh sb="77" eb="79">
      <t>ケッサン</t>
    </rPh>
    <rPh sb="81" eb="83">
      <t>タイヨウ</t>
    </rPh>
    <rPh sb="83" eb="85">
      <t>ネンスウ</t>
    </rPh>
    <rPh sb="85" eb="87">
      <t>ミマン</t>
    </rPh>
    <rPh sb="88" eb="91">
      <t>ハイスイカン</t>
    </rPh>
    <rPh sb="92" eb="94">
      <t>ジョキャク</t>
    </rPh>
    <rPh sb="97" eb="99">
      <t>ゾウカ</t>
    </rPh>
    <rPh sb="100" eb="101">
      <t>デ</t>
    </rPh>
    <rPh sb="104" eb="105">
      <t>ブン</t>
    </rPh>
    <rPh sb="106" eb="108">
      <t>ツウジョウ</t>
    </rPh>
    <rPh sb="109" eb="110">
      <t>モド</t>
    </rPh>
    <rPh sb="117" eb="119">
      <t>ゲンショウ</t>
    </rPh>
    <rPh sb="121" eb="123">
      <t>シハライ</t>
    </rPh>
    <rPh sb="123" eb="125">
      <t>リソク</t>
    </rPh>
    <rPh sb="125" eb="126">
      <t>ナド</t>
    </rPh>
    <rPh sb="127" eb="129">
      <t>ゲンショウ</t>
    </rPh>
    <rPh sb="131" eb="134">
      <t>ソウヒヨウ</t>
    </rPh>
    <rPh sb="135" eb="137">
      <t>ゲンショウ</t>
    </rPh>
    <rPh sb="140" eb="143">
      <t>ソウヒヨウ</t>
    </rPh>
    <rPh sb="144" eb="146">
      <t>ゲンショウ</t>
    </rPh>
    <rPh sb="379" eb="381">
      <t>ヘイセイ</t>
    </rPh>
    <rPh sb="383" eb="385">
      <t>ネンド</t>
    </rPh>
    <phoneticPr fontId="4"/>
  </si>
  <si>
    <t>　工場用の給水収益は好調であるものの、一般家庭用の給水収益は、給水人口の減少に伴い減少傾向にあり、料金回収率も100％を下回っている状況である。
　また、今後は維持管理費などの経常経費の増加や、老朽施設の更新需要の増加が見込まれる。
　そのような中、昨年度策定した、経営戦略に基づき経営健全化に取り組んでいるところです。</t>
    <rPh sb="125" eb="128">
      <t>サクネンド</t>
    </rPh>
    <rPh sb="128" eb="130">
      <t>サクテイ</t>
    </rPh>
    <rPh sb="138" eb="139">
      <t>モト</t>
    </rPh>
    <rPh sb="141" eb="143">
      <t>ケイエイ</t>
    </rPh>
    <rPh sb="143" eb="146">
      <t>ケンゼンカ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</si>
</sst>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2.27</c:v>
                </c:pt>
                <c:pt idx="1">
                  <c:v>1.1100000000000001</c:v>
                </c:pt>
                <c:pt idx="2" formatCode="#,##0.00;&quot;△&quot;#,##0.00">
                  <c:v>0</c:v>
                </c:pt>
                <c:pt idx="3">
                  <c:v>2.39</c:v>
                </c:pt>
                <c:pt idx="4">
                  <c:v>1.04</c:v>
                </c:pt>
              </c:numCache>
            </c:numRef>
          </c:val>
          <c:extLst xmlns:c16r2="http://schemas.microsoft.com/office/drawing/2015/06/chart">
            <c:ext xmlns:c16="http://schemas.microsoft.com/office/drawing/2014/chart" uri="{C3380CC4-5D6E-409C-BE32-E72D297353CC}">
              <c16:uniqueId val="{00000000-0BE7-4721-9500-44CCD1623201}"/>
            </c:ext>
          </c:extLst>
        </c:ser>
        <c:dLbls>
          <c:showLegendKey val="0"/>
          <c:showVal val="0"/>
          <c:showCatName val="0"/>
          <c:showSerName val="0"/>
          <c:showPercent val="0"/>
          <c:showBubbleSize val="0"/>
        </c:dLbls>
        <c:gapWidth val="150"/>
        <c:axId val="72536448"/>
        <c:axId val="7253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xmlns:c16r2="http://schemas.microsoft.com/office/drawing/2015/06/chart">
            <c:ext xmlns:c16="http://schemas.microsoft.com/office/drawing/2014/chart" uri="{C3380CC4-5D6E-409C-BE32-E72D297353CC}">
              <c16:uniqueId val="{00000001-0BE7-4721-9500-44CCD1623201}"/>
            </c:ext>
          </c:extLst>
        </c:ser>
        <c:dLbls>
          <c:showLegendKey val="0"/>
          <c:showVal val="0"/>
          <c:showCatName val="0"/>
          <c:showSerName val="0"/>
          <c:showPercent val="0"/>
          <c:showBubbleSize val="0"/>
        </c:dLbls>
        <c:marker val="1"/>
        <c:smooth val="0"/>
        <c:axId val="72536448"/>
        <c:axId val="72538368"/>
      </c:lineChart>
      <c:dateAx>
        <c:axId val="72536448"/>
        <c:scaling>
          <c:orientation val="minMax"/>
        </c:scaling>
        <c:delete val="1"/>
        <c:axPos val="b"/>
        <c:numFmt formatCode="ge" sourceLinked="1"/>
        <c:majorTickMark val="none"/>
        <c:minorTickMark val="none"/>
        <c:tickLblPos val="none"/>
        <c:crossAx val="72538368"/>
        <c:crosses val="autoZero"/>
        <c:auto val="1"/>
        <c:lblOffset val="100"/>
        <c:baseTimeUnit val="years"/>
      </c:dateAx>
      <c:valAx>
        <c:axId val="7253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55.89</c:v>
                </c:pt>
                <c:pt idx="1">
                  <c:v>53.83</c:v>
                </c:pt>
                <c:pt idx="2">
                  <c:v>58.31</c:v>
                </c:pt>
                <c:pt idx="3">
                  <c:v>56.31</c:v>
                </c:pt>
                <c:pt idx="4">
                  <c:v>55.67</c:v>
                </c:pt>
              </c:numCache>
            </c:numRef>
          </c:val>
          <c:extLst xmlns:c16r2="http://schemas.microsoft.com/office/drawing/2015/06/chart">
            <c:ext xmlns:c16="http://schemas.microsoft.com/office/drawing/2014/chart" uri="{C3380CC4-5D6E-409C-BE32-E72D297353CC}">
              <c16:uniqueId val="{00000000-9B9B-4E9E-B6B8-76DFF78AE48B}"/>
            </c:ext>
          </c:extLst>
        </c:ser>
        <c:dLbls>
          <c:showLegendKey val="0"/>
          <c:showVal val="0"/>
          <c:showCatName val="0"/>
          <c:showSerName val="0"/>
          <c:showPercent val="0"/>
          <c:showBubbleSize val="0"/>
        </c:dLbls>
        <c:gapWidth val="150"/>
        <c:axId val="42749312"/>
        <c:axId val="4275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xmlns:c16r2="http://schemas.microsoft.com/office/drawing/2015/06/chart">
            <c:ext xmlns:c16="http://schemas.microsoft.com/office/drawing/2014/chart" uri="{C3380CC4-5D6E-409C-BE32-E72D297353CC}">
              <c16:uniqueId val="{00000001-9B9B-4E9E-B6B8-76DFF78AE48B}"/>
            </c:ext>
          </c:extLst>
        </c:ser>
        <c:dLbls>
          <c:showLegendKey val="0"/>
          <c:showVal val="0"/>
          <c:showCatName val="0"/>
          <c:showSerName val="0"/>
          <c:showPercent val="0"/>
          <c:showBubbleSize val="0"/>
        </c:dLbls>
        <c:marker val="1"/>
        <c:smooth val="0"/>
        <c:axId val="42749312"/>
        <c:axId val="42751488"/>
      </c:lineChart>
      <c:dateAx>
        <c:axId val="42749312"/>
        <c:scaling>
          <c:orientation val="minMax"/>
        </c:scaling>
        <c:delete val="1"/>
        <c:axPos val="b"/>
        <c:numFmt formatCode="ge" sourceLinked="1"/>
        <c:majorTickMark val="none"/>
        <c:minorTickMark val="none"/>
        <c:tickLblPos val="none"/>
        <c:crossAx val="42751488"/>
        <c:crosses val="autoZero"/>
        <c:auto val="1"/>
        <c:lblOffset val="100"/>
        <c:baseTimeUnit val="years"/>
      </c:dateAx>
      <c:valAx>
        <c:axId val="4275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4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83.25</c:v>
                </c:pt>
                <c:pt idx="1">
                  <c:v>87.89</c:v>
                </c:pt>
                <c:pt idx="2">
                  <c:v>81.81</c:v>
                </c:pt>
                <c:pt idx="3">
                  <c:v>86.99</c:v>
                </c:pt>
                <c:pt idx="4">
                  <c:v>88.68</c:v>
                </c:pt>
              </c:numCache>
            </c:numRef>
          </c:val>
          <c:extLst xmlns:c16r2="http://schemas.microsoft.com/office/drawing/2015/06/chart">
            <c:ext xmlns:c16="http://schemas.microsoft.com/office/drawing/2014/chart" uri="{C3380CC4-5D6E-409C-BE32-E72D297353CC}">
              <c16:uniqueId val="{00000000-B7FC-4B3E-B532-9901C89FA596}"/>
            </c:ext>
          </c:extLst>
        </c:ser>
        <c:dLbls>
          <c:showLegendKey val="0"/>
          <c:showVal val="0"/>
          <c:showCatName val="0"/>
          <c:showSerName val="0"/>
          <c:showPercent val="0"/>
          <c:showBubbleSize val="0"/>
        </c:dLbls>
        <c:gapWidth val="150"/>
        <c:axId val="42774528"/>
        <c:axId val="4277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xmlns:c16r2="http://schemas.microsoft.com/office/drawing/2015/06/chart">
            <c:ext xmlns:c16="http://schemas.microsoft.com/office/drawing/2014/chart" uri="{C3380CC4-5D6E-409C-BE32-E72D297353CC}">
              <c16:uniqueId val="{00000001-B7FC-4B3E-B532-9901C89FA596}"/>
            </c:ext>
          </c:extLst>
        </c:ser>
        <c:dLbls>
          <c:showLegendKey val="0"/>
          <c:showVal val="0"/>
          <c:showCatName val="0"/>
          <c:showSerName val="0"/>
          <c:showPercent val="0"/>
          <c:showBubbleSize val="0"/>
        </c:dLbls>
        <c:marker val="1"/>
        <c:smooth val="0"/>
        <c:axId val="42774528"/>
        <c:axId val="42776448"/>
      </c:lineChart>
      <c:dateAx>
        <c:axId val="42774528"/>
        <c:scaling>
          <c:orientation val="minMax"/>
        </c:scaling>
        <c:delete val="1"/>
        <c:axPos val="b"/>
        <c:numFmt formatCode="ge" sourceLinked="1"/>
        <c:majorTickMark val="none"/>
        <c:minorTickMark val="none"/>
        <c:tickLblPos val="none"/>
        <c:crossAx val="42776448"/>
        <c:crosses val="autoZero"/>
        <c:auto val="1"/>
        <c:lblOffset val="100"/>
        <c:baseTimeUnit val="years"/>
      </c:dateAx>
      <c:valAx>
        <c:axId val="427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7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105.72</c:v>
                </c:pt>
                <c:pt idx="1">
                  <c:v>108.73</c:v>
                </c:pt>
                <c:pt idx="2">
                  <c:v>110.3</c:v>
                </c:pt>
                <c:pt idx="3">
                  <c:v>111.35</c:v>
                </c:pt>
                <c:pt idx="4">
                  <c:v>112.8</c:v>
                </c:pt>
              </c:numCache>
            </c:numRef>
          </c:val>
          <c:extLst xmlns:c16r2="http://schemas.microsoft.com/office/drawing/2015/06/chart">
            <c:ext xmlns:c16="http://schemas.microsoft.com/office/drawing/2014/chart" uri="{C3380CC4-5D6E-409C-BE32-E72D297353CC}">
              <c16:uniqueId val="{00000000-80BF-444F-A048-F1AED5105EA5}"/>
            </c:ext>
          </c:extLst>
        </c:ser>
        <c:dLbls>
          <c:showLegendKey val="0"/>
          <c:showVal val="0"/>
          <c:showCatName val="0"/>
          <c:showSerName val="0"/>
          <c:showPercent val="0"/>
          <c:showBubbleSize val="0"/>
        </c:dLbls>
        <c:gapWidth val="150"/>
        <c:axId val="72918528"/>
        <c:axId val="7292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xmlns:c16r2="http://schemas.microsoft.com/office/drawing/2015/06/chart">
            <c:ext xmlns:c16="http://schemas.microsoft.com/office/drawing/2014/chart" uri="{C3380CC4-5D6E-409C-BE32-E72D297353CC}">
              <c16:uniqueId val="{00000001-80BF-444F-A048-F1AED5105EA5}"/>
            </c:ext>
          </c:extLst>
        </c:ser>
        <c:dLbls>
          <c:showLegendKey val="0"/>
          <c:showVal val="0"/>
          <c:showCatName val="0"/>
          <c:showSerName val="0"/>
          <c:showPercent val="0"/>
          <c:showBubbleSize val="0"/>
        </c:dLbls>
        <c:marker val="1"/>
        <c:smooth val="0"/>
        <c:axId val="72918528"/>
        <c:axId val="72920448"/>
      </c:lineChart>
      <c:dateAx>
        <c:axId val="72918528"/>
        <c:scaling>
          <c:orientation val="minMax"/>
        </c:scaling>
        <c:delete val="1"/>
        <c:axPos val="b"/>
        <c:numFmt formatCode="ge" sourceLinked="1"/>
        <c:majorTickMark val="none"/>
        <c:minorTickMark val="none"/>
        <c:tickLblPos val="none"/>
        <c:crossAx val="72920448"/>
        <c:crosses val="autoZero"/>
        <c:auto val="1"/>
        <c:lblOffset val="100"/>
        <c:baseTimeUnit val="years"/>
      </c:dateAx>
      <c:valAx>
        <c:axId val="72920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9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44.61</c:v>
                </c:pt>
                <c:pt idx="1">
                  <c:v>44.77</c:v>
                </c:pt>
                <c:pt idx="2">
                  <c:v>45.42</c:v>
                </c:pt>
                <c:pt idx="3">
                  <c:v>45.33</c:v>
                </c:pt>
                <c:pt idx="4">
                  <c:v>46.44</c:v>
                </c:pt>
              </c:numCache>
            </c:numRef>
          </c:val>
          <c:extLst xmlns:c16r2="http://schemas.microsoft.com/office/drawing/2015/06/chart">
            <c:ext xmlns:c16="http://schemas.microsoft.com/office/drawing/2014/chart" uri="{C3380CC4-5D6E-409C-BE32-E72D297353CC}">
              <c16:uniqueId val="{00000000-ECE9-4518-BE34-10E2112C1831}"/>
            </c:ext>
          </c:extLst>
        </c:ser>
        <c:dLbls>
          <c:showLegendKey val="0"/>
          <c:showVal val="0"/>
          <c:showCatName val="0"/>
          <c:showSerName val="0"/>
          <c:showPercent val="0"/>
          <c:showBubbleSize val="0"/>
        </c:dLbls>
        <c:gapWidth val="150"/>
        <c:axId val="31171712"/>
        <c:axId val="3117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xmlns:c16r2="http://schemas.microsoft.com/office/drawing/2015/06/chart">
            <c:ext xmlns:c16="http://schemas.microsoft.com/office/drawing/2014/chart" uri="{C3380CC4-5D6E-409C-BE32-E72D297353CC}">
              <c16:uniqueId val="{00000001-ECE9-4518-BE34-10E2112C1831}"/>
            </c:ext>
          </c:extLst>
        </c:ser>
        <c:dLbls>
          <c:showLegendKey val="0"/>
          <c:showVal val="0"/>
          <c:showCatName val="0"/>
          <c:showSerName val="0"/>
          <c:showPercent val="0"/>
          <c:showBubbleSize val="0"/>
        </c:dLbls>
        <c:marker val="1"/>
        <c:smooth val="0"/>
        <c:axId val="31171712"/>
        <c:axId val="31173632"/>
      </c:lineChart>
      <c:dateAx>
        <c:axId val="31171712"/>
        <c:scaling>
          <c:orientation val="minMax"/>
        </c:scaling>
        <c:delete val="1"/>
        <c:axPos val="b"/>
        <c:numFmt formatCode="ge" sourceLinked="1"/>
        <c:majorTickMark val="none"/>
        <c:minorTickMark val="none"/>
        <c:tickLblPos val="none"/>
        <c:crossAx val="31173632"/>
        <c:crosses val="autoZero"/>
        <c:auto val="1"/>
        <c:lblOffset val="100"/>
        <c:baseTimeUnit val="years"/>
      </c:dateAx>
      <c:valAx>
        <c:axId val="311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7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29.73</c:v>
                </c:pt>
                <c:pt idx="1">
                  <c:v>13.98</c:v>
                </c:pt>
                <c:pt idx="2">
                  <c:v>13.91</c:v>
                </c:pt>
                <c:pt idx="3">
                  <c:v>12.33</c:v>
                </c:pt>
                <c:pt idx="4">
                  <c:v>13.56</c:v>
                </c:pt>
              </c:numCache>
            </c:numRef>
          </c:val>
          <c:extLst xmlns:c16r2="http://schemas.microsoft.com/office/drawing/2015/06/chart">
            <c:ext xmlns:c16="http://schemas.microsoft.com/office/drawing/2014/chart" uri="{C3380CC4-5D6E-409C-BE32-E72D297353CC}">
              <c16:uniqueId val="{00000000-D47B-415D-B800-F3B0126B5D47}"/>
            </c:ext>
          </c:extLst>
        </c:ser>
        <c:dLbls>
          <c:showLegendKey val="0"/>
          <c:showVal val="0"/>
          <c:showCatName val="0"/>
          <c:showSerName val="0"/>
          <c:showPercent val="0"/>
          <c:showBubbleSize val="0"/>
        </c:dLbls>
        <c:gapWidth val="150"/>
        <c:axId val="32515584"/>
        <c:axId val="3251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xmlns:c16r2="http://schemas.microsoft.com/office/drawing/2015/06/chart">
            <c:ext xmlns:c16="http://schemas.microsoft.com/office/drawing/2014/chart" uri="{C3380CC4-5D6E-409C-BE32-E72D297353CC}">
              <c16:uniqueId val="{00000001-D47B-415D-B800-F3B0126B5D47}"/>
            </c:ext>
          </c:extLst>
        </c:ser>
        <c:dLbls>
          <c:showLegendKey val="0"/>
          <c:showVal val="0"/>
          <c:showCatName val="0"/>
          <c:showSerName val="0"/>
          <c:showPercent val="0"/>
          <c:showBubbleSize val="0"/>
        </c:dLbls>
        <c:marker val="1"/>
        <c:smooth val="0"/>
        <c:axId val="32515584"/>
        <c:axId val="32517504"/>
      </c:lineChart>
      <c:dateAx>
        <c:axId val="32515584"/>
        <c:scaling>
          <c:orientation val="minMax"/>
        </c:scaling>
        <c:delete val="1"/>
        <c:axPos val="b"/>
        <c:numFmt formatCode="ge" sourceLinked="1"/>
        <c:majorTickMark val="none"/>
        <c:minorTickMark val="none"/>
        <c:tickLblPos val="none"/>
        <c:crossAx val="32517504"/>
        <c:crosses val="autoZero"/>
        <c:auto val="1"/>
        <c:lblOffset val="100"/>
        <c:baseTimeUnit val="years"/>
      </c:dateAx>
      <c:valAx>
        <c:axId val="3251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1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A0-4A65-9BAF-BF753622A1BA}"/>
            </c:ext>
          </c:extLst>
        </c:ser>
        <c:dLbls>
          <c:showLegendKey val="0"/>
          <c:showVal val="0"/>
          <c:showCatName val="0"/>
          <c:showSerName val="0"/>
          <c:showPercent val="0"/>
          <c:showBubbleSize val="0"/>
        </c:dLbls>
        <c:gapWidth val="150"/>
        <c:axId val="32536832"/>
        <c:axId val="3253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xmlns:c16r2="http://schemas.microsoft.com/office/drawing/2015/06/chart">
            <c:ext xmlns:c16="http://schemas.microsoft.com/office/drawing/2014/chart" uri="{C3380CC4-5D6E-409C-BE32-E72D297353CC}">
              <c16:uniqueId val="{00000001-D5A0-4A65-9BAF-BF753622A1BA}"/>
            </c:ext>
          </c:extLst>
        </c:ser>
        <c:dLbls>
          <c:showLegendKey val="0"/>
          <c:showVal val="0"/>
          <c:showCatName val="0"/>
          <c:showSerName val="0"/>
          <c:showPercent val="0"/>
          <c:showBubbleSize val="0"/>
        </c:dLbls>
        <c:marker val="1"/>
        <c:smooth val="0"/>
        <c:axId val="32536832"/>
        <c:axId val="32539008"/>
      </c:lineChart>
      <c:dateAx>
        <c:axId val="32536832"/>
        <c:scaling>
          <c:orientation val="minMax"/>
        </c:scaling>
        <c:delete val="1"/>
        <c:axPos val="b"/>
        <c:numFmt formatCode="ge" sourceLinked="1"/>
        <c:majorTickMark val="none"/>
        <c:minorTickMark val="none"/>
        <c:tickLblPos val="none"/>
        <c:crossAx val="32539008"/>
        <c:crosses val="autoZero"/>
        <c:auto val="1"/>
        <c:lblOffset val="100"/>
        <c:baseTimeUnit val="years"/>
      </c:dateAx>
      <c:valAx>
        <c:axId val="32539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5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267.57</c:v>
                </c:pt>
                <c:pt idx="1">
                  <c:v>239.59</c:v>
                </c:pt>
                <c:pt idx="2">
                  <c:v>182.74</c:v>
                </c:pt>
                <c:pt idx="3">
                  <c:v>130.36000000000001</c:v>
                </c:pt>
                <c:pt idx="4">
                  <c:v>144.72999999999999</c:v>
                </c:pt>
              </c:numCache>
            </c:numRef>
          </c:val>
          <c:extLst xmlns:c16r2="http://schemas.microsoft.com/office/drawing/2015/06/chart">
            <c:ext xmlns:c16="http://schemas.microsoft.com/office/drawing/2014/chart" uri="{C3380CC4-5D6E-409C-BE32-E72D297353CC}">
              <c16:uniqueId val="{00000000-0203-471B-B60D-5313A4C442A3}"/>
            </c:ext>
          </c:extLst>
        </c:ser>
        <c:dLbls>
          <c:showLegendKey val="0"/>
          <c:showVal val="0"/>
          <c:showCatName val="0"/>
          <c:showSerName val="0"/>
          <c:showPercent val="0"/>
          <c:showBubbleSize val="0"/>
        </c:dLbls>
        <c:gapWidth val="150"/>
        <c:axId val="32569984"/>
        <c:axId val="3257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xmlns:c16r2="http://schemas.microsoft.com/office/drawing/2015/06/chart">
            <c:ext xmlns:c16="http://schemas.microsoft.com/office/drawing/2014/chart" uri="{C3380CC4-5D6E-409C-BE32-E72D297353CC}">
              <c16:uniqueId val="{00000001-0203-471B-B60D-5313A4C442A3}"/>
            </c:ext>
          </c:extLst>
        </c:ser>
        <c:dLbls>
          <c:showLegendKey val="0"/>
          <c:showVal val="0"/>
          <c:showCatName val="0"/>
          <c:showSerName val="0"/>
          <c:showPercent val="0"/>
          <c:showBubbleSize val="0"/>
        </c:dLbls>
        <c:marker val="1"/>
        <c:smooth val="0"/>
        <c:axId val="32569984"/>
        <c:axId val="32572160"/>
      </c:lineChart>
      <c:dateAx>
        <c:axId val="32569984"/>
        <c:scaling>
          <c:orientation val="minMax"/>
        </c:scaling>
        <c:delete val="1"/>
        <c:axPos val="b"/>
        <c:numFmt formatCode="ge" sourceLinked="1"/>
        <c:majorTickMark val="none"/>
        <c:minorTickMark val="none"/>
        <c:tickLblPos val="none"/>
        <c:crossAx val="32572160"/>
        <c:crosses val="autoZero"/>
        <c:auto val="1"/>
        <c:lblOffset val="100"/>
        <c:baseTimeUnit val="years"/>
      </c:dateAx>
      <c:valAx>
        <c:axId val="3257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5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309.27</c:v>
                </c:pt>
                <c:pt idx="1">
                  <c:v>435.65</c:v>
                </c:pt>
                <c:pt idx="2">
                  <c:v>393.72</c:v>
                </c:pt>
                <c:pt idx="3">
                  <c:v>381.18</c:v>
                </c:pt>
                <c:pt idx="4">
                  <c:v>346.66</c:v>
                </c:pt>
              </c:numCache>
            </c:numRef>
          </c:val>
          <c:extLst xmlns:c16r2="http://schemas.microsoft.com/office/drawing/2015/06/chart">
            <c:ext xmlns:c16="http://schemas.microsoft.com/office/drawing/2014/chart" uri="{C3380CC4-5D6E-409C-BE32-E72D297353CC}">
              <c16:uniqueId val="{00000000-8C06-4878-BB03-E53DB7887EBA}"/>
            </c:ext>
          </c:extLst>
        </c:ser>
        <c:dLbls>
          <c:showLegendKey val="0"/>
          <c:showVal val="0"/>
          <c:showCatName val="0"/>
          <c:showSerName val="0"/>
          <c:showPercent val="0"/>
          <c:showBubbleSize val="0"/>
        </c:dLbls>
        <c:gapWidth val="150"/>
        <c:axId val="32594944"/>
        <c:axId val="3260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xmlns:c16r2="http://schemas.microsoft.com/office/drawing/2015/06/chart">
            <c:ext xmlns:c16="http://schemas.microsoft.com/office/drawing/2014/chart" uri="{C3380CC4-5D6E-409C-BE32-E72D297353CC}">
              <c16:uniqueId val="{00000001-8C06-4878-BB03-E53DB7887EBA}"/>
            </c:ext>
          </c:extLst>
        </c:ser>
        <c:dLbls>
          <c:showLegendKey val="0"/>
          <c:showVal val="0"/>
          <c:showCatName val="0"/>
          <c:showSerName val="0"/>
          <c:showPercent val="0"/>
          <c:showBubbleSize val="0"/>
        </c:dLbls>
        <c:marker val="1"/>
        <c:smooth val="0"/>
        <c:axId val="32594944"/>
        <c:axId val="32605312"/>
      </c:lineChart>
      <c:dateAx>
        <c:axId val="32594944"/>
        <c:scaling>
          <c:orientation val="minMax"/>
        </c:scaling>
        <c:delete val="1"/>
        <c:axPos val="b"/>
        <c:numFmt formatCode="ge" sourceLinked="1"/>
        <c:majorTickMark val="none"/>
        <c:minorTickMark val="none"/>
        <c:tickLblPos val="none"/>
        <c:crossAx val="32605312"/>
        <c:crosses val="autoZero"/>
        <c:auto val="1"/>
        <c:lblOffset val="100"/>
        <c:baseTimeUnit val="years"/>
      </c:dateAx>
      <c:valAx>
        <c:axId val="32605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259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101.78</c:v>
                </c:pt>
                <c:pt idx="1">
                  <c:v>90.6</c:v>
                </c:pt>
                <c:pt idx="2">
                  <c:v>91.72</c:v>
                </c:pt>
                <c:pt idx="3">
                  <c:v>93.47</c:v>
                </c:pt>
                <c:pt idx="4">
                  <c:v>94.36</c:v>
                </c:pt>
              </c:numCache>
            </c:numRef>
          </c:val>
          <c:extLst xmlns:c16r2="http://schemas.microsoft.com/office/drawing/2015/06/chart">
            <c:ext xmlns:c16="http://schemas.microsoft.com/office/drawing/2014/chart" uri="{C3380CC4-5D6E-409C-BE32-E72D297353CC}">
              <c16:uniqueId val="{00000000-25FF-4CBB-BBCD-F78510C7B7B7}"/>
            </c:ext>
          </c:extLst>
        </c:ser>
        <c:dLbls>
          <c:showLegendKey val="0"/>
          <c:showVal val="0"/>
          <c:showCatName val="0"/>
          <c:showSerName val="0"/>
          <c:showPercent val="0"/>
          <c:showBubbleSize val="0"/>
        </c:dLbls>
        <c:gapWidth val="150"/>
        <c:axId val="32631808"/>
        <c:axId val="3263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xmlns:c16r2="http://schemas.microsoft.com/office/drawing/2015/06/chart">
            <c:ext xmlns:c16="http://schemas.microsoft.com/office/drawing/2014/chart" uri="{C3380CC4-5D6E-409C-BE32-E72D297353CC}">
              <c16:uniqueId val="{00000001-25FF-4CBB-BBCD-F78510C7B7B7}"/>
            </c:ext>
          </c:extLst>
        </c:ser>
        <c:dLbls>
          <c:showLegendKey val="0"/>
          <c:showVal val="0"/>
          <c:showCatName val="0"/>
          <c:showSerName val="0"/>
          <c:showPercent val="0"/>
          <c:showBubbleSize val="0"/>
        </c:dLbls>
        <c:marker val="1"/>
        <c:smooth val="0"/>
        <c:axId val="32631808"/>
        <c:axId val="32633984"/>
      </c:lineChart>
      <c:dateAx>
        <c:axId val="32631808"/>
        <c:scaling>
          <c:orientation val="minMax"/>
        </c:scaling>
        <c:delete val="1"/>
        <c:axPos val="b"/>
        <c:numFmt formatCode="ge" sourceLinked="1"/>
        <c:majorTickMark val="none"/>
        <c:minorTickMark val="none"/>
        <c:tickLblPos val="none"/>
        <c:crossAx val="32633984"/>
        <c:crosses val="autoZero"/>
        <c:auto val="1"/>
        <c:lblOffset val="100"/>
        <c:baseTimeUnit val="years"/>
      </c:dateAx>
      <c:valAx>
        <c:axId val="326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146.38</c:v>
                </c:pt>
                <c:pt idx="1">
                  <c:v>164.6</c:v>
                </c:pt>
                <c:pt idx="2">
                  <c:v>163.19</c:v>
                </c:pt>
                <c:pt idx="3">
                  <c:v>161.13999999999999</c:v>
                </c:pt>
                <c:pt idx="4">
                  <c:v>160.53</c:v>
                </c:pt>
              </c:numCache>
            </c:numRef>
          </c:val>
          <c:extLst xmlns:c16r2="http://schemas.microsoft.com/office/drawing/2015/06/chart">
            <c:ext xmlns:c16="http://schemas.microsoft.com/office/drawing/2014/chart" uri="{C3380CC4-5D6E-409C-BE32-E72D297353CC}">
              <c16:uniqueId val="{00000000-CD30-4BC2-8D69-0E02D67B0932}"/>
            </c:ext>
          </c:extLst>
        </c:ser>
        <c:dLbls>
          <c:showLegendKey val="0"/>
          <c:showVal val="0"/>
          <c:showCatName val="0"/>
          <c:showSerName val="0"/>
          <c:showPercent val="0"/>
          <c:showBubbleSize val="0"/>
        </c:dLbls>
        <c:gapWidth val="150"/>
        <c:axId val="42687488"/>
        <c:axId val="4268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xmlns:c16r2="http://schemas.microsoft.com/office/drawing/2015/06/chart">
            <c:ext xmlns:c16="http://schemas.microsoft.com/office/drawing/2014/chart" uri="{C3380CC4-5D6E-409C-BE32-E72D297353CC}">
              <c16:uniqueId val="{00000001-CD30-4BC2-8D69-0E02D67B0932}"/>
            </c:ext>
          </c:extLst>
        </c:ser>
        <c:dLbls>
          <c:showLegendKey val="0"/>
          <c:showVal val="0"/>
          <c:showCatName val="0"/>
          <c:showSerName val="0"/>
          <c:showPercent val="0"/>
          <c:showBubbleSize val="0"/>
        </c:dLbls>
        <c:marker val="1"/>
        <c:smooth val="0"/>
        <c:axId val="42687488"/>
        <c:axId val="42689664"/>
      </c:lineChart>
      <c:dateAx>
        <c:axId val="42687488"/>
        <c:scaling>
          <c:orientation val="minMax"/>
        </c:scaling>
        <c:delete val="1"/>
        <c:axPos val="b"/>
        <c:numFmt formatCode="ge" sourceLinked="1"/>
        <c:majorTickMark val="none"/>
        <c:minorTickMark val="none"/>
        <c:tickLblPos val="none"/>
        <c:crossAx val="42689664"/>
        <c:crosses val="autoZero"/>
        <c:auto val="1"/>
        <c:lblOffset val="100"/>
        <c:baseTimeUnit val="years"/>
      </c:dateAx>
      <c:valAx>
        <c:axId val="4268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8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京都府　宇治田原町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9342</v>
      </c>
      <c r="AM8" s="60"/>
      <c r="AN8" s="60"/>
      <c r="AO8" s="60"/>
      <c r="AP8" s="60"/>
      <c r="AQ8" s="60"/>
      <c r="AR8" s="60"/>
      <c r="AS8" s="60"/>
      <c r="AT8" s="51">
        <f>データ!$S$6</f>
        <v>58.16</v>
      </c>
      <c r="AU8" s="52"/>
      <c r="AV8" s="52"/>
      <c r="AW8" s="52"/>
      <c r="AX8" s="52"/>
      <c r="AY8" s="52"/>
      <c r="AZ8" s="52"/>
      <c r="BA8" s="52"/>
      <c r="BB8" s="53">
        <f>データ!$T$6</f>
        <v>160.63</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81.31</v>
      </c>
      <c r="J10" s="52"/>
      <c r="K10" s="52"/>
      <c r="L10" s="52"/>
      <c r="M10" s="52"/>
      <c r="N10" s="52"/>
      <c r="O10" s="63"/>
      <c r="P10" s="53">
        <f>データ!$P$6</f>
        <v>98.42</v>
      </c>
      <c r="Q10" s="53"/>
      <c r="R10" s="53"/>
      <c r="S10" s="53"/>
      <c r="T10" s="53"/>
      <c r="U10" s="53"/>
      <c r="V10" s="53"/>
      <c r="W10" s="60">
        <f>データ!$Q$6</f>
        <v>2624</v>
      </c>
      <c r="X10" s="60"/>
      <c r="Y10" s="60"/>
      <c r="Z10" s="60"/>
      <c r="AA10" s="60"/>
      <c r="AB10" s="60"/>
      <c r="AC10" s="60"/>
      <c r="AD10" s="2"/>
      <c r="AE10" s="2"/>
      <c r="AF10" s="2"/>
      <c r="AG10" s="2"/>
      <c r="AH10" s="4"/>
      <c r="AI10" s="4"/>
      <c r="AJ10" s="4"/>
      <c r="AK10" s="4"/>
      <c r="AL10" s="60">
        <f>データ!$U$6</f>
        <v>9140</v>
      </c>
      <c r="AM10" s="60"/>
      <c r="AN10" s="60"/>
      <c r="AO10" s="60"/>
      <c r="AP10" s="60"/>
      <c r="AQ10" s="60"/>
      <c r="AR10" s="60"/>
      <c r="AS10" s="60"/>
      <c r="AT10" s="51">
        <f>データ!$V$6</f>
        <v>8.74</v>
      </c>
      <c r="AU10" s="52"/>
      <c r="AV10" s="52"/>
      <c r="AW10" s="52"/>
      <c r="AX10" s="52"/>
      <c r="AY10" s="52"/>
      <c r="AZ10" s="52"/>
      <c r="BA10" s="52"/>
      <c r="BB10" s="53">
        <f>データ!$W$6</f>
        <v>1045.77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R8B4Ad2JKNXxdLw0BGwQEf1QbH/pgINDVxCqrjg7gKYMswCqdKLULjv7lgvNTaAgXyA3VOkbtA/HBSa/9KNBrA==" saltValue="nh4qlKlZNlgF7gfIq5suH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263443</v>
      </c>
      <c r="D6" s="34">
        <f t="shared" si="3"/>
        <v>46</v>
      </c>
      <c r="E6" s="34">
        <f t="shared" si="3"/>
        <v>1</v>
      </c>
      <c r="F6" s="34">
        <f t="shared" si="3"/>
        <v>0</v>
      </c>
      <c r="G6" s="34">
        <f t="shared" si="3"/>
        <v>1</v>
      </c>
      <c r="H6" s="34" t="str">
        <f t="shared" si="3"/>
        <v>京都府　宇治田原町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81.31</v>
      </c>
      <c r="P6" s="35">
        <f t="shared" si="3"/>
        <v>98.42</v>
      </c>
      <c r="Q6" s="35">
        <f t="shared" si="3"/>
        <v>2624</v>
      </c>
      <c r="R6" s="35">
        <f t="shared" si="3"/>
        <v>9342</v>
      </c>
      <c r="S6" s="35">
        <f t="shared" si="3"/>
        <v>58.16</v>
      </c>
      <c r="T6" s="35">
        <f t="shared" si="3"/>
        <v>160.63</v>
      </c>
      <c r="U6" s="35">
        <f t="shared" si="3"/>
        <v>9140</v>
      </c>
      <c r="V6" s="35">
        <f t="shared" si="3"/>
        <v>8.74</v>
      </c>
      <c r="W6" s="35">
        <f t="shared" si="3"/>
        <v>1045.77</v>
      </c>
      <c r="X6" s="36">
        <f>IF(X7="",NA(),X7)</f>
        <v>105.72</v>
      </c>
      <c r="Y6" s="36">
        <f t="shared" ref="Y6:AG6" si="4">IF(Y7="",NA(),Y7)</f>
        <v>108.73</v>
      </c>
      <c r="Z6" s="36">
        <f t="shared" si="4"/>
        <v>110.3</v>
      </c>
      <c r="AA6" s="36">
        <f t="shared" si="4"/>
        <v>111.35</v>
      </c>
      <c r="AB6" s="36">
        <f t="shared" si="4"/>
        <v>112.8</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267.57</v>
      </c>
      <c r="AU6" s="36">
        <f t="shared" ref="AU6:BC6" si="6">IF(AU7="",NA(),AU7)</f>
        <v>239.59</v>
      </c>
      <c r="AV6" s="36">
        <f t="shared" si="6"/>
        <v>182.74</v>
      </c>
      <c r="AW6" s="36">
        <f t="shared" si="6"/>
        <v>130.36000000000001</v>
      </c>
      <c r="AX6" s="36">
        <f t="shared" si="6"/>
        <v>144.72999999999999</v>
      </c>
      <c r="AY6" s="36">
        <f t="shared" si="6"/>
        <v>434.72</v>
      </c>
      <c r="AZ6" s="36">
        <f t="shared" si="6"/>
        <v>416.14</v>
      </c>
      <c r="BA6" s="36">
        <f t="shared" si="6"/>
        <v>371.89</v>
      </c>
      <c r="BB6" s="36">
        <f t="shared" si="6"/>
        <v>293.23</v>
      </c>
      <c r="BC6" s="36">
        <f t="shared" si="6"/>
        <v>300.14</v>
      </c>
      <c r="BD6" s="35" t="str">
        <f>IF(BD7="","",IF(BD7="-","【-】","【"&amp;SUBSTITUTE(TEXT(BD7,"#,##0.00"),"-","△")&amp;"】"))</f>
        <v>【261.93】</v>
      </c>
      <c r="BE6" s="36">
        <f>IF(BE7="",NA(),BE7)</f>
        <v>309.27</v>
      </c>
      <c r="BF6" s="36">
        <f t="shared" ref="BF6:BN6" si="7">IF(BF7="",NA(),BF7)</f>
        <v>435.65</v>
      </c>
      <c r="BG6" s="36">
        <f t="shared" si="7"/>
        <v>393.72</v>
      </c>
      <c r="BH6" s="36">
        <f t="shared" si="7"/>
        <v>381.18</v>
      </c>
      <c r="BI6" s="36">
        <f t="shared" si="7"/>
        <v>346.66</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101.78</v>
      </c>
      <c r="BQ6" s="36">
        <f t="shared" ref="BQ6:BY6" si="8">IF(BQ7="",NA(),BQ7)</f>
        <v>90.6</v>
      </c>
      <c r="BR6" s="36">
        <f t="shared" si="8"/>
        <v>91.72</v>
      </c>
      <c r="BS6" s="36">
        <f t="shared" si="8"/>
        <v>93.47</v>
      </c>
      <c r="BT6" s="36">
        <f t="shared" si="8"/>
        <v>94.36</v>
      </c>
      <c r="BU6" s="36">
        <f t="shared" si="8"/>
        <v>93.66</v>
      </c>
      <c r="BV6" s="36">
        <f t="shared" si="8"/>
        <v>92.76</v>
      </c>
      <c r="BW6" s="36">
        <f t="shared" si="8"/>
        <v>93.28</v>
      </c>
      <c r="BX6" s="36">
        <f t="shared" si="8"/>
        <v>87.51</v>
      </c>
      <c r="BY6" s="36">
        <f t="shared" si="8"/>
        <v>84.77</v>
      </c>
      <c r="BZ6" s="35" t="str">
        <f>IF(BZ7="","",IF(BZ7="-","【-】","【"&amp;SUBSTITUTE(TEXT(BZ7,"#,##0.00"),"-","△")&amp;"】"))</f>
        <v>【103.91】</v>
      </c>
      <c r="CA6" s="36">
        <f>IF(CA7="",NA(),CA7)</f>
        <v>146.38</v>
      </c>
      <c r="CB6" s="36">
        <f t="shared" ref="CB6:CJ6" si="9">IF(CB7="",NA(),CB7)</f>
        <v>164.6</v>
      </c>
      <c r="CC6" s="36">
        <f t="shared" si="9"/>
        <v>163.19</v>
      </c>
      <c r="CD6" s="36">
        <f t="shared" si="9"/>
        <v>161.13999999999999</v>
      </c>
      <c r="CE6" s="36">
        <f t="shared" si="9"/>
        <v>160.53</v>
      </c>
      <c r="CF6" s="36">
        <f t="shared" si="9"/>
        <v>208.21</v>
      </c>
      <c r="CG6" s="36">
        <f t="shared" si="9"/>
        <v>208.67</v>
      </c>
      <c r="CH6" s="36">
        <f t="shared" si="9"/>
        <v>208.29</v>
      </c>
      <c r="CI6" s="36">
        <f t="shared" si="9"/>
        <v>218.42</v>
      </c>
      <c r="CJ6" s="36">
        <f t="shared" si="9"/>
        <v>227.27</v>
      </c>
      <c r="CK6" s="35" t="str">
        <f>IF(CK7="","",IF(CK7="-","【-】","【"&amp;SUBSTITUTE(TEXT(CK7,"#,##0.00"),"-","△")&amp;"】"))</f>
        <v>【167.11】</v>
      </c>
      <c r="CL6" s="36">
        <f>IF(CL7="",NA(),CL7)</f>
        <v>55.89</v>
      </c>
      <c r="CM6" s="36">
        <f t="shared" ref="CM6:CU6" si="10">IF(CM7="",NA(),CM7)</f>
        <v>53.83</v>
      </c>
      <c r="CN6" s="36">
        <f t="shared" si="10"/>
        <v>58.31</v>
      </c>
      <c r="CO6" s="36">
        <f t="shared" si="10"/>
        <v>56.31</v>
      </c>
      <c r="CP6" s="36">
        <f t="shared" si="10"/>
        <v>55.67</v>
      </c>
      <c r="CQ6" s="36">
        <f t="shared" si="10"/>
        <v>49.22</v>
      </c>
      <c r="CR6" s="36">
        <f t="shared" si="10"/>
        <v>49.08</v>
      </c>
      <c r="CS6" s="36">
        <f t="shared" si="10"/>
        <v>49.32</v>
      </c>
      <c r="CT6" s="36">
        <f t="shared" si="10"/>
        <v>50.24</v>
      </c>
      <c r="CU6" s="36">
        <f t="shared" si="10"/>
        <v>50.29</v>
      </c>
      <c r="CV6" s="35" t="str">
        <f>IF(CV7="","",IF(CV7="-","【-】","【"&amp;SUBSTITUTE(TEXT(CV7,"#,##0.00"),"-","△")&amp;"】"))</f>
        <v>【60.27】</v>
      </c>
      <c r="CW6" s="36">
        <f>IF(CW7="",NA(),CW7)</f>
        <v>83.25</v>
      </c>
      <c r="CX6" s="36">
        <f t="shared" ref="CX6:DF6" si="11">IF(CX7="",NA(),CX7)</f>
        <v>87.89</v>
      </c>
      <c r="CY6" s="36">
        <f t="shared" si="11"/>
        <v>81.81</v>
      </c>
      <c r="CZ6" s="36">
        <f t="shared" si="11"/>
        <v>86.99</v>
      </c>
      <c r="DA6" s="36">
        <f t="shared" si="11"/>
        <v>88.68</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44.61</v>
      </c>
      <c r="DI6" s="36">
        <f t="shared" ref="DI6:DQ6" si="12">IF(DI7="",NA(),DI7)</f>
        <v>44.77</v>
      </c>
      <c r="DJ6" s="36">
        <f t="shared" si="12"/>
        <v>45.42</v>
      </c>
      <c r="DK6" s="36">
        <f t="shared" si="12"/>
        <v>45.33</v>
      </c>
      <c r="DL6" s="36">
        <f t="shared" si="12"/>
        <v>46.44</v>
      </c>
      <c r="DM6" s="36">
        <f t="shared" si="12"/>
        <v>46.12</v>
      </c>
      <c r="DN6" s="36">
        <f t="shared" si="12"/>
        <v>47.44</v>
      </c>
      <c r="DO6" s="36">
        <f t="shared" si="12"/>
        <v>48.3</v>
      </c>
      <c r="DP6" s="36">
        <f t="shared" si="12"/>
        <v>45.14</v>
      </c>
      <c r="DQ6" s="36">
        <f t="shared" si="12"/>
        <v>45.85</v>
      </c>
      <c r="DR6" s="35" t="str">
        <f>IF(DR7="","",IF(DR7="-","【-】","【"&amp;SUBSTITUTE(TEXT(DR7,"#,##0.00"),"-","△")&amp;"】"))</f>
        <v>【48.85】</v>
      </c>
      <c r="DS6" s="36">
        <f>IF(DS7="",NA(),DS7)</f>
        <v>29.73</v>
      </c>
      <c r="DT6" s="36">
        <f t="shared" ref="DT6:EB6" si="13">IF(DT7="",NA(),DT7)</f>
        <v>13.98</v>
      </c>
      <c r="DU6" s="36">
        <f t="shared" si="13"/>
        <v>13.91</v>
      </c>
      <c r="DV6" s="36">
        <f t="shared" si="13"/>
        <v>12.33</v>
      </c>
      <c r="DW6" s="36">
        <f t="shared" si="13"/>
        <v>13.56</v>
      </c>
      <c r="DX6" s="36">
        <f t="shared" si="13"/>
        <v>9.86</v>
      </c>
      <c r="DY6" s="36">
        <f t="shared" si="13"/>
        <v>11.16</v>
      </c>
      <c r="DZ6" s="36">
        <f t="shared" si="13"/>
        <v>12.43</v>
      </c>
      <c r="EA6" s="36">
        <f t="shared" si="13"/>
        <v>13.58</v>
      </c>
      <c r="EB6" s="36">
        <f t="shared" si="13"/>
        <v>14.13</v>
      </c>
      <c r="EC6" s="35" t="str">
        <f>IF(EC7="","",IF(EC7="-","【-】","【"&amp;SUBSTITUTE(TEXT(EC7,"#,##0.00"),"-","△")&amp;"】"))</f>
        <v>【17.80】</v>
      </c>
      <c r="ED6" s="36">
        <f>IF(ED7="",NA(),ED7)</f>
        <v>2.27</v>
      </c>
      <c r="EE6" s="36">
        <f t="shared" ref="EE6:EM6" si="14">IF(EE7="",NA(),EE7)</f>
        <v>1.1100000000000001</v>
      </c>
      <c r="EF6" s="35">
        <f t="shared" si="14"/>
        <v>0</v>
      </c>
      <c r="EG6" s="36">
        <f t="shared" si="14"/>
        <v>2.39</v>
      </c>
      <c r="EH6" s="36">
        <f t="shared" si="14"/>
        <v>1.04</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263443</v>
      </c>
      <c r="D7" s="38">
        <v>46</v>
      </c>
      <c r="E7" s="38">
        <v>1</v>
      </c>
      <c r="F7" s="38">
        <v>0</v>
      </c>
      <c r="G7" s="38">
        <v>1</v>
      </c>
      <c r="H7" s="38" t="s">
        <v>93</v>
      </c>
      <c r="I7" s="38" t="s">
        <v>94</v>
      </c>
      <c r="J7" s="38" t="s">
        <v>95</v>
      </c>
      <c r="K7" s="38" t="s">
        <v>96</v>
      </c>
      <c r="L7" s="38" t="s">
        <v>97</v>
      </c>
      <c r="M7" s="38" t="s">
        <v>98</v>
      </c>
      <c r="N7" s="39" t="s">
        <v>99</v>
      </c>
      <c r="O7" s="39">
        <v>81.31</v>
      </c>
      <c r="P7" s="39">
        <v>98.42</v>
      </c>
      <c r="Q7" s="39">
        <v>2624</v>
      </c>
      <c r="R7" s="39">
        <v>9342</v>
      </c>
      <c r="S7" s="39">
        <v>58.16</v>
      </c>
      <c r="T7" s="39">
        <v>160.63</v>
      </c>
      <c r="U7" s="39">
        <v>9140</v>
      </c>
      <c r="V7" s="39">
        <v>8.74</v>
      </c>
      <c r="W7" s="39">
        <v>1045.77</v>
      </c>
      <c r="X7" s="39">
        <v>105.72</v>
      </c>
      <c r="Y7" s="39">
        <v>108.73</v>
      </c>
      <c r="Z7" s="39">
        <v>110.3</v>
      </c>
      <c r="AA7" s="39">
        <v>111.35</v>
      </c>
      <c r="AB7" s="39">
        <v>112.8</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267.57</v>
      </c>
      <c r="AU7" s="39">
        <v>239.59</v>
      </c>
      <c r="AV7" s="39">
        <v>182.74</v>
      </c>
      <c r="AW7" s="39">
        <v>130.36000000000001</v>
      </c>
      <c r="AX7" s="39">
        <v>144.72999999999999</v>
      </c>
      <c r="AY7" s="39">
        <v>434.72</v>
      </c>
      <c r="AZ7" s="39">
        <v>416.14</v>
      </c>
      <c r="BA7" s="39">
        <v>371.89</v>
      </c>
      <c r="BB7" s="39">
        <v>293.23</v>
      </c>
      <c r="BC7" s="39">
        <v>300.14</v>
      </c>
      <c r="BD7" s="39">
        <v>261.93</v>
      </c>
      <c r="BE7" s="39">
        <v>309.27</v>
      </c>
      <c r="BF7" s="39">
        <v>435.65</v>
      </c>
      <c r="BG7" s="39">
        <v>393.72</v>
      </c>
      <c r="BH7" s="39">
        <v>381.18</v>
      </c>
      <c r="BI7" s="39">
        <v>346.66</v>
      </c>
      <c r="BJ7" s="39">
        <v>495.76</v>
      </c>
      <c r="BK7" s="39">
        <v>487.22</v>
      </c>
      <c r="BL7" s="39">
        <v>483.11</v>
      </c>
      <c r="BM7" s="39">
        <v>542.29999999999995</v>
      </c>
      <c r="BN7" s="39">
        <v>566.65</v>
      </c>
      <c r="BO7" s="39">
        <v>270.45999999999998</v>
      </c>
      <c r="BP7" s="39">
        <v>101.78</v>
      </c>
      <c r="BQ7" s="39">
        <v>90.6</v>
      </c>
      <c r="BR7" s="39">
        <v>91.72</v>
      </c>
      <c r="BS7" s="39">
        <v>93.47</v>
      </c>
      <c r="BT7" s="39">
        <v>94.36</v>
      </c>
      <c r="BU7" s="39">
        <v>93.66</v>
      </c>
      <c r="BV7" s="39">
        <v>92.76</v>
      </c>
      <c r="BW7" s="39">
        <v>93.28</v>
      </c>
      <c r="BX7" s="39">
        <v>87.51</v>
      </c>
      <c r="BY7" s="39">
        <v>84.77</v>
      </c>
      <c r="BZ7" s="39">
        <v>103.91</v>
      </c>
      <c r="CA7" s="39">
        <v>146.38</v>
      </c>
      <c r="CB7" s="39">
        <v>164.6</v>
      </c>
      <c r="CC7" s="39">
        <v>163.19</v>
      </c>
      <c r="CD7" s="39">
        <v>161.13999999999999</v>
      </c>
      <c r="CE7" s="39">
        <v>160.53</v>
      </c>
      <c r="CF7" s="39">
        <v>208.21</v>
      </c>
      <c r="CG7" s="39">
        <v>208.67</v>
      </c>
      <c r="CH7" s="39">
        <v>208.29</v>
      </c>
      <c r="CI7" s="39">
        <v>218.42</v>
      </c>
      <c r="CJ7" s="39">
        <v>227.27</v>
      </c>
      <c r="CK7" s="39">
        <v>167.11</v>
      </c>
      <c r="CL7" s="39">
        <v>55.89</v>
      </c>
      <c r="CM7" s="39">
        <v>53.83</v>
      </c>
      <c r="CN7" s="39">
        <v>58.31</v>
      </c>
      <c r="CO7" s="39">
        <v>56.31</v>
      </c>
      <c r="CP7" s="39">
        <v>55.67</v>
      </c>
      <c r="CQ7" s="39">
        <v>49.22</v>
      </c>
      <c r="CR7" s="39">
        <v>49.08</v>
      </c>
      <c r="CS7" s="39">
        <v>49.32</v>
      </c>
      <c r="CT7" s="39">
        <v>50.24</v>
      </c>
      <c r="CU7" s="39">
        <v>50.29</v>
      </c>
      <c r="CV7" s="39">
        <v>60.27</v>
      </c>
      <c r="CW7" s="39">
        <v>83.25</v>
      </c>
      <c r="CX7" s="39">
        <v>87.89</v>
      </c>
      <c r="CY7" s="39">
        <v>81.81</v>
      </c>
      <c r="CZ7" s="39">
        <v>86.99</v>
      </c>
      <c r="DA7" s="39">
        <v>88.68</v>
      </c>
      <c r="DB7" s="39">
        <v>79.48</v>
      </c>
      <c r="DC7" s="39">
        <v>79.3</v>
      </c>
      <c r="DD7" s="39">
        <v>79.34</v>
      </c>
      <c r="DE7" s="39">
        <v>78.650000000000006</v>
      </c>
      <c r="DF7" s="39">
        <v>77.73</v>
      </c>
      <c r="DG7" s="39">
        <v>89.92</v>
      </c>
      <c r="DH7" s="39">
        <v>44.61</v>
      </c>
      <c r="DI7" s="39">
        <v>44.77</v>
      </c>
      <c r="DJ7" s="39">
        <v>45.42</v>
      </c>
      <c r="DK7" s="39">
        <v>45.33</v>
      </c>
      <c r="DL7" s="39">
        <v>46.44</v>
      </c>
      <c r="DM7" s="39">
        <v>46.12</v>
      </c>
      <c r="DN7" s="39">
        <v>47.44</v>
      </c>
      <c r="DO7" s="39">
        <v>48.3</v>
      </c>
      <c r="DP7" s="39">
        <v>45.14</v>
      </c>
      <c r="DQ7" s="39">
        <v>45.85</v>
      </c>
      <c r="DR7" s="39">
        <v>48.85</v>
      </c>
      <c r="DS7" s="39">
        <v>29.73</v>
      </c>
      <c r="DT7" s="39">
        <v>13.98</v>
      </c>
      <c r="DU7" s="39">
        <v>13.91</v>
      </c>
      <c r="DV7" s="39">
        <v>12.33</v>
      </c>
      <c r="DW7" s="39">
        <v>13.56</v>
      </c>
      <c r="DX7" s="39">
        <v>9.86</v>
      </c>
      <c r="DY7" s="39">
        <v>11.16</v>
      </c>
      <c r="DZ7" s="39">
        <v>12.43</v>
      </c>
      <c r="EA7" s="39">
        <v>13.58</v>
      </c>
      <c r="EB7" s="39">
        <v>14.13</v>
      </c>
      <c r="EC7" s="39">
        <v>17.8</v>
      </c>
      <c r="ED7" s="39">
        <v>2.27</v>
      </c>
      <c r="EE7" s="39">
        <v>1.1100000000000001</v>
      </c>
      <c r="EF7" s="39">
        <v>0</v>
      </c>
      <c r="EG7" s="39">
        <v>2.39</v>
      </c>
      <c r="EH7" s="39">
        <v>1.04</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2020-01-29T07:04:44Z</cp:lastPrinted>
  <dcterms:modified xsi:type="dcterms:W3CDTF">2020-02-12T00:57:02Z</dcterms:modified>
</cp:coreProperties>
</file>