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8a7UFLmZ4B1uuVQJ9sNOUSLcz3YNQqs1DcWXf/I+o64fJPPwy1WmtksNZiTH0JbqRp5VpZEIJ4/eIfXPKryqMQ==" workbookSaltValue="Ubs5dzm7Ji6OdYnzAeG2gA==" workbookSpinCount="100000" lockStructure="1"/>
  <bookViews>
    <workbookView xWindow="0" yWindow="0" windowWidth="16245" windowHeight="457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<sst xmlns="http://schemas.openxmlformats.org/spreadsheetml/2006/main" count="239" uniqueCount="111">
  <si>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</si>
  <si>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</si>
  <si>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</si>
  <si>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</si>
  <si>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</si>
  <si>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</si>
  <si>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</si>
  <si>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</si>
  <si>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</si>
  <si>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</si>
  <si>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</si>
  <si>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</si>
  <si>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</si>
  <si>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</si>
  <si>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</si>
  <si>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</si>
  <si>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</si>
  <si>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</si>
  <si>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</si>
  <si>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</si>
  <si>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</si>
  <si>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</si>
  <si>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</si>
  <si>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</si>
  <si>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</si>
  <si>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</si>
  <si>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</si>
  <si>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</si>
  <si>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</si>
  <si>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</si>
  <si>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</si>
  <si>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</si>
  <si>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</si>
  <si>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</si>
  <si>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</si>
  <si>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</si>
  <si>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</si>
  <si>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</si>
  <si>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</si>
  <si>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</si>
  <si>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</si>
  <si>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</si>
  <si>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</si>
  <si>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</si>
  <si>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</si>
  <si>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</si>
  <si>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</si>
  <si>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</si>
  <si>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</si>
  <si>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</si>
  <si>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</si>
  <si>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</si>
  <si>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</si>
  <si>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</si>
  <si>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</si>
  <si>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</si>
  <si>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</si>
  <si>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</si>
  <si>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</si>
  <si>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</si>
  <si>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</si>
  <si>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</si>
  <si>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</si>
  <si>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</si>
  <si>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</si>
  <si>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</si>
  <si>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</si>
  <si>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</si>
  <si>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</si>
  <si>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</si>
  <si>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</si>
  <si>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</si>
  <si>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</si>
  <si>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</si>
  <si>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</si>
  <si>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</si>
  <si>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</si>
  <si>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</si>
  <si>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</si>
  <si>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</si>
  <si>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</si>
  <si>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</si>
  <si>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</si>
  <si>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</si>
  <si>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</si>
  <si>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</si>
  <si>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</si>
  <si>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</si>
  <si>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</si>
  <si>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</si>
  <si>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</si>
  <si>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</si>
  <si>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</si>
  <si>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</si>
  <si>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</si>
  <si>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</si>
  <si>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京丹波町</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</si>
  <si>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</si>
  <si>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</si>
  <si>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</si>
  <si>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</si>
  <si>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</si>
  <si>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</si>
  <si>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</si>
  <si>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</si>
  <si>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</si>
  <si>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</si>
  <si>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</si>
  <si>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該当数値なし。</t>
    <rPh sb="1" eb="3">
      <t>ガイトウ</t>
    </rPh>
    <rPh sb="3" eb="5">
      <t>スウチ</t>
    </rPh>
    <phoneticPr fontId="1"/>
  </si>
  <si>
    <t xml:space="preserve"> 本町の下水道使用料は、全国平均よりも相当高額な料金体系となっているが、一般会計から基準外の繰入をしなければ赤字となるような経営状況である。
　特に町への帰属浄化槽が増加傾向にあり、今後経年劣化による機械設備や槽本体の修繕、更新に伴うなど多額のコストが必要となるため、徹底した維持管理費の削減を検討・実施していく必要がある。
　また、根底にある人口減少問題については、町全体で連携を図りながら移住定住対策を講じ推進していく必要がある。　</t>
    <rPh sb="1" eb="3">
      <t>ホンチョウ</t>
    </rPh>
    <rPh sb="4" eb="7">
      <t>ゲスイドウ</t>
    </rPh>
    <rPh sb="7" eb="10">
      <t>シヨウリョウ</t>
    </rPh>
    <rPh sb="12" eb="14">
      <t>ゼンコク</t>
    </rPh>
    <rPh sb="14" eb="16">
      <t>ヘイキン</t>
    </rPh>
    <rPh sb="19" eb="21">
      <t>ソウトウ</t>
    </rPh>
    <rPh sb="21" eb="23">
      <t>コウガク</t>
    </rPh>
    <rPh sb="24" eb="26">
      <t>リョウキン</t>
    </rPh>
    <rPh sb="26" eb="28">
      <t>タイケイ</t>
    </rPh>
    <rPh sb="36" eb="38">
      <t>イッパン</t>
    </rPh>
    <rPh sb="38" eb="40">
      <t>カイケイ</t>
    </rPh>
    <rPh sb="42" eb="44">
      <t>キジュン</t>
    </rPh>
    <rPh sb="44" eb="45">
      <t>ガイ</t>
    </rPh>
    <rPh sb="46" eb="48">
      <t>クリイレ</t>
    </rPh>
    <rPh sb="54" eb="56">
      <t>アカジ</t>
    </rPh>
    <rPh sb="62" eb="64">
      <t>ケイエイ</t>
    </rPh>
    <rPh sb="64" eb="66">
      <t>ジョウキョウ</t>
    </rPh>
    <rPh sb="72" eb="73">
      <t>トク</t>
    </rPh>
    <rPh sb="74" eb="75">
      <t>チョウ</t>
    </rPh>
    <rPh sb="77" eb="79">
      <t>キゾク</t>
    </rPh>
    <rPh sb="79" eb="82">
      <t>ジョウカソウ</t>
    </rPh>
    <rPh sb="83" eb="85">
      <t>ゾウカ</t>
    </rPh>
    <rPh sb="85" eb="87">
      <t>ケイコウ</t>
    </rPh>
    <rPh sb="91" eb="93">
      <t>コンゴ</t>
    </rPh>
    <rPh sb="93" eb="95">
      <t>ケイネン</t>
    </rPh>
    <rPh sb="95" eb="97">
      <t>レッカ</t>
    </rPh>
    <rPh sb="100" eb="102">
      <t>キカイ</t>
    </rPh>
    <rPh sb="102" eb="104">
      <t>セツビ</t>
    </rPh>
    <rPh sb="105" eb="106">
      <t>ソウ</t>
    </rPh>
    <rPh sb="106" eb="108">
      <t>ホンタイ</t>
    </rPh>
    <rPh sb="109" eb="111">
      <t>シュウゼン</t>
    </rPh>
    <rPh sb="112" eb="114">
      <t>コウシン</t>
    </rPh>
    <rPh sb="115" eb="116">
      <t>トモナ</t>
    </rPh>
    <rPh sb="119" eb="121">
      <t>タガク</t>
    </rPh>
    <rPh sb="126" eb="128">
      <t>ヒツヨウ</t>
    </rPh>
    <rPh sb="134" eb="136">
      <t>テッテイ</t>
    </rPh>
    <rPh sb="138" eb="140">
      <t>イジ</t>
    </rPh>
    <rPh sb="140" eb="143">
      <t>カンリヒ</t>
    </rPh>
    <rPh sb="144" eb="146">
      <t>サクゲン</t>
    </rPh>
    <rPh sb="147" eb="149">
      <t>ケントウ</t>
    </rPh>
    <rPh sb="150" eb="152">
      <t>ジッシ</t>
    </rPh>
    <rPh sb="156" eb="158">
      <t>ヒツヨウ</t>
    </rPh>
    <rPh sb="167" eb="169">
      <t>コンテイ</t>
    </rPh>
    <rPh sb="172" eb="174">
      <t>ジンコウ</t>
    </rPh>
    <rPh sb="174" eb="176">
      <t>ゲンショウ</t>
    </rPh>
    <rPh sb="176" eb="178">
      <t>モンダイ</t>
    </rPh>
    <rPh sb="184" eb="185">
      <t>チョウ</t>
    </rPh>
    <rPh sb="185" eb="187">
      <t>ゼンタイ</t>
    </rPh>
    <rPh sb="188" eb="190">
      <t>レンケイ</t>
    </rPh>
    <rPh sb="191" eb="192">
      <t>ハカ</t>
    </rPh>
    <rPh sb="196" eb="198">
      <t>イジュウ</t>
    </rPh>
    <rPh sb="198" eb="200">
      <t>テイジュウ</t>
    </rPh>
    <rPh sb="200" eb="202">
      <t>タイサク</t>
    </rPh>
    <rPh sb="203" eb="204">
      <t>コウ</t>
    </rPh>
    <rPh sb="205" eb="207">
      <t>スイシン</t>
    </rPh>
    <rPh sb="211" eb="213">
      <t>ヒツヨウ</t>
    </rPh>
    <phoneticPr fontId="1"/>
  </si>
  <si>
    <t>①収益的収支比率
　比率はほぼ100％となり単年度収支が黒字になっているが、総収益は使用料以外一般会計からの繰入金に依存しており、さらに経費削減等に努める必要がある。
④企業債残高対事業規模比率
　平成28年度から営業収益で賄えない企業債償還金全額を基準内繰入（分流式下水道等）に改めたことにより0％となっている。
⑤経費回収率
　汚水処理費が増加した関係から、全国平均を下回り大きく落ちこみ、特に使用料収入が少ない処理区のため汚水処理費を賄えておらず、一般会計からの繰入金で補っているのが現状である。
⑥汚水処理原価
　有収水量が減少し汚水処理費が増加したため、昨年度よりコスト高となっており、全国平均及び類似団体平均を比較すると高くなっている。
⑦施設利用率
　施設利用率については、全国平均及び類似団体平均を下回るが横ばい状態が続いている。
⑧水洗化率
　処理区域内人口には、集合処理区域外（個人管理の浄化槽人口も含む）の人口を、水洗便所設置済人口には、当事業（町設置及び町管理の浄化槽人口）の人口を計上していることにより、水洗化率が低くなっている。</t>
    <rPh sb="1" eb="4">
      <t>シュウエキテキ</t>
    </rPh>
    <rPh sb="4" eb="6">
      <t>シュウシ</t>
    </rPh>
    <rPh sb="6" eb="8">
      <t>ヒリツ</t>
    </rPh>
    <rPh sb="10" eb="12">
      <t>ヒリツ</t>
    </rPh>
    <rPh sb="22" eb="25">
      <t>タンネンド</t>
    </rPh>
    <rPh sb="25" eb="27">
      <t>シュウシ</t>
    </rPh>
    <rPh sb="28" eb="30">
      <t>クロジ</t>
    </rPh>
    <rPh sb="38" eb="39">
      <t>ソウ</t>
    </rPh>
    <rPh sb="39" eb="41">
      <t>シュウエキ</t>
    </rPh>
    <rPh sb="42" eb="45">
      <t>シヨウリョウ</t>
    </rPh>
    <rPh sb="45" eb="47">
      <t>イガイ</t>
    </rPh>
    <rPh sb="47" eb="49">
      <t>イッパン</t>
    </rPh>
    <rPh sb="49" eb="51">
      <t>カイケイ</t>
    </rPh>
    <rPh sb="54" eb="56">
      <t>クリイレ</t>
    </rPh>
    <rPh sb="56" eb="57">
      <t>キン</t>
    </rPh>
    <rPh sb="58" eb="60">
      <t>イゾン</t>
    </rPh>
    <rPh sb="68" eb="70">
      <t>ケイヒ</t>
    </rPh>
    <rPh sb="70" eb="72">
      <t>サクゲン</t>
    </rPh>
    <rPh sb="72" eb="73">
      <t>トウ</t>
    </rPh>
    <rPh sb="74" eb="75">
      <t>ツト</t>
    </rPh>
    <rPh sb="77" eb="79">
      <t>ヒツヨウ</t>
    </rPh>
    <rPh sb="85" eb="87">
      <t>キギョウ</t>
    </rPh>
    <rPh sb="87" eb="88">
      <t>サイ</t>
    </rPh>
    <rPh sb="88" eb="90">
      <t>ザンダカ</t>
    </rPh>
    <rPh sb="90" eb="91">
      <t>タイ</t>
    </rPh>
    <rPh sb="91" eb="93">
      <t>ジギョウ</t>
    </rPh>
    <rPh sb="93" eb="95">
      <t>キボ</t>
    </rPh>
    <rPh sb="95" eb="97">
      <t>ヒリツ</t>
    </rPh>
    <rPh sb="99" eb="101">
      <t>ヘイセイ</t>
    </rPh>
    <rPh sb="103" eb="105">
      <t>ネンド</t>
    </rPh>
    <rPh sb="107" eb="109">
      <t>エイギョウ</t>
    </rPh>
    <rPh sb="109" eb="111">
      <t>シュウエキ</t>
    </rPh>
    <rPh sb="112" eb="113">
      <t>マカナ</t>
    </rPh>
    <rPh sb="116" eb="118">
      <t>キギョウ</t>
    </rPh>
    <rPh sb="118" eb="119">
      <t>サイ</t>
    </rPh>
    <rPh sb="119" eb="122">
      <t>ショウカンキン</t>
    </rPh>
    <rPh sb="122" eb="124">
      <t>ゼンガク</t>
    </rPh>
    <rPh sb="125" eb="128">
      <t>キジュンナイ</t>
    </rPh>
    <rPh sb="128" eb="130">
      <t>クリイレ</t>
    </rPh>
    <rPh sb="131" eb="133">
      <t>ブンリュウ</t>
    </rPh>
    <rPh sb="133" eb="134">
      <t>シキ</t>
    </rPh>
    <rPh sb="134" eb="137">
      <t>ゲスイドウ</t>
    </rPh>
    <rPh sb="137" eb="138">
      <t>トウ</t>
    </rPh>
    <rPh sb="140" eb="141">
      <t>アラタ</t>
    </rPh>
    <rPh sb="159" eb="161">
      <t>ケイヒ</t>
    </rPh>
    <rPh sb="161" eb="163">
      <t>カイシュウ</t>
    </rPh>
    <rPh sb="163" eb="164">
      <t>リツ</t>
    </rPh>
    <rPh sb="166" eb="168">
      <t>オスイ</t>
    </rPh>
    <rPh sb="168" eb="170">
      <t>ショリ</t>
    </rPh>
    <rPh sb="170" eb="171">
      <t>ヒ</t>
    </rPh>
    <rPh sb="172" eb="174">
      <t>ゾウカ</t>
    </rPh>
    <rPh sb="176" eb="178">
      <t>カンケイ</t>
    </rPh>
    <rPh sb="181" eb="183">
      <t>ゼンコク</t>
    </rPh>
    <rPh sb="183" eb="185">
      <t>ヘイキン</t>
    </rPh>
    <rPh sb="186" eb="188">
      <t>シタマワ</t>
    </rPh>
    <rPh sb="189" eb="190">
      <t>オオ</t>
    </rPh>
    <rPh sb="192" eb="193">
      <t>オ</t>
    </rPh>
    <rPh sb="197" eb="198">
      <t>トク</t>
    </rPh>
    <rPh sb="199" eb="202">
      <t>シヨウリョウ</t>
    </rPh>
    <rPh sb="202" eb="204">
      <t>シュウニュウ</t>
    </rPh>
    <rPh sb="205" eb="206">
      <t>スク</t>
    </rPh>
    <rPh sb="208" eb="210">
      <t>ショリ</t>
    </rPh>
    <rPh sb="210" eb="211">
      <t>ク</t>
    </rPh>
    <rPh sb="214" eb="216">
      <t>オスイ</t>
    </rPh>
    <rPh sb="216" eb="218">
      <t>ショリ</t>
    </rPh>
    <rPh sb="218" eb="219">
      <t>ヒ</t>
    </rPh>
    <rPh sb="220" eb="221">
      <t>マカナ</t>
    </rPh>
    <rPh sb="227" eb="229">
      <t>イッパン</t>
    </rPh>
    <rPh sb="229" eb="231">
      <t>カイケイ</t>
    </rPh>
    <rPh sb="234" eb="236">
      <t>クリイレ</t>
    </rPh>
    <rPh sb="236" eb="237">
      <t>キン</t>
    </rPh>
    <rPh sb="238" eb="239">
      <t>オギナ</t>
    </rPh>
    <rPh sb="245" eb="247">
      <t>ゲンジョウ</t>
    </rPh>
    <rPh sb="253" eb="255">
      <t>オスイ</t>
    </rPh>
    <rPh sb="255" eb="257">
      <t>ショリ</t>
    </rPh>
    <rPh sb="257" eb="259">
      <t>ゲンカ</t>
    </rPh>
    <rPh sb="282" eb="285">
      <t>サクネンド</t>
    </rPh>
    <rPh sb="290" eb="291">
      <t>ダカ</t>
    </rPh>
    <rPh sb="298" eb="300">
      <t>ゼンコク</t>
    </rPh>
    <rPh sb="300" eb="302">
      <t>ヘイキン</t>
    </rPh>
    <rPh sb="302" eb="303">
      <t>オヨ</t>
    </rPh>
    <rPh sb="304" eb="306">
      <t>ルイジ</t>
    </rPh>
    <rPh sb="306" eb="308">
      <t>ダンタイ</t>
    </rPh>
    <rPh sb="308" eb="310">
      <t>ヘイキン</t>
    </rPh>
    <rPh sb="311" eb="313">
      <t>ヒカク</t>
    </rPh>
    <rPh sb="316" eb="317">
      <t>タカ</t>
    </rPh>
    <rPh sb="326" eb="328">
      <t>シセツ</t>
    </rPh>
    <rPh sb="328" eb="331">
      <t>リヨウリツ</t>
    </rPh>
    <rPh sb="333" eb="335">
      <t>シセツ</t>
    </rPh>
    <rPh sb="335" eb="338">
      <t>リヨウリツ</t>
    </rPh>
    <rPh sb="357" eb="359">
      <t>シタマワ</t>
    </rPh>
    <rPh sb="361" eb="362">
      <t>ヨコ</t>
    </rPh>
    <rPh sb="364" eb="366">
      <t>ジョウタイ</t>
    </rPh>
    <rPh sb="367" eb="368">
      <t>ツヅ</t>
    </rPh>
    <rPh sb="375" eb="378">
      <t>スイセンカ</t>
    </rPh>
    <rPh sb="378" eb="379">
      <t>リツ</t>
    </rPh>
    <rPh sb="381" eb="383">
      <t>ショリ</t>
    </rPh>
    <rPh sb="383" eb="386">
      <t>クイキナイ</t>
    </rPh>
    <rPh sb="386" eb="388">
      <t>ジンコウ</t>
    </rPh>
    <rPh sb="391" eb="393">
      <t>シュウゴウ</t>
    </rPh>
    <rPh sb="393" eb="395">
      <t>ショリ</t>
    </rPh>
    <rPh sb="395" eb="397">
      <t>クイキ</t>
    </rPh>
    <rPh sb="397" eb="398">
      <t>ガイ</t>
    </rPh>
    <rPh sb="399" eb="401">
      <t>コジン</t>
    </rPh>
    <rPh sb="401" eb="403">
      <t>カンリ</t>
    </rPh>
    <rPh sb="404" eb="407">
      <t>ジョウカソウ</t>
    </rPh>
    <rPh sb="407" eb="409">
      <t>ジンコウ</t>
    </rPh>
    <rPh sb="410" eb="411">
      <t>フク</t>
    </rPh>
    <rPh sb="414" eb="416">
      <t>ジンコウ</t>
    </rPh>
    <rPh sb="418" eb="420">
      <t>スイセン</t>
    </rPh>
    <rPh sb="420" eb="422">
      <t>ベンジョ</t>
    </rPh>
    <rPh sb="422" eb="424">
      <t>セッチ</t>
    </rPh>
    <rPh sb="424" eb="425">
      <t>スミ</t>
    </rPh>
    <rPh sb="425" eb="427">
      <t>ジンコウ</t>
    </rPh>
    <rPh sb="430" eb="431">
      <t>トウ</t>
    </rPh>
    <rPh sb="431" eb="433">
      <t>ジギョウ</t>
    </rPh>
    <rPh sb="434" eb="435">
      <t>チョウ</t>
    </rPh>
    <rPh sb="435" eb="437">
      <t>セッチ</t>
    </rPh>
    <rPh sb="437" eb="438">
      <t>オヨ</t>
    </rPh>
    <rPh sb="439" eb="440">
      <t>チョウ</t>
    </rPh>
    <rPh sb="440" eb="442">
      <t>カンリ</t>
    </rPh>
    <rPh sb="443" eb="446">
      <t>ジョウカソウ</t>
    </rPh>
    <rPh sb="446" eb="448">
      <t>ジンコウ</t>
    </rPh>
    <rPh sb="450" eb="452">
      <t>ジンコウ</t>
    </rPh>
    <rPh sb="453" eb="455">
      <t>ケイジョウ</t>
    </rPh>
    <rPh sb="465" eb="468">
      <t>スイセンカ</t>
    </rPh>
    <rPh sb="468" eb="469">
      <t>リツ</t>
    </rPh>
    <rPh sb="470" eb="471">
      <t>ヒク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</si>
</sst>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149184"/>
        <c:axId val="1931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3149184"/>
        <c:axId val="193155072"/>
      </c:lineChart>
      <c:dateAx>
        <c:axId val="193149184"/>
        <c:scaling>
          <c:orientation val="minMax"/>
        </c:scaling>
        <c:delete val="1"/>
        <c:axPos val="b"/>
        <c:numFmt formatCode="ge" sourceLinked="1"/>
        <c:majorTickMark val="none"/>
        <c:minorTickMark val="none"/>
        <c:tickLblPos val="none"/>
        <c:crossAx val="193155072"/>
        <c:crosses val="autoZero"/>
        <c:auto val="1"/>
        <c:lblOffset val="100"/>
        <c:baseTimeUnit val="years"/>
      </c:dateAx>
      <c:valAx>
        <c:axId val="1931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314918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33.020000000000003</c:v>
                </c:pt>
                <c:pt idx="1">
                  <c:v>33.39</c:v>
                </c:pt>
                <c:pt idx="2">
                  <c:v>33.39</c:v>
                </c:pt>
                <c:pt idx="3">
                  <c:v>33.590000000000003</c:v>
                </c:pt>
                <c:pt idx="4">
                  <c:v>33.06</c:v>
                </c:pt>
              </c:numCache>
            </c:numRef>
          </c:val>
        </c:ser>
        <c:dLbls>
          <c:showLegendKey val="0"/>
          <c:showVal val="0"/>
          <c:showCatName val="0"/>
          <c:showSerName val="0"/>
          <c:showPercent val="0"/>
          <c:showBubbleSize val="0"/>
        </c:dLbls>
        <c:gapWidth val="150"/>
        <c:axId val="194275200"/>
        <c:axId val="1942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ser>
        <c:dLbls>
          <c:showLegendKey val="0"/>
          <c:showVal val="0"/>
          <c:showCatName val="0"/>
          <c:showSerName val="0"/>
          <c:showPercent val="0"/>
          <c:showBubbleSize val="0"/>
        </c:dLbls>
        <c:marker val="1"/>
        <c:smooth val="0"/>
        <c:axId val="194275200"/>
        <c:axId val="194276736"/>
      </c:lineChart>
      <c:dateAx>
        <c:axId val="194275200"/>
        <c:scaling>
          <c:orientation val="minMax"/>
        </c:scaling>
        <c:delete val="1"/>
        <c:axPos val="b"/>
        <c:numFmt formatCode="ge" sourceLinked="1"/>
        <c:majorTickMark val="none"/>
        <c:minorTickMark val="none"/>
        <c:tickLblPos val="none"/>
        <c:crossAx val="194276736"/>
        <c:crosses val="autoZero"/>
        <c:auto val="1"/>
        <c:lblOffset val="100"/>
        <c:baseTimeUnit val="years"/>
      </c:dateAx>
      <c:valAx>
        <c:axId val="1942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427520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59.21</c:v>
                </c:pt>
                <c:pt idx="1">
                  <c:v>59.01</c:v>
                </c:pt>
                <c:pt idx="2">
                  <c:v>58.98</c:v>
                </c:pt>
                <c:pt idx="3">
                  <c:v>60.31</c:v>
                </c:pt>
                <c:pt idx="4">
                  <c:v>61.73</c:v>
                </c:pt>
              </c:numCache>
            </c:numRef>
          </c:val>
        </c:ser>
        <c:dLbls>
          <c:showLegendKey val="0"/>
          <c:showVal val="0"/>
          <c:showCatName val="0"/>
          <c:showSerName val="0"/>
          <c:showPercent val="0"/>
          <c:showBubbleSize val="0"/>
        </c:dLbls>
        <c:gapWidth val="150"/>
        <c:axId val="194722432"/>
        <c:axId val="1947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ser>
        <c:dLbls>
          <c:showLegendKey val="0"/>
          <c:showVal val="0"/>
          <c:showCatName val="0"/>
          <c:showSerName val="0"/>
          <c:showPercent val="0"/>
          <c:showBubbleSize val="0"/>
        </c:dLbls>
        <c:marker val="1"/>
        <c:smooth val="0"/>
        <c:axId val="194722432"/>
        <c:axId val="194728320"/>
      </c:lineChart>
      <c:dateAx>
        <c:axId val="194722432"/>
        <c:scaling>
          <c:orientation val="minMax"/>
        </c:scaling>
        <c:delete val="1"/>
        <c:axPos val="b"/>
        <c:numFmt formatCode="ge" sourceLinked="1"/>
        <c:majorTickMark val="none"/>
        <c:minorTickMark val="none"/>
        <c:tickLblPos val="none"/>
        <c:crossAx val="194728320"/>
        <c:crosses val="autoZero"/>
        <c:auto val="1"/>
        <c:lblOffset val="100"/>
        <c:baseTimeUnit val="years"/>
      </c:dateAx>
      <c:valAx>
        <c:axId val="1947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472243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94.7</c:v>
                </c:pt>
                <c:pt idx="1">
                  <c:v>94.52</c:v>
                </c:pt>
                <c:pt idx="2">
                  <c:v>94.57</c:v>
                </c:pt>
                <c:pt idx="3">
                  <c:v>100.03</c:v>
                </c:pt>
                <c:pt idx="4">
                  <c:v>99.98</c:v>
                </c:pt>
              </c:numCache>
            </c:numRef>
          </c:val>
        </c:ser>
        <c:dLbls>
          <c:showLegendKey val="0"/>
          <c:showVal val="0"/>
          <c:showCatName val="0"/>
          <c:showSerName val="0"/>
          <c:showPercent val="0"/>
          <c:showBubbleSize val="0"/>
        </c:dLbls>
        <c:gapWidth val="150"/>
        <c:axId val="193186816"/>
        <c:axId val="19392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186816"/>
        <c:axId val="193929984"/>
      </c:lineChart>
      <c:dateAx>
        <c:axId val="193186816"/>
        <c:scaling>
          <c:orientation val="minMax"/>
        </c:scaling>
        <c:delete val="1"/>
        <c:axPos val="b"/>
        <c:numFmt formatCode="ge" sourceLinked="1"/>
        <c:majorTickMark val="none"/>
        <c:minorTickMark val="none"/>
        <c:tickLblPos val="none"/>
        <c:crossAx val="193929984"/>
        <c:crosses val="autoZero"/>
        <c:auto val="1"/>
        <c:lblOffset val="100"/>
        <c:baseTimeUnit val="years"/>
      </c:dateAx>
      <c:valAx>
        <c:axId val="1939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318681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970176"/>
        <c:axId val="1939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970176"/>
        <c:axId val="193971712"/>
      </c:lineChart>
      <c:dateAx>
        <c:axId val="193970176"/>
        <c:scaling>
          <c:orientation val="minMax"/>
        </c:scaling>
        <c:delete val="1"/>
        <c:axPos val="b"/>
        <c:numFmt formatCode="ge" sourceLinked="1"/>
        <c:majorTickMark val="none"/>
        <c:minorTickMark val="none"/>
        <c:tickLblPos val="none"/>
        <c:crossAx val="193971712"/>
        <c:crosses val="autoZero"/>
        <c:auto val="1"/>
        <c:lblOffset val="100"/>
        <c:baseTimeUnit val="years"/>
      </c:dateAx>
      <c:valAx>
        <c:axId val="193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397017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339584"/>
        <c:axId val="1943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339584"/>
        <c:axId val="194341120"/>
      </c:lineChart>
      <c:dateAx>
        <c:axId val="194339584"/>
        <c:scaling>
          <c:orientation val="minMax"/>
        </c:scaling>
        <c:delete val="1"/>
        <c:axPos val="b"/>
        <c:numFmt formatCode="ge" sourceLinked="1"/>
        <c:majorTickMark val="none"/>
        <c:minorTickMark val="none"/>
        <c:tickLblPos val="none"/>
        <c:crossAx val="194341120"/>
        <c:crosses val="autoZero"/>
        <c:auto val="1"/>
        <c:lblOffset val="100"/>
        <c:baseTimeUnit val="years"/>
      </c:dateAx>
      <c:valAx>
        <c:axId val="1943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433958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387968"/>
        <c:axId val="194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387968"/>
        <c:axId val="194389504"/>
      </c:lineChart>
      <c:dateAx>
        <c:axId val="194387968"/>
        <c:scaling>
          <c:orientation val="minMax"/>
        </c:scaling>
        <c:delete val="1"/>
        <c:axPos val="b"/>
        <c:numFmt formatCode="ge" sourceLinked="1"/>
        <c:majorTickMark val="none"/>
        <c:minorTickMark val="none"/>
        <c:tickLblPos val="none"/>
        <c:crossAx val="194389504"/>
        <c:crosses val="autoZero"/>
        <c:auto val="1"/>
        <c:lblOffset val="100"/>
        <c:baseTimeUnit val="years"/>
      </c:dateAx>
      <c:valAx>
        <c:axId val="194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438796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429696"/>
        <c:axId val="1944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429696"/>
        <c:axId val="194431232"/>
      </c:lineChart>
      <c:dateAx>
        <c:axId val="194429696"/>
        <c:scaling>
          <c:orientation val="minMax"/>
        </c:scaling>
        <c:delete val="1"/>
        <c:axPos val="b"/>
        <c:numFmt formatCode="ge" sourceLinked="1"/>
        <c:majorTickMark val="none"/>
        <c:minorTickMark val="none"/>
        <c:tickLblPos val="none"/>
        <c:crossAx val="194431232"/>
        <c:crosses val="autoZero"/>
        <c:auto val="1"/>
        <c:lblOffset val="100"/>
        <c:baseTimeUnit val="years"/>
      </c:dateAx>
      <c:valAx>
        <c:axId val="1944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442969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197.62</c:v>
                </c:pt>
                <c:pt idx="1">
                  <c:v>115.27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94088960"/>
        <c:axId val="1940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ser>
        <c:dLbls>
          <c:showLegendKey val="0"/>
          <c:showVal val="0"/>
          <c:showCatName val="0"/>
          <c:showSerName val="0"/>
          <c:showPercent val="0"/>
          <c:showBubbleSize val="0"/>
        </c:dLbls>
        <c:marker val="1"/>
        <c:smooth val="0"/>
        <c:axId val="194088960"/>
        <c:axId val="194090496"/>
      </c:lineChart>
      <c:dateAx>
        <c:axId val="194088960"/>
        <c:scaling>
          <c:orientation val="minMax"/>
        </c:scaling>
        <c:delete val="1"/>
        <c:axPos val="b"/>
        <c:numFmt formatCode="ge" sourceLinked="1"/>
        <c:majorTickMark val="none"/>
        <c:minorTickMark val="none"/>
        <c:tickLblPos val="none"/>
        <c:crossAx val="194090496"/>
        <c:crosses val="autoZero"/>
        <c:auto val="1"/>
        <c:lblOffset val="100"/>
        <c:baseTimeUnit val="years"/>
      </c:dateAx>
      <c:valAx>
        <c:axId val="194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408896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56.68</c:v>
                </c:pt>
                <c:pt idx="1">
                  <c:v>58.44</c:v>
                </c:pt>
                <c:pt idx="2">
                  <c:v>61.14</c:v>
                </c:pt>
                <c:pt idx="3">
                  <c:v>61.95</c:v>
                </c:pt>
                <c:pt idx="4">
                  <c:v>58.05</c:v>
                </c:pt>
              </c:numCache>
            </c:numRef>
          </c:val>
        </c:ser>
        <c:dLbls>
          <c:showLegendKey val="0"/>
          <c:showVal val="0"/>
          <c:showCatName val="0"/>
          <c:showSerName val="0"/>
          <c:showPercent val="0"/>
          <c:showBubbleSize val="0"/>
        </c:dLbls>
        <c:gapWidth val="150"/>
        <c:axId val="194200320"/>
        <c:axId val="1942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ser>
        <c:dLbls>
          <c:showLegendKey val="0"/>
          <c:showVal val="0"/>
          <c:showCatName val="0"/>
          <c:showSerName val="0"/>
          <c:showPercent val="0"/>
          <c:showBubbleSize val="0"/>
        </c:dLbls>
        <c:marker val="1"/>
        <c:smooth val="0"/>
        <c:axId val="194200320"/>
        <c:axId val="194201856"/>
      </c:lineChart>
      <c:dateAx>
        <c:axId val="194200320"/>
        <c:scaling>
          <c:orientation val="minMax"/>
        </c:scaling>
        <c:delete val="1"/>
        <c:axPos val="b"/>
        <c:numFmt formatCode="ge" sourceLinked="1"/>
        <c:majorTickMark val="none"/>
        <c:minorTickMark val="none"/>
        <c:tickLblPos val="none"/>
        <c:crossAx val="194201856"/>
        <c:crosses val="autoZero"/>
        <c:auto val="1"/>
        <c:lblOffset val="100"/>
        <c:baseTimeUnit val="years"/>
      </c:dateAx>
      <c:valAx>
        <c:axId val="1942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42003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370.25</c:v>
                </c:pt>
                <c:pt idx="1">
                  <c:v>373.24</c:v>
                </c:pt>
                <c:pt idx="2">
                  <c:v>360.36</c:v>
                </c:pt>
                <c:pt idx="3">
                  <c:v>357.71</c:v>
                </c:pt>
                <c:pt idx="4">
                  <c:v>384.87</c:v>
                </c:pt>
              </c:numCache>
            </c:numRef>
          </c:val>
        </c:ser>
        <c:dLbls>
          <c:showLegendKey val="0"/>
          <c:showVal val="0"/>
          <c:showCatName val="0"/>
          <c:showSerName val="0"/>
          <c:showPercent val="0"/>
          <c:showBubbleSize val="0"/>
        </c:dLbls>
        <c:gapWidth val="150"/>
        <c:axId val="194241664"/>
        <c:axId val="1942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ser>
        <c:dLbls>
          <c:showLegendKey val="0"/>
          <c:showVal val="0"/>
          <c:showCatName val="0"/>
          <c:showSerName val="0"/>
          <c:showPercent val="0"/>
          <c:showBubbleSize val="0"/>
        </c:dLbls>
        <c:marker val="1"/>
        <c:smooth val="0"/>
        <c:axId val="194241664"/>
        <c:axId val="194243200"/>
      </c:lineChart>
      <c:dateAx>
        <c:axId val="194241664"/>
        <c:scaling>
          <c:orientation val="minMax"/>
        </c:scaling>
        <c:delete val="1"/>
        <c:axPos val="b"/>
        <c:numFmt formatCode="ge" sourceLinked="1"/>
        <c:majorTickMark val="none"/>
        <c:minorTickMark val="none"/>
        <c:tickLblPos val="none"/>
        <c:crossAx val="194243200"/>
        <c:crosses val="autoZero"/>
        <c:auto val="1"/>
        <c:lblOffset val="100"/>
        <c:baseTimeUnit val="years"/>
      </c:dateAx>
      <c:valAx>
        <c:axId val="1942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9424166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【325.02】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【78.90】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【57.80】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【270.94】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京丹波町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特定地域生活排水処理</v>
      </c>
      <c r="Q8" s="44"/>
      <c r="R8" s="44"/>
      <c r="S8" s="44"/>
      <c r="T8" s="44"/>
      <c r="U8" s="44"/>
      <c r="V8" s="44"/>
      <c r="W8" s="44" t="str">
        <f>データ!L6</f>
        <v>K2</v>
      </c>
      <c r="X8" s="44"/>
      <c r="Y8" s="44"/>
      <c r="Z8" s="44"/>
      <c r="AA8" s="44"/>
      <c r="AB8" s="44"/>
      <c r="AC8" s="44"/>
      <c r="AD8" s="45" t="str">
        <f>データ!$M$6</f>
        <v>非設置</v>
      </c>
      <c r="AE8" s="45"/>
      <c r="AF8" s="45"/>
      <c r="AG8" s="45"/>
      <c r="AH8" s="45"/>
      <c r="AI8" s="45"/>
      <c r="AJ8" s="45"/>
      <c r="AK8" s="3"/>
      <c r="AL8" s="46">
        <f>データ!S6</f>
        <v>14246</v>
      </c>
      <c r="AM8" s="46"/>
      <c r="AN8" s="46"/>
      <c r="AO8" s="46"/>
      <c r="AP8" s="46"/>
      <c r="AQ8" s="46"/>
      <c r="AR8" s="46"/>
      <c r="AS8" s="46"/>
      <c r="AT8" s="47">
        <f>データ!T6</f>
        <v>303.08999999999997</v>
      </c>
      <c r="AU8" s="47"/>
      <c r="AV8" s="47"/>
      <c r="AW8" s="47"/>
      <c r="AX8" s="47"/>
      <c r="AY8" s="47"/>
      <c r="AZ8" s="47"/>
      <c r="BA8" s="47"/>
      <c r="BB8" s="47">
        <f>データ!U6</f>
        <v>47</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36.770000000000003</v>
      </c>
      <c r="Q10" s="47"/>
      <c r="R10" s="47"/>
      <c r="S10" s="47"/>
      <c r="T10" s="47"/>
      <c r="U10" s="47"/>
      <c r="V10" s="47"/>
      <c r="W10" s="47">
        <f>データ!Q6</f>
        <v>100</v>
      </c>
      <c r="X10" s="47"/>
      <c r="Y10" s="47"/>
      <c r="Z10" s="47"/>
      <c r="AA10" s="47"/>
      <c r="AB10" s="47"/>
      <c r="AC10" s="47"/>
      <c r="AD10" s="46">
        <f>データ!R6</f>
        <v>4104</v>
      </c>
      <c r="AE10" s="46"/>
      <c r="AF10" s="46"/>
      <c r="AG10" s="46"/>
      <c r="AH10" s="46"/>
      <c r="AI10" s="46"/>
      <c r="AJ10" s="46"/>
      <c r="AK10" s="2"/>
      <c r="AL10" s="46">
        <f>データ!V6</f>
        <v>5181</v>
      </c>
      <c r="AM10" s="46"/>
      <c r="AN10" s="46"/>
      <c r="AO10" s="46"/>
      <c r="AP10" s="46"/>
      <c r="AQ10" s="46"/>
      <c r="AR10" s="46"/>
      <c r="AS10" s="46"/>
      <c r="AT10" s="47">
        <f>データ!W6</f>
        <v>297.42</v>
      </c>
      <c r="AU10" s="47"/>
      <c r="AV10" s="47"/>
      <c r="AW10" s="47"/>
      <c r="AX10" s="47"/>
      <c r="AY10" s="47"/>
      <c r="AZ10" s="47"/>
      <c r="BA10" s="47"/>
      <c r="BB10" s="47">
        <f>データ!X6</f>
        <v>17.420000000000002</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110</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45</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108</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109</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【325.02】</v>
      </c>
      <c r="I86" s="6" t="str">
        <f>データ!CA6</f>
        <v>【60.61】</v>
      </c>
      <c r="J86" s="6" t="str">
        <f>データ!CL6</f>
        <v>【270.94】</v>
      </c>
      <c r="K86" s="6" t="str">
        <f>データ!CW6</f>
        <v>【57.80】</v>
      </c>
      <c r="L86" s="6" t="str">
        <f>データ!DH6</f>
        <v>【78.90】</v>
      </c>
      <c r="M86" s="6" t="s">
        <v>41</v>
      </c>
      <c r="N86" s="6" t="s">
        <v>41</v>
      </c>
      <c r="O86" s="6" t="str">
        <f>データ!EO6</f>
        <v>【-】</v>
      </c>
    </row>
  </sheetData>
  <sheetProtection algorithmName="SHA-512" hashValue="eCXkXmCWvNeiXoFcNAZirVe45bcIyUvRQphqVlbj6ESntH5KEBrbRttju/DG1rlUW3ExYoQ5GsiHbUNQrLGc6Q==" saltValue="NJYdiumIVr8Xjp01qbsrD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7" t="s">
        <v>58</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63</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48</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15</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15">
      <c r="A6" s="28" t="s">
        <v>95</v>
      </c>
      <c r="B6" s="33">
        <f t="shared" ref="B6:X6" si="1">B7</f>
        <v>2018</v>
      </c>
      <c r="C6" s="33">
        <f t="shared" si="1"/>
        <v>264075</v>
      </c>
      <c r="D6" s="33">
        <f t="shared" si="1"/>
        <v>47</v>
      </c>
      <c r="E6" s="33">
        <f t="shared" si="1"/>
        <v>18</v>
      </c>
      <c r="F6" s="33">
        <f t="shared" si="1"/>
        <v>0</v>
      </c>
      <c r="G6" s="33">
        <f t="shared" si="1"/>
        <v>0</v>
      </c>
      <c r="H6" s="33" t="str">
        <f t="shared" si="1"/>
        <v>京都府　京丹波町</v>
      </c>
      <c r="I6" s="33" t="str">
        <f t="shared" si="1"/>
        <v>法非適用</v>
      </c>
      <c r="J6" s="33" t="str">
        <f t="shared" si="1"/>
        <v>下水道事業</v>
      </c>
      <c r="K6" s="33" t="str">
        <f t="shared" si="1"/>
        <v>特定地域生活排水処理</v>
      </c>
      <c r="L6" s="33" t="str">
        <f t="shared" si="1"/>
        <v>K2</v>
      </c>
      <c r="M6" s="33" t="str">
        <f t="shared" si="1"/>
        <v>非設置</v>
      </c>
      <c r="N6" s="37" t="str">
        <f t="shared" si="1"/>
        <v>-</v>
      </c>
      <c r="O6" s="37" t="str">
        <f t="shared" si="1"/>
        <v>該当数値なし</v>
      </c>
      <c r="P6" s="37">
        <f t="shared" si="1"/>
        <v>36.770000000000003</v>
      </c>
      <c r="Q6" s="37">
        <f t="shared" si="1"/>
        <v>100</v>
      </c>
      <c r="R6" s="37">
        <f t="shared" si="1"/>
        <v>4104</v>
      </c>
      <c r="S6" s="37">
        <f t="shared" si="1"/>
        <v>14246</v>
      </c>
      <c r="T6" s="37">
        <f t="shared" si="1"/>
        <v>303.08999999999997</v>
      </c>
      <c r="U6" s="37">
        <f t="shared" si="1"/>
        <v>47</v>
      </c>
      <c r="V6" s="37">
        <f t="shared" si="1"/>
        <v>5181</v>
      </c>
      <c r="W6" s="37">
        <f t="shared" si="1"/>
        <v>297.42</v>
      </c>
      <c r="X6" s="37">
        <f t="shared" si="1"/>
        <v>17.420000000000002</v>
      </c>
      <c r="Y6" s="41">
        <f t="shared" ref="Y6:AH6" si="2">IF(Y7="",NA(),Y7)</f>
        <v>94.7</v>
      </c>
      <c r="Z6" s="41">
        <f t="shared" si="2"/>
        <v>94.52</v>
      </c>
      <c r="AA6" s="41">
        <f t="shared" si="2"/>
        <v>94.57</v>
      </c>
      <c r="AB6" s="41">
        <f t="shared" si="2"/>
        <v>100.03</v>
      </c>
      <c r="AC6" s="41">
        <f t="shared" si="2"/>
        <v>99.98</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197.62</v>
      </c>
      <c r="BG6" s="41">
        <f t="shared" si="5"/>
        <v>115.27</v>
      </c>
      <c r="BH6" s="37">
        <f t="shared" si="5"/>
        <v>0</v>
      </c>
      <c r="BI6" s="37">
        <f t="shared" si="5"/>
        <v>0</v>
      </c>
      <c r="BJ6" s="37">
        <f t="shared" si="5"/>
        <v>0</v>
      </c>
      <c r="BK6" s="41">
        <f t="shared" si="5"/>
        <v>416.91</v>
      </c>
      <c r="BL6" s="41">
        <f t="shared" si="5"/>
        <v>392.19</v>
      </c>
      <c r="BM6" s="41">
        <f t="shared" si="5"/>
        <v>413.5</v>
      </c>
      <c r="BN6" s="41">
        <f t="shared" si="5"/>
        <v>407.42</v>
      </c>
      <c r="BO6" s="41">
        <f t="shared" si="5"/>
        <v>296.89</v>
      </c>
      <c r="BP6" s="37" t="str">
        <f>IF(BP7="","",IF(BP7="-","【-】","【"&amp;SUBSTITUTE(TEXT(BP7,"#,##0.00"),"-","△")&amp;"】"))</f>
        <v>【325.02】</v>
      </c>
      <c r="BQ6" s="41">
        <f t="shared" ref="BQ6:BZ6" si="6">IF(BQ7="",NA(),BQ7)</f>
        <v>56.68</v>
      </c>
      <c r="BR6" s="41">
        <f t="shared" si="6"/>
        <v>58.44</v>
      </c>
      <c r="BS6" s="41">
        <f t="shared" si="6"/>
        <v>61.14</v>
      </c>
      <c r="BT6" s="41">
        <f t="shared" si="6"/>
        <v>61.95</v>
      </c>
      <c r="BU6" s="41">
        <f t="shared" si="6"/>
        <v>58.05</v>
      </c>
      <c r="BV6" s="41">
        <f t="shared" si="6"/>
        <v>57.93</v>
      </c>
      <c r="BW6" s="41">
        <f t="shared" si="6"/>
        <v>57.03</v>
      </c>
      <c r="BX6" s="41">
        <f t="shared" si="6"/>
        <v>55.84</v>
      </c>
      <c r="BY6" s="41">
        <f t="shared" si="6"/>
        <v>57.08</v>
      </c>
      <c r="BZ6" s="41">
        <f t="shared" si="6"/>
        <v>63.06</v>
      </c>
      <c r="CA6" s="37" t="str">
        <f>IF(CA7="","",IF(CA7="-","【-】","【"&amp;SUBSTITUTE(TEXT(CA7,"#,##0.00"),"-","△")&amp;"】"))</f>
        <v>【60.61】</v>
      </c>
      <c r="CB6" s="41">
        <f t="shared" ref="CB6:CK6" si="7">IF(CB7="",NA(),CB7)</f>
        <v>370.25</v>
      </c>
      <c r="CC6" s="41">
        <f t="shared" si="7"/>
        <v>373.24</v>
      </c>
      <c r="CD6" s="41">
        <f t="shared" si="7"/>
        <v>360.36</v>
      </c>
      <c r="CE6" s="41">
        <f t="shared" si="7"/>
        <v>357.71</v>
      </c>
      <c r="CF6" s="41">
        <f t="shared" si="7"/>
        <v>384.87</v>
      </c>
      <c r="CG6" s="41">
        <f t="shared" si="7"/>
        <v>276.93</v>
      </c>
      <c r="CH6" s="41">
        <f t="shared" si="7"/>
        <v>283.73</v>
      </c>
      <c r="CI6" s="41">
        <f t="shared" si="7"/>
        <v>287.57</v>
      </c>
      <c r="CJ6" s="41">
        <f t="shared" si="7"/>
        <v>286.86</v>
      </c>
      <c r="CK6" s="41">
        <f t="shared" si="7"/>
        <v>264.77</v>
      </c>
      <c r="CL6" s="37" t="str">
        <f>IF(CL7="","",IF(CL7="-","【-】","【"&amp;SUBSTITUTE(TEXT(CL7,"#,##0.00"),"-","△")&amp;"】"))</f>
        <v>【270.94】</v>
      </c>
      <c r="CM6" s="41">
        <f t="shared" ref="CM6:CV6" si="8">IF(CM7="",NA(),CM7)</f>
        <v>33.020000000000003</v>
      </c>
      <c r="CN6" s="41">
        <f t="shared" si="8"/>
        <v>33.39</v>
      </c>
      <c r="CO6" s="41">
        <f t="shared" si="8"/>
        <v>33.39</v>
      </c>
      <c r="CP6" s="41">
        <f t="shared" si="8"/>
        <v>33.590000000000003</v>
      </c>
      <c r="CQ6" s="41">
        <f t="shared" si="8"/>
        <v>33.06</v>
      </c>
      <c r="CR6" s="41">
        <f t="shared" si="8"/>
        <v>59.08</v>
      </c>
      <c r="CS6" s="41">
        <f t="shared" si="8"/>
        <v>58.25</v>
      </c>
      <c r="CT6" s="41">
        <f t="shared" si="8"/>
        <v>61.55</v>
      </c>
      <c r="CU6" s="41">
        <f t="shared" si="8"/>
        <v>57.22</v>
      </c>
      <c r="CV6" s="41">
        <f t="shared" si="8"/>
        <v>59.94</v>
      </c>
      <c r="CW6" s="37" t="str">
        <f>IF(CW7="","",IF(CW7="-","【-】","【"&amp;SUBSTITUTE(TEXT(CW7,"#,##0.00"),"-","△")&amp;"】"))</f>
        <v>【57.80】</v>
      </c>
      <c r="CX6" s="41">
        <f t="shared" ref="CX6:DG6" si="9">IF(CX7="",NA(),CX7)</f>
        <v>59.21</v>
      </c>
      <c r="CY6" s="41">
        <f t="shared" si="9"/>
        <v>59.01</v>
      </c>
      <c r="CZ6" s="41">
        <f t="shared" si="9"/>
        <v>58.98</v>
      </c>
      <c r="DA6" s="41">
        <f t="shared" si="9"/>
        <v>60.31</v>
      </c>
      <c r="DB6" s="41">
        <f t="shared" si="9"/>
        <v>61.73</v>
      </c>
      <c r="DC6" s="41">
        <f t="shared" si="9"/>
        <v>77.12</v>
      </c>
      <c r="DD6" s="41">
        <f t="shared" si="9"/>
        <v>68.150000000000006</v>
      </c>
      <c r="DE6" s="41">
        <f t="shared" si="9"/>
        <v>67.489999999999995</v>
      </c>
      <c r="DF6" s="41">
        <f t="shared" si="9"/>
        <v>67.290000000000006</v>
      </c>
      <c r="DG6" s="41">
        <f t="shared" si="9"/>
        <v>89.66</v>
      </c>
      <c r="DH6" s="37" t="str">
        <f>IF(DH7="","",IF(DH7="-","【-】","【"&amp;SUBSTITUTE(TEXT(DH7,"#,##0.00"),"-","△")&amp;"】"))</f>
        <v>【78.90】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41" t="str">
        <f t="shared" ref="EE6:EN6" si="12">IF(EE7="",NA(),EE7)</f>
        <v>-</v>
      </c>
      <c r="EF6" s="41" t="str">
        <f t="shared" si="12"/>
        <v>-</v>
      </c>
      <c r="EG6" s="41" t="str">
        <f t="shared" si="12"/>
        <v>-</v>
      </c>
      <c r="EH6" s="41" t="str">
        <f t="shared" si="12"/>
        <v>-</v>
      </c>
      <c r="EI6" s="41" t="str">
        <f t="shared" si="12"/>
        <v>-</v>
      </c>
      <c r="EJ6" s="41" t="str">
        <f t="shared" si="12"/>
        <v>-</v>
      </c>
      <c r="EK6" s="41" t="str">
        <f t="shared" si="12"/>
        <v>-</v>
      </c>
      <c r="EL6" s="41" t="str">
        <f t="shared" si="12"/>
        <v>-</v>
      </c>
      <c r="EM6" s="41" t="str">
        <f t="shared" si="12"/>
        <v>-</v>
      </c>
      <c r="EN6" s="41" t="str">
        <f t="shared" si="12"/>
        <v>-</v>
      </c>
      <c r="EO6" s="37" t="str">
        <f>IF(EO7="","",IF(EO7="-","【-】","【"&amp;SUBSTITUTE(TEXT(EO7,"#,##0.00"),"-","△")&amp;"】"))</f>
        <v>【-】</v>
      </c>
    </row>
    <row r="7" spans="1:145" s="27" customFormat="1" x14ac:dyDescent="0.15">
      <c r="A7" s="28"/>
      <c r="B7" s="34">
        <v>2018</v>
      </c>
      <c r="C7" s="34">
        <v>264075</v>
      </c>
      <c r="D7" s="34">
        <v>47</v>
      </c>
      <c r="E7" s="34">
        <v>18</v>
      </c>
      <c r="F7" s="34">
        <v>0</v>
      </c>
      <c r="G7" s="34">
        <v>0</v>
      </c>
      <c r="H7" s="34" t="s">
        <v>96</v>
      </c>
      <c r="I7" s="34" t="s">
        <v>97</v>
      </c>
      <c r="J7" s="34" t="s">
        <v>98</v>
      </c>
      <c r="K7" s="34" t="s">
        <v>99</v>
      </c>
      <c r="L7" s="34" t="s">
        <v>100</v>
      </c>
      <c r="M7" s="34" t="s">
        <v>101</v>
      </c>
      <c r="N7" s="38" t="s">
        <v>41</v>
      </c>
      <c r="O7" s="38" t="s">
        <v>102</v>
      </c>
      <c r="P7" s="38">
        <v>36.770000000000003</v>
      </c>
      <c r="Q7" s="38">
        <v>100</v>
      </c>
      <c r="R7" s="38">
        <v>4104</v>
      </c>
      <c r="S7" s="38">
        <v>14246</v>
      </c>
      <c r="T7" s="38">
        <v>303.08999999999997</v>
      </c>
      <c r="U7" s="38">
        <v>47</v>
      </c>
      <c r="V7" s="38">
        <v>5181</v>
      </c>
      <c r="W7" s="38">
        <v>297.42</v>
      </c>
      <c r="X7" s="38">
        <v>17.420000000000002</v>
      </c>
      <c r="Y7" s="38">
        <v>94.7</v>
      </c>
      <c r="Z7" s="38">
        <v>94.52</v>
      </c>
      <c r="AA7" s="38">
        <v>94.57</v>
      </c>
      <c r="AB7" s="38">
        <v>100.03</v>
      </c>
      <c r="AC7" s="38">
        <v>99.98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197.62</v>
      </c>
      <c r="BG7" s="38">
        <v>115.27</v>
      </c>
      <c r="BH7" s="38">
        <v>0</v>
      </c>
      <c r="BI7" s="38">
        <v>0</v>
      </c>
      <c r="BJ7" s="38">
        <v>0</v>
      </c>
      <c r="BK7" s="38">
        <v>416.91</v>
      </c>
      <c r="BL7" s="38">
        <v>392.19</v>
      </c>
      <c r="BM7" s="38">
        <v>413.5</v>
      </c>
      <c r="BN7" s="38">
        <v>407.42</v>
      </c>
      <c r="BO7" s="38">
        <v>296.89</v>
      </c>
      <c r="BP7" s="38">
        <v>325.02</v>
      </c>
      <c r="BQ7" s="38">
        <v>56.68</v>
      </c>
      <c r="BR7" s="38">
        <v>58.44</v>
      </c>
      <c r="BS7" s="38">
        <v>61.14</v>
      </c>
      <c r="BT7" s="38">
        <v>61.95</v>
      </c>
      <c r="BU7" s="38">
        <v>58.05</v>
      </c>
      <c r="BV7" s="38">
        <v>57.93</v>
      </c>
      <c r="BW7" s="38">
        <v>57.03</v>
      </c>
      <c r="BX7" s="38">
        <v>55.84</v>
      </c>
      <c r="BY7" s="38">
        <v>57.08</v>
      </c>
      <c r="BZ7" s="38">
        <v>63.06</v>
      </c>
      <c r="CA7" s="38">
        <v>60.61</v>
      </c>
      <c r="CB7" s="38">
        <v>370.25</v>
      </c>
      <c r="CC7" s="38">
        <v>373.24</v>
      </c>
      <c r="CD7" s="38">
        <v>360.36</v>
      </c>
      <c r="CE7" s="38">
        <v>357.71</v>
      </c>
      <c r="CF7" s="38">
        <v>384.87</v>
      </c>
      <c r="CG7" s="38">
        <v>276.93</v>
      </c>
      <c r="CH7" s="38">
        <v>283.73</v>
      </c>
      <c r="CI7" s="38">
        <v>287.57</v>
      </c>
      <c r="CJ7" s="38">
        <v>286.86</v>
      </c>
      <c r="CK7" s="38">
        <v>264.77</v>
      </c>
      <c r="CL7" s="38">
        <v>270.94</v>
      </c>
      <c r="CM7" s="38">
        <v>33.020000000000003</v>
      </c>
      <c r="CN7" s="38">
        <v>33.39</v>
      </c>
      <c r="CO7" s="38">
        <v>33.39</v>
      </c>
      <c r="CP7" s="38">
        <v>33.590000000000003</v>
      </c>
      <c r="CQ7" s="38">
        <v>33.06</v>
      </c>
      <c r="CR7" s="38">
        <v>59.08</v>
      </c>
      <c r="CS7" s="38">
        <v>58.25</v>
      </c>
      <c r="CT7" s="38">
        <v>61.55</v>
      </c>
      <c r="CU7" s="38">
        <v>57.22</v>
      </c>
      <c r="CV7" s="38">
        <v>59.94</v>
      </c>
      <c r="CW7" s="38">
        <v>57.8</v>
      </c>
      <c r="CX7" s="38">
        <v>59.21</v>
      </c>
      <c r="CY7" s="38">
        <v>59.01</v>
      </c>
      <c r="CZ7" s="38">
        <v>58.98</v>
      </c>
      <c r="DA7" s="38">
        <v>60.31</v>
      </c>
      <c r="DB7" s="38">
        <v>61.73</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41</v>
      </c>
      <c r="EF7" s="38" t="s">
        <v>41</v>
      </c>
      <c r="EG7" s="38" t="s">
        <v>41</v>
      </c>
      <c r="EH7" s="38" t="s">
        <v>41</v>
      </c>
      <c r="EI7" s="38" t="s">
        <v>41</v>
      </c>
      <c r="EJ7" s="38" t="s">
        <v>41</v>
      </c>
      <c r="EK7" s="38" t="s">
        <v>41</v>
      </c>
      <c r="EL7" s="38" t="s">
        <v>41</v>
      </c>
      <c r="EM7" s="38" t="s">
        <v>41</v>
      </c>
      <c r="EN7" s="38" t="s">
        <v>41</v>
      </c>
      <c r="EO7" s="38" t="s">
        <v>41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2020-02-17T07:05:50Z</cp:lastPrinted>
  <dcterms:created xsi:type="dcterms:W3CDTF">2020-02-14T00:13:38Z</dcterms:created>
  <dcterms:modified xsi:type="dcterms:W3CDTF">2020-02-17T07:09:37Z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2020-02-14T00:13:38Z</vt:filetime>
  </property>
</Properties>
</file>