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2020(R2)\03土木課共通\01土木課共通\03財政課\210118（財政課より）Fwd 【２／４〆】公営企業に係る「経営比較分析表」（令和元年度決算）の分析等について\駐車場\"/>
    </mc:Choice>
  </mc:AlternateContent>
  <xr:revisionPtr revIDLastSave="0" documentId="8_{0AC6F709-E8D7-449F-8E13-DF0386E47F39}" xr6:coauthVersionLast="36" xr6:coauthVersionMax="36" xr10:uidLastSave="{00000000-0000-0000-0000-000000000000}"/>
  <workbookProtection workbookAlgorithmName="SHA-512" workbookHashValue="TheWohuV9l2WYAIoXvvDxFCojbCru5xOv6CW9edN7GUPBz+JoCk3dypikV+mxK2UZAjSi2pSWb3IO1C+NPuw2Q==" workbookSaltValue="zAuoyjckVmQrp0bI433N4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KA78" i="4" s="1"/>
  <c r="DD7" i="5"/>
  <c r="DC7" i="5"/>
  <c r="DB7" i="5"/>
  <c r="DA7" i="5"/>
  <c r="CZ7" i="5"/>
  <c r="CN7" i="5"/>
  <c r="CM7" i="5"/>
  <c r="CV67" i="4" s="1"/>
  <c r="BZ7" i="5"/>
  <c r="MA53" i="4" s="1"/>
  <c r="BY7" i="5"/>
  <c r="BX7" i="5"/>
  <c r="BW7" i="5"/>
  <c r="BV7" i="5"/>
  <c r="BU7" i="5"/>
  <c r="BT7" i="5"/>
  <c r="BS7" i="5"/>
  <c r="KO52" i="4" s="1"/>
  <c r="BR7" i="5"/>
  <c r="JV52" i="4" s="1"/>
  <c r="BQ7" i="5"/>
  <c r="BO7" i="5"/>
  <c r="BN7" i="5"/>
  <c r="BM7" i="5"/>
  <c r="BL7" i="5"/>
  <c r="BK7" i="5"/>
  <c r="BJ7" i="5"/>
  <c r="BI7" i="5"/>
  <c r="BH7" i="5"/>
  <c r="BG7" i="5"/>
  <c r="BF7" i="5"/>
  <c r="BD7" i="5"/>
  <c r="BC7" i="5"/>
  <c r="BB7" i="5"/>
  <c r="BA7" i="5"/>
  <c r="AZ7" i="5"/>
  <c r="U53" i="4" s="1"/>
  <c r="AY7" i="5"/>
  <c r="AX7" i="5"/>
  <c r="AW7" i="5"/>
  <c r="AV7" i="5"/>
  <c r="AU7" i="5"/>
  <c r="AS7" i="5"/>
  <c r="AR7" i="5"/>
  <c r="AQ7" i="5"/>
  <c r="AP7" i="5"/>
  <c r="AO7" i="5"/>
  <c r="AN7" i="5"/>
  <c r="AM7" i="5"/>
  <c r="AL7" i="5"/>
  <c r="AK7" i="5"/>
  <c r="AJ7" i="5"/>
  <c r="AH7" i="5"/>
  <c r="CS32" i="4" s="1"/>
  <c r="AG7" i="5"/>
  <c r="AF7" i="5"/>
  <c r="AE7" i="5"/>
  <c r="AD7" i="5"/>
  <c r="AC7" i="5"/>
  <c r="AB7" i="5"/>
  <c r="AA7" i="5"/>
  <c r="BG31" i="4" s="1"/>
  <c r="Z7" i="5"/>
  <c r="AN31" i="4" s="1"/>
  <c r="Y7" i="5"/>
  <c r="X7" i="5"/>
  <c r="W7" i="5"/>
  <c r="V7" i="5"/>
  <c r="U7" i="5"/>
  <c r="T7" i="5"/>
  <c r="S7" i="5"/>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B88" i="4"/>
  <c r="MI78" i="4"/>
  <c r="LT78" i="4"/>
  <c r="LE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JV53" i="4"/>
  <c r="JC53" i="4"/>
  <c r="HJ53" i="4"/>
  <c r="GQ53" i="4"/>
  <c r="FX53" i="4"/>
  <c r="FE53" i="4"/>
  <c r="EL53" i="4"/>
  <c r="CS53" i="4"/>
  <c r="BZ53" i="4"/>
  <c r="BG53" i="4"/>
  <c r="AN53" i="4"/>
  <c r="MA52" i="4"/>
  <c r="LH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U31" i="4"/>
  <c r="LJ10" i="4"/>
  <c r="JQ10" i="4"/>
  <c r="HX10" i="4"/>
  <c r="CF10" i="4"/>
  <c r="B10" i="4"/>
  <c r="LJ8" i="4"/>
  <c r="JQ8" i="4"/>
  <c r="HX8" i="4"/>
  <c r="FJ8" i="4"/>
  <c r="DU8" i="4"/>
  <c r="CF8" i="4"/>
  <c r="BZ76" i="4" l="1"/>
  <c r="MI76" i="4"/>
  <c r="HJ51" i="4"/>
  <c r="MA30" i="4"/>
  <c r="IT76" i="4"/>
  <c r="CS51" i="4"/>
  <c r="HJ30" i="4"/>
  <c r="CS30" i="4"/>
  <c r="MA51" i="4"/>
  <c r="C11" i="5"/>
  <c r="D11" i="5"/>
  <c r="E11" i="5"/>
  <c r="B11" i="5"/>
  <c r="BZ30" i="4" l="1"/>
  <c r="BK76" i="4"/>
  <c r="LT76" i="4"/>
  <c r="GQ51" i="4"/>
  <c r="LH30" i="4"/>
  <c r="IE76" i="4"/>
  <c r="BZ51" i="4"/>
  <c r="GQ30" i="4"/>
  <c r="LH51" i="4"/>
  <c r="BG30" i="4"/>
  <c r="AV76" i="4"/>
  <c r="KO51" i="4"/>
  <c r="BG51" i="4"/>
  <c r="LE76" i="4"/>
  <c r="FX51" i="4"/>
  <c r="KO30" i="4"/>
  <c r="HP76" i="4"/>
  <c r="FX30" i="4"/>
  <c r="KP76" i="4"/>
  <c r="AN30" i="4"/>
  <c r="JV30" i="4"/>
  <c r="HA76" i="4"/>
  <c r="AG76" i="4"/>
  <c r="JV51" i="4"/>
  <c r="FE51" i="4"/>
  <c r="AN51" i="4"/>
  <c r="FE30" i="4"/>
  <c r="JC51" i="4"/>
  <c r="KA76" i="4"/>
  <c r="GL76" i="4"/>
  <c r="U51" i="4"/>
  <c r="EL30" i="4"/>
  <c r="EL51" i="4"/>
  <c r="JC30" i="4"/>
  <c r="U30" i="4"/>
  <c r="R76"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<sst xmlns="http://schemas.openxmlformats.org/spreadsheetml/2006/main" count="278" uniqueCount="126">
  <si>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</si>
  <si>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</si>
  <si>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</si>
  <si>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</si>
  <si>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</si>
  <si>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</si>
  <si>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</si>
  <si>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</si>
  <si>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</si>
  <si>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</si>
  <si>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</si>
  <si>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</si>
  <si>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</si>
  <si>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</si>
  <si>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</si>
  <si>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</si>
  <si>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</si>
  <si>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</si>
  <si>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</si>
  <si>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</si>
  <si>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</si>
  <si>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</si>
  <si>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</si>
  <si>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</si>
  <si>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</si>
  <si>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</si>
  <si>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</si>
  <si>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</si>
  <si>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</si>
  <si>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</si>
  <si>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</si>
  <si>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</si>
  <si>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</si>
  <si>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</si>
  <si>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</si>
  <si>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</si>
  <si>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</si>
  <si>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</si>
  <si>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</si>
  <si>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</si>
  <si>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</si>
  <si>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</si>
  <si>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</si>
  <si>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</si>
  <si>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</si>
  <si>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</si>
  <si>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</si>
  <si>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</si>
  <si>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</si>
  <si>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</si>
  <si>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</si>
  <si>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</si>
  <si>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</si>
  <si>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</si>
  <si>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</si>
  <si>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</si>
  <si>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</si>
  <si>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</si>
  <si>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</si>
  <si>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</si>
  <si>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</si>
  <si>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</si>
  <si>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</si>
  <si>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</si>
  <si>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</si>
  <si>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</si>
  <si>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</si>
  <si>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</si>
  <si>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</si>
  <si>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</si>
  <si>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</si>
  <si>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</si>
  <si>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</si>
  <si>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</si>
  <si>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</si>
  <si>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</si>
  <si>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</si>
  <si>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</si>
  <si>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</si>
  <si>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</si>
  <si>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</si>
  <si>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</si>
  <si>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</si>
  <si>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</si>
  <si>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</si>
  <si>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</si>
  <si>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</si>
  <si>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</si>
  <si>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</si>
  <si>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</si>
  <si>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</si>
  <si>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</si>
  <si>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</si>
  <si>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</si>
  <si>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</si>
  <si>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</si>
  <si>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</si>
  <si>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</si>
  <si>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</si>
  <si>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</si>
  <si>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</si>
  <si>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</si>
  <si>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</si>
  <si>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</si>
  <si>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</si>
  <si>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西舞鶴駅駐車場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</si>
  <si>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</si>
  <si>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</si>
  <si>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</si>
  <si>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</si>
  <si>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</si>
  <si>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</si>
  <si>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</si>
  <si>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</si>
  <si>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</si>
  <si>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</si>
  <si>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</si>
  <si>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</si>
  <si>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</si>
  <si>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</si>
  <si>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</si>
  <si>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</si>
  <si>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年、減少傾向にあった収益的収支比率は、回復基調が垣間見れるものの類似施設平均値と比較するとまだまだ低水準である。また、料金以外の収入（補助金）が平成30年度から減額になったことにより、EBITDAの数値は大幅に減少しているが、安定した利用と料金収入を得ている。</t>
    <rPh sb="1" eb="3">
      <t>キンネン</t>
    </rPh>
    <rPh sb="35" eb="36">
      <t>テキ</t>
    </rPh>
    <rPh sb="36" eb="38">
      <t>シュウシ</t>
    </rPh>
    <rPh sb="38" eb="40">
      <t>ヒリツ</t>
    </rPh>
    <rPh sb="42" eb="44">
      <t>ルイジ</t>
    </rPh>
    <rPh sb="44" eb="46">
      <t>シセツ</t>
    </rPh>
    <rPh sb="60" eb="62">
      <t>スウチ</t>
    </rPh>
    <rPh sb="63" eb="64">
      <t>ヒク</t>
    </rPh>
    <rPh sb="69" eb="71">
      <t>リョウキン</t>
    </rPh>
    <rPh sb="71" eb="73">
      <t>イガイ</t>
    </rPh>
    <rPh sb="74" eb="77">
      <t>ホジョキン</t>
    </rPh>
    <rPh sb="79" eb="81">
      <t>キンガク</t>
    </rPh>
    <rPh sb="82" eb="84">
      <t>ヘイセイ</t>
    </rPh>
    <rPh sb="86" eb="88">
      <t>ネンド</t>
    </rPh>
    <rPh sb="90" eb="92">
      <t>ゲンガク</t>
    </rPh>
    <rPh sb="109" eb="111">
      <t>スウチ</t>
    </rPh>
    <rPh sb="112" eb="114">
      <t>オオハバ</t>
    </rPh>
    <rPh sb="115" eb="117">
      <t>ゲンショウ</t>
    </rPh>
    <rPh sb="123" eb="125">
      <t>アンテイ</t>
    </rPh>
    <rPh sb="127" eb="129">
      <t>リヨウ</t>
    </rPh>
    <rPh sb="130" eb="132">
      <t>リョウキンシュウニュウエ</t>
    </rPh>
    <phoneticPr fontId="5"/>
  </si>
  <si>
    <t>本駐車場は、駅に隣接し、公共交通機関の利用促進を目的としている。鉄道やバスなどの利用者が本駐車場を利用するため、概ね一定の利用がある。
　さらに、駅の構内にある交流センターなどの利用者も本駐車場を利用するため、安定した稼働率を保っている。</t>
    <phoneticPr fontId="5"/>
  </si>
  <si>
    <t>一定の需要があり、鉄道の利用促進など市の施策の一部を担っており、公共駐車場としての役割を果たしているものである。また、他の市営駐車場と比較しても最も経営が安定している施設といえる。</t>
    <phoneticPr fontId="5"/>
  </si>
  <si>
    <t xml:space="preserve">  一時期下落傾向にあった周辺地価は、昨今では下げ止まり傾向にあり,市内では高い水準にある。つまり、資産価値は高いものであるが、車が主要な交通手段である本市にとっては駅前駐車場は重要であり、不可欠なもの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</si>
</sst>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346</c:v>
                </c:pt>
                <c:pt idx="1">
                  <c:v>343.8</c:v>
                </c:pt>
                <c:pt idx="2">
                  <c:v>332</c:v>
                </c:pt>
                <c:pt idx="3">
                  <c:v>296.7</c:v>
                </c:pt>
                <c:pt idx="4">
                  <c:v>330.4</c:v>
                </c:pt>
              </c:numCache>
            </c:numRef>
          </c:val>
          <c:extLst>
            <c:ext xmlns:c16="http://schemas.microsoft.com/office/drawing/2014/chart" uri="{C3380CC4-5D6E-409C-BE32-E72D297353CC}">
              <c16:uniqueId val="{00000000-B06D-400A-B171-2F60BF2140A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B06D-400A-B171-2F60BF2140A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72-456C-8EE7-104DDDAD3EA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AD72-456C-8EE7-104DDDAD3EA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D80-4405-BC1C-EAD51F4C80D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D80-4405-BC1C-EAD51F4C80D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824-4B3B-AB92-2DDB15123C3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24-4B3B-AB92-2DDB15123C3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4F-440D-BD2A-56D93DA8220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584F-440D-BD2A-56D93DA8220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CB6-451A-83D8-590C11E9E83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5CB6-451A-83D8-590C11E9E83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101.6</c:v>
                </c:pt>
                <c:pt idx="1">
                  <c:v>101.6</c:v>
                </c:pt>
                <c:pt idx="2">
                  <c:v>100.8</c:v>
                </c:pt>
                <c:pt idx="3">
                  <c:v>102.4</c:v>
                </c:pt>
                <c:pt idx="4">
                  <c:v>99.2</c:v>
                </c:pt>
              </c:numCache>
            </c:numRef>
          </c:val>
          <c:extLst>
            <c:ext xmlns:c16="http://schemas.microsoft.com/office/drawing/2014/chart" uri="{C3380CC4-5D6E-409C-BE32-E72D297353CC}">
              <c16:uniqueId val="{00000000-F0A2-422C-B030-3760D55DC1C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F0A2-422C-B030-3760D55DC1C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59.9</c:v>
                </c:pt>
                <c:pt idx="1">
                  <c:v>59.5</c:v>
                </c:pt>
                <c:pt idx="2">
                  <c:v>58.3</c:v>
                </c:pt>
                <c:pt idx="3">
                  <c:v>60.9</c:v>
                </c:pt>
                <c:pt idx="4">
                  <c:v>63.6</c:v>
                </c:pt>
              </c:numCache>
            </c:numRef>
          </c:val>
          <c:extLst>
            <c:ext xmlns:c16="http://schemas.microsoft.com/office/drawing/2014/chart" uri="{C3380CC4-5D6E-409C-BE32-E72D297353CC}">
              <c16:uniqueId val="{00000000-23A1-4FCF-8F2E-F16784BE4B5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23A1-4FCF-8F2E-F16784BE4B5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14040</c:v>
                </c:pt>
                <c:pt idx="1">
                  <c:v>13488</c:v>
                </c:pt>
                <c:pt idx="2">
                  <c:v>13149</c:v>
                </c:pt>
                <c:pt idx="3">
                  <c:v>10454</c:v>
                </c:pt>
                <c:pt idx="4">
                  <c:v>10537</c:v>
                </c:pt>
              </c:numCache>
            </c:numRef>
          </c:val>
          <c:extLst>
            <c:ext xmlns:c16="http://schemas.microsoft.com/office/drawing/2014/chart" uri="{C3380CC4-5D6E-409C-BE32-E72D297353CC}">
              <c16:uniqueId val="{00000000-7A0D-4396-9C48-155AF34F6C9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7A0D-4396-9C48-155AF34F6C9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F7" zoomScaleNormal="100" zoomScaleSheetLayoutView="70" workbookViewId="0">
      <selection activeCell="NS32" sqref="NS3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京都府舞鶴市　西舞鶴駅駐車場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3362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122</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346</v>
      </c>
      <c r="V31" s="118"/>
      <c r="W31" s="118"/>
      <c r="X31" s="118"/>
      <c r="Y31" s="118"/>
      <c r="Z31" s="118"/>
      <c r="AA31" s="118"/>
      <c r="AB31" s="118"/>
      <c r="AC31" s="118"/>
      <c r="AD31" s="118"/>
      <c r="AE31" s="118"/>
      <c r="AF31" s="118"/>
      <c r="AG31" s="118"/>
      <c r="AH31" s="118"/>
      <c r="AI31" s="118"/>
      <c r="AJ31" s="118"/>
      <c r="AK31" s="118"/>
      <c r="AL31" s="118"/>
      <c r="AM31" s="118"/>
      <c r="AN31" s="118">
        <f>データ!Z7</f>
        <v>343.8</v>
      </c>
      <c r="AO31" s="118"/>
      <c r="AP31" s="118"/>
      <c r="AQ31" s="118"/>
      <c r="AR31" s="118"/>
      <c r="AS31" s="118"/>
      <c r="AT31" s="118"/>
      <c r="AU31" s="118"/>
      <c r="AV31" s="118"/>
      <c r="AW31" s="118"/>
      <c r="AX31" s="118"/>
      <c r="AY31" s="118"/>
      <c r="AZ31" s="118"/>
      <c r="BA31" s="118"/>
      <c r="BB31" s="118"/>
      <c r="BC31" s="118"/>
      <c r="BD31" s="118"/>
      <c r="BE31" s="118"/>
      <c r="BF31" s="118"/>
      <c r="BG31" s="118">
        <f>データ!AA7</f>
        <v>332</v>
      </c>
      <c r="BH31" s="118"/>
      <c r="BI31" s="118"/>
      <c r="BJ31" s="118"/>
      <c r="BK31" s="118"/>
      <c r="BL31" s="118"/>
      <c r="BM31" s="118"/>
      <c r="BN31" s="118"/>
      <c r="BO31" s="118"/>
      <c r="BP31" s="118"/>
      <c r="BQ31" s="118"/>
      <c r="BR31" s="118"/>
      <c r="BS31" s="118"/>
      <c r="BT31" s="118"/>
      <c r="BU31" s="118"/>
      <c r="BV31" s="118"/>
      <c r="BW31" s="118"/>
      <c r="BX31" s="118"/>
      <c r="BY31" s="118"/>
      <c r="BZ31" s="118">
        <f>データ!AB7</f>
        <v>296.7</v>
      </c>
      <c r="CA31" s="118"/>
      <c r="CB31" s="118"/>
      <c r="CC31" s="118"/>
      <c r="CD31" s="118"/>
      <c r="CE31" s="118"/>
      <c r="CF31" s="118"/>
      <c r="CG31" s="118"/>
      <c r="CH31" s="118"/>
      <c r="CI31" s="118"/>
      <c r="CJ31" s="118"/>
      <c r="CK31" s="118"/>
      <c r="CL31" s="118"/>
      <c r="CM31" s="118"/>
      <c r="CN31" s="118"/>
      <c r="CO31" s="118"/>
      <c r="CP31" s="118"/>
      <c r="CQ31" s="118"/>
      <c r="CR31" s="118"/>
      <c r="CS31" s="118">
        <f>データ!AC7</f>
        <v>330.4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101.6</v>
      </c>
      <c r="JD31" s="120"/>
      <c r="JE31" s="120"/>
      <c r="JF31" s="120"/>
      <c r="JG31" s="120"/>
      <c r="JH31" s="120"/>
      <c r="JI31" s="120"/>
      <c r="JJ31" s="120"/>
      <c r="JK31" s="120"/>
      <c r="JL31" s="120"/>
      <c r="JM31" s="120"/>
      <c r="JN31" s="120"/>
      <c r="JO31" s="120"/>
      <c r="JP31" s="120"/>
      <c r="JQ31" s="120"/>
      <c r="JR31" s="120"/>
      <c r="JS31" s="120"/>
      <c r="JT31" s="120"/>
      <c r="JU31" s="121"/>
      <c r="JV31" s="119">
        <f>データ!DL7</f>
        <v>101.6</v>
      </c>
      <c r="JW31" s="120"/>
      <c r="JX31" s="120"/>
      <c r="JY31" s="120"/>
      <c r="JZ31" s="120"/>
      <c r="KA31" s="120"/>
      <c r="KB31" s="120"/>
      <c r="KC31" s="120"/>
      <c r="KD31" s="120"/>
      <c r="KE31" s="120"/>
      <c r="KF31" s="120"/>
      <c r="KG31" s="120"/>
      <c r="KH31" s="120"/>
      <c r="KI31" s="120"/>
      <c r="KJ31" s="120"/>
      <c r="KK31" s="120"/>
      <c r="KL31" s="120"/>
      <c r="KM31" s="120"/>
      <c r="KN31" s="121"/>
      <c r="KO31" s="119">
        <f>データ!DM7</f>
        <v>100.8</v>
      </c>
      <c r="KP31" s="120"/>
      <c r="KQ31" s="120"/>
      <c r="KR31" s="120"/>
      <c r="KS31" s="120"/>
      <c r="KT31" s="120"/>
      <c r="KU31" s="120"/>
      <c r="KV31" s="120"/>
      <c r="KW31" s="120"/>
      <c r="KX31" s="120"/>
      <c r="KY31" s="120"/>
      <c r="KZ31" s="120"/>
      <c r="LA31" s="120"/>
      <c r="LB31" s="120"/>
      <c r="LC31" s="120"/>
      <c r="LD31" s="120"/>
      <c r="LE31" s="120"/>
      <c r="LF31" s="120"/>
      <c r="LG31" s="121"/>
      <c r="LH31" s="119">
        <f>データ!DN7</f>
        <v>102.4</v>
      </c>
      <c r="LI31" s="120"/>
      <c r="LJ31" s="120"/>
      <c r="LK31" s="120"/>
      <c r="LL31" s="120"/>
      <c r="LM31" s="120"/>
      <c r="LN31" s="120"/>
      <c r="LO31" s="120"/>
      <c r="LP31" s="120"/>
      <c r="LQ31" s="120"/>
      <c r="LR31" s="120"/>
      <c r="LS31" s="120"/>
      <c r="LT31" s="120"/>
      <c r="LU31" s="120"/>
      <c r="LV31" s="120"/>
      <c r="LW31" s="120"/>
      <c r="LX31" s="120"/>
      <c r="LY31" s="120"/>
      <c r="LZ31" s="121"/>
      <c r="MA31" s="119">
        <f>データ!DO7</f>
        <v>99.2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123</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59.9</v>
      </c>
      <c r="EM52" s="118"/>
      <c r="EN52" s="118"/>
      <c r="EO52" s="118"/>
      <c r="EP52" s="118"/>
      <c r="EQ52" s="118"/>
      <c r="ER52" s="118"/>
      <c r="ES52" s="118"/>
      <c r="ET52" s="118"/>
      <c r="EU52" s="118"/>
      <c r="EV52" s="118"/>
      <c r="EW52" s="118"/>
      <c r="EX52" s="118"/>
      <c r="EY52" s="118"/>
      <c r="EZ52" s="118"/>
      <c r="FA52" s="118"/>
      <c r="FB52" s="118"/>
      <c r="FC52" s="118"/>
      <c r="FD52" s="118"/>
      <c r="FE52" s="118">
        <f>データ!BG7</f>
        <v>59.5</v>
      </c>
      <c r="FF52" s="118"/>
      <c r="FG52" s="118"/>
      <c r="FH52" s="118"/>
      <c r="FI52" s="118"/>
      <c r="FJ52" s="118"/>
      <c r="FK52" s="118"/>
      <c r="FL52" s="118"/>
      <c r="FM52" s="118"/>
      <c r="FN52" s="118"/>
      <c r="FO52" s="118"/>
      <c r="FP52" s="118"/>
      <c r="FQ52" s="118"/>
      <c r="FR52" s="118"/>
      <c r="FS52" s="118"/>
      <c r="FT52" s="118"/>
      <c r="FU52" s="118"/>
      <c r="FV52" s="118"/>
      <c r="FW52" s="118"/>
      <c r="FX52" s="118">
        <f>データ!BH7</f>
        <v>58.3</v>
      </c>
      <c r="FY52" s="118"/>
      <c r="FZ52" s="118"/>
      <c r="GA52" s="118"/>
      <c r="GB52" s="118"/>
      <c r="GC52" s="118"/>
      <c r="GD52" s="118"/>
      <c r="GE52" s="118"/>
      <c r="GF52" s="118"/>
      <c r="GG52" s="118"/>
      <c r="GH52" s="118"/>
      <c r="GI52" s="118"/>
      <c r="GJ52" s="118"/>
      <c r="GK52" s="118"/>
      <c r="GL52" s="118"/>
      <c r="GM52" s="118"/>
      <c r="GN52" s="118"/>
      <c r="GO52" s="118"/>
      <c r="GP52" s="118"/>
      <c r="GQ52" s="118">
        <f>データ!BI7</f>
        <v>60.9</v>
      </c>
      <c r="GR52" s="118"/>
      <c r="GS52" s="118"/>
      <c r="GT52" s="118"/>
      <c r="GU52" s="118"/>
      <c r="GV52" s="118"/>
      <c r="GW52" s="118"/>
      <c r="GX52" s="118"/>
      <c r="GY52" s="118"/>
      <c r="GZ52" s="118"/>
      <c r="HA52" s="118"/>
      <c r="HB52" s="118"/>
      <c r="HC52" s="118"/>
      <c r="HD52" s="118"/>
      <c r="HE52" s="118"/>
      <c r="HF52" s="118"/>
      <c r="HG52" s="118"/>
      <c r="HH52" s="118"/>
      <c r="HI52" s="118"/>
      <c r="HJ52" s="118">
        <f>データ!BJ7</f>
        <v>63.6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14040</v>
      </c>
      <c r="JD52" s="125"/>
      <c r="JE52" s="125"/>
      <c r="JF52" s="125"/>
      <c r="JG52" s="125"/>
      <c r="JH52" s="125"/>
      <c r="JI52" s="125"/>
      <c r="JJ52" s="125"/>
      <c r="JK52" s="125"/>
      <c r="JL52" s="125"/>
      <c r="JM52" s="125"/>
      <c r="JN52" s="125"/>
      <c r="JO52" s="125"/>
      <c r="JP52" s="125"/>
      <c r="JQ52" s="125"/>
      <c r="JR52" s="125"/>
      <c r="JS52" s="125"/>
      <c r="JT52" s="125"/>
      <c r="JU52" s="125"/>
      <c r="JV52" s="125">
        <f>データ!BR7</f>
        <v>13488</v>
      </c>
      <c r="JW52" s="125"/>
      <c r="JX52" s="125"/>
      <c r="JY52" s="125"/>
      <c r="JZ52" s="125"/>
      <c r="KA52" s="125"/>
      <c r="KB52" s="125"/>
      <c r="KC52" s="125"/>
      <c r="KD52" s="125"/>
      <c r="KE52" s="125"/>
      <c r="KF52" s="125"/>
      <c r="KG52" s="125"/>
      <c r="KH52" s="125"/>
      <c r="KI52" s="125"/>
      <c r="KJ52" s="125"/>
      <c r="KK52" s="125"/>
      <c r="KL52" s="125"/>
      <c r="KM52" s="125"/>
      <c r="KN52" s="125"/>
      <c r="KO52" s="125">
        <f>データ!BS7</f>
        <v>13149</v>
      </c>
      <c r="KP52" s="125"/>
      <c r="KQ52" s="125"/>
      <c r="KR52" s="125"/>
      <c r="KS52" s="125"/>
      <c r="KT52" s="125"/>
      <c r="KU52" s="125"/>
      <c r="KV52" s="125"/>
      <c r="KW52" s="125"/>
      <c r="KX52" s="125"/>
      <c r="KY52" s="125"/>
      <c r="KZ52" s="125"/>
      <c r="LA52" s="125"/>
      <c r="LB52" s="125"/>
      <c r="LC52" s="125"/>
      <c r="LD52" s="125"/>
      <c r="LE52" s="125"/>
      <c r="LF52" s="125"/>
      <c r="LG52" s="125"/>
      <c r="LH52" s="125">
        <f>データ!BT7</f>
        <v>10454</v>
      </c>
      <c r="LI52" s="125"/>
      <c r="LJ52" s="125"/>
      <c r="LK52" s="125"/>
      <c r="LL52" s="125"/>
      <c r="LM52" s="125"/>
      <c r="LN52" s="125"/>
      <c r="LO52" s="125"/>
      <c r="LP52" s="125"/>
      <c r="LQ52" s="125"/>
      <c r="LR52" s="125"/>
      <c r="LS52" s="125"/>
      <c r="LT52" s="125"/>
      <c r="LU52" s="125"/>
      <c r="LV52" s="125"/>
      <c r="LW52" s="125"/>
      <c r="LX52" s="125"/>
      <c r="LY52" s="125"/>
      <c r="LZ52" s="125"/>
      <c r="MA52" s="125">
        <f>データ!BU7</f>
        <v>10537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124</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132166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cIzdrKkJBADOF7SmFxkGqoLluPqFse7Ul8CRSKGNz1SpytsAf2G81DlkmyqusgP6AN+AJBHeBkomhklwhG15xA==" saltValue="KgqMf5qJywJsLyQEl8qak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2">
      <c r="A6" s="49" t="s">
        <v>100</v>
      </c>
      <c r="B6" s="60">
        <f>B8</f>
        <v>2019</v>
      </c>
      <c r="C6" s="60">
        <f t="shared" ref="C6:X6" si="1">C8</f>
        <v>262021</v>
      </c>
      <c r="D6" s="60">
        <f t="shared" si="1"/>
        <v>47</v>
      </c>
      <c r="E6" s="60">
        <f t="shared" si="1"/>
        <v>14</v>
      </c>
      <c r="F6" s="60">
        <f t="shared" si="1"/>
        <v>0</v>
      </c>
      <c r="G6" s="60">
        <f t="shared" si="1"/>
        <v>1</v>
      </c>
      <c r="H6" s="60" t="str">
        <f>SUBSTITUTE(H8,"　","")</f>
        <v>京都府舞鶴市</v>
      </c>
      <c r="I6" s="60" t="str">
        <f t="shared" si="1"/>
        <v>西舞鶴駅駐車場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3362</v>
      </c>
      <c r="V6" s="63">
        <f t="shared" si="1"/>
        <v>123</v>
      </c>
      <c r="W6" s="63">
        <f t="shared" si="1"/>
        <v>100</v>
      </c>
      <c r="X6" s="62" t="str">
        <f t="shared" si="1"/>
        <v>導入なし</v>
      </c>
      <c r="Y6" s="64">
        <f>IF(Y8="-",NA(),Y8)</f>
        <v>346</v>
      </c>
      <c r="Z6" s="64">
        <f t="shared" ref="Z6:AH6" si="2">IF(Z8="-",NA(),Z8)</f>
        <v>343.8</v>
      </c>
      <c r="AA6" s="64">
        <f t="shared" si="2"/>
        <v>332</v>
      </c>
      <c r="AB6" s="64">
        <f t="shared" si="2"/>
        <v>296.7</v>
      </c>
      <c r="AC6" s="64">
        <f t="shared" si="2"/>
        <v>330.4</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59.9</v>
      </c>
      <c r="BG6" s="64">
        <f t="shared" ref="BG6:BO6" si="5">IF(BG8="-",NA(),BG8)</f>
        <v>59.5</v>
      </c>
      <c r="BH6" s="64">
        <f t="shared" si="5"/>
        <v>58.3</v>
      </c>
      <c r="BI6" s="64">
        <f t="shared" si="5"/>
        <v>60.9</v>
      </c>
      <c r="BJ6" s="64">
        <f t="shared" si="5"/>
        <v>63.6</v>
      </c>
      <c r="BK6" s="64">
        <f t="shared" si="5"/>
        <v>38.200000000000003</v>
      </c>
      <c r="BL6" s="64">
        <f t="shared" si="5"/>
        <v>34.6</v>
      </c>
      <c r="BM6" s="64">
        <f t="shared" si="5"/>
        <v>37.6</v>
      </c>
      <c r="BN6" s="64">
        <f t="shared" si="5"/>
        <v>30.2</v>
      </c>
      <c r="BO6" s="64">
        <f t="shared" si="5"/>
        <v>33.9</v>
      </c>
      <c r="BP6" s="61" t="str">
        <f>IF(BP8="-","",IF(BP8="-","【-】","【"&amp;SUBSTITUTE(TEXT(BP8,"#,##0.0"),"-","△")&amp;"】"))</f>
        <v>【20.8】</v>
      </c>
      <c r="BQ6" s="65">
        <f>IF(BQ8="-",NA(),BQ8)</f>
        <v>14040</v>
      </c>
      <c r="BR6" s="65">
        <f t="shared" ref="BR6:BZ6" si="6">IF(BR8="-",NA(),BR8)</f>
        <v>13488</v>
      </c>
      <c r="BS6" s="65">
        <f t="shared" si="6"/>
        <v>13149</v>
      </c>
      <c r="BT6" s="65">
        <f t="shared" si="6"/>
        <v>10454</v>
      </c>
      <c r="BU6" s="65">
        <f t="shared" si="6"/>
        <v>10537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101</v>
      </c>
      <c r="CM6" s="63">
        <f t="shared" ref="CM6:CN6" si="7">CM8</f>
        <v>132166</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101.6</v>
      </c>
      <c r="DL6" s="64">
        <f t="shared" ref="DL6:DT6" si="9">IF(DL8="-",NA(),DL8)</f>
        <v>101.6</v>
      </c>
      <c r="DM6" s="64">
        <f t="shared" si="9"/>
        <v>100.8</v>
      </c>
      <c r="DN6" s="64">
        <f t="shared" si="9"/>
        <v>102.4</v>
      </c>
      <c r="DO6" s="64">
        <f t="shared" si="9"/>
        <v>99.2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2">
      <c r="A7" s="49" t="s">
        <v>102</v>
      </c>
      <c r="B7" s="60">
        <f t="shared" ref="B7:X7" si="10">B8</f>
        <v>2019</v>
      </c>
      <c r="C7" s="60">
        <f t="shared" si="10"/>
        <v>262021</v>
      </c>
      <c r="D7" s="60">
        <f t="shared" si="10"/>
        <v>47</v>
      </c>
      <c r="E7" s="60">
        <f t="shared" si="10"/>
        <v>14</v>
      </c>
      <c r="F7" s="60">
        <f t="shared" si="10"/>
        <v>0</v>
      </c>
      <c r="G7" s="60">
        <f t="shared" si="10"/>
        <v>1</v>
      </c>
      <c r="H7" s="60" t="str">
        <f t="shared" si="10"/>
        <v>京都府　舞鶴市</v>
      </c>
      <c r="I7" s="60" t="str">
        <f t="shared" si="10"/>
        <v>西舞鶴駅駐車場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3362</v>
      </c>
      <c r="V7" s="63">
        <f t="shared" si="10"/>
        <v>123</v>
      </c>
      <c r="W7" s="63">
        <f t="shared" si="10"/>
        <v>100</v>
      </c>
      <c r="X7" s="62" t="str">
        <f t="shared" si="10"/>
        <v>導入なし</v>
      </c>
      <c r="Y7" s="64">
        <f>Y8</f>
        <v>346</v>
      </c>
      <c r="Z7" s="64">
        <f t="shared" ref="Z7:AH7" si="11">Z8</f>
        <v>343.8</v>
      </c>
      <c r="AA7" s="64">
        <f t="shared" si="11"/>
        <v>332</v>
      </c>
      <c r="AB7" s="64">
        <f t="shared" si="11"/>
        <v>296.7</v>
      </c>
      <c r="AC7" s="64">
        <f t="shared" si="11"/>
        <v>330.4</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59.9</v>
      </c>
      <c r="BG7" s="64">
        <f t="shared" ref="BG7:BO7" si="14">BG8</f>
        <v>59.5</v>
      </c>
      <c r="BH7" s="64">
        <f t="shared" si="14"/>
        <v>58.3</v>
      </c>
      <c r="BI7" s="64">
        <f t="shared" si="14"/>
        <v>60.9</v>
      </c>
      <c r="BJ7" s="64">
        <f t="shared" si="14"/>
        <v>63.6</v>
      </c>
      <c r="BK7" s="64">
        <f t="shared" si="14"/>
        <v>38.200000000000003</v>
      </c>
      <c r="BL7" s="64">
        <f t="shared" si="14"/>
        <v>34.6</v>
      </c>
      <c r="BM7" s="64">
        <f t="shared" si="14"/>
        <v>37.6</v>
      </c>
      <c r="BN7" s="64">
        <f t="shared" si="14"/>
        <v>30.2</v>
      </c>
      <c r="BO7" s="64">
        <f t="shared" si="14"/>
        <v>33.9</v>
      </c>
      <c r="BP7" s="61"/>
      <c r="BQ7" s="65">
        <f>BQ8</f>
        <v>14040</v>
      </c>
      <c r="BR7" s="65">
        <f t="shared" ref="BR7:BZ7" si="15">BR8</f>
        <v>13488</v>
      </c>
      <c r="BS7" s="65">
        <f t="shared" si="15"/>
        <v>13149</v>
      </c>
      <c r="BT7" s="65">
        <f t="shared" si="15"/>
        <v>10454</v>
      </c>
      <c r="BU7" s="65">
        <f t="shared" si="15"/>
        <v>10537</v>
      </c>
      <c r="BV7" s="65">
        <f t="shared" si="15"/>
        <v>6967</v>
      </c>
      <c r="BW7" s="65">
        <f t="shared" si="15"/>
        <v>7138</v>
      </c>
      <c r="BX7" s="65">
        <f t="shared" si="15"/>
        <v>8131</v>
      </c>
      <c r="BY7" s="65">
        <f t="shared" si="15"/>
        <v>8076</v>
      </c>
      <c r="BZ7" s="65">
        <f t="shared" si="15"/>
        <v>8265</v>
      </c>
      <c r="CA7" s="63"/>
      <c r="CB7" s="64" t="s">
        <v>103</v>
      </c>
      <c r="CC7" s="64" t="s">
        <v>103</v>
      </c>
      <c r="CD7" s="64" t="s">
        <v>103</v>
      </c>
      <c r="CE7" s="64" t="s">
        <v>103</v>
      </c>
      <c r="CF7" s="64" t="s">
        <v>103</v>
      </c>
      <c r="CG7" s="64" t="s">
        <v>103</v>
      </c>
      <c r="CH7" s="64" t="s">
        <v>103</v>
      </c>
      <c r="CI7" s="64" t="s">
        <v>103</v>
      </c>
      <c r="CJ7" s="64" t="s">
        <v>103</v>
      </c>
      <c r="CK7" s="64" t="s">
        <v>101</v>
      </c>
      <c r="CL7" s="61"/>
      <c r="CM7" s="63">
        <f>CM8</f>
        <v>132166</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101.6</v>
      </c>
      <c r="DL7" s="64">
        <f t="shared" ref="DL7:DT7" si="17">DL8</f>
        <v>101.6</v>
      </c>
      <c r="DM7" s="64">
        <f t="shared" si="17"/>
        <v>100.8</v>
      </c>
      <c r="DN7" s="64">
        <f t="shared" si="17"/>
        <v>102.4</v>
      </c>
      <c r="DO7" s="64">
        <f t="shared" si="17"/>
        <v>99.2</v>
      </c>
      <c r="DP7" s="64">
        <f t="shared" si="17"/>
        <v>269</v>
      </c>
      <c r="DQ7" s="64">
        <f t="shared" si="17"/>
        <v>276.60000000000002</v>
      </c>
      <c r="DR7" s="64">
        <f t="shared" si="17"/>
        <v>274.8</v>
      </c>
      <c r="DS7" s="64">
        <f t="shared" si="17"/>
        <v>275.5</v>
      </c>
      <c r="DT7" s="64">
        <f t="shared" si="17"/>
        <v>289.2</v>
      </c>
      <c r="DU7" s="61"/>
    </row>
    <row r="8" spans="1:125" s="66" customFormat="1" x14ac:dyDescent="0.2">
      <c r="A8" s="49"/>
      <c r="B8" s="67">
        <v>2019</v>
      </c>
      <c r="C8" s="67">
        <v>262021</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26</v>
      </c>
      <c r="S8" s="69" t="s">
        <v>114</v>
      </c>
      <c r="T8" s="69" t="s">
        <v>115</v>
      </c>
      <c r="U8" s="70">
        <v>3362</v>
      </c>
      <c r="V8" s="70">
        <v>123</v>
      </c>
      <c r="W8" s="70">
        <v>100</v>
      </c>
      <c r="X8" s="69" t="s">
        <v>116</v>
      </c>
      <c r="Y8" s="71">
        <v>346</v>
      </c>
      <c r="Z8" s="71">
        <v>343.8</v>
      </c>
      <c r="AA8" s="71">
        <v>332</v>
      </c>
      <c r="AB8" s="71">
        <v>296.7</v>
      </c>
      <c r="AC8" s="71">
        <v>330.4</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59.9</v>
      </c>
      <c r="BG8" s="71">
        <v>59.5</v>
      </c>
      <c r="BH8" s="71">
        <v>58.3</v>
      </c>
      <c r="BI8" s="71">
        <v>60.9</v>
      </c>
      <c r="BJ8" s="71">
        <v>63.6</v>
      </c>
      <c r="BK8" s="71">
        <v>38.200000000000003</v>
      </c>
      <c r="BL8" s="71">
        <v>34.6</v>
      </c>
      <c r="BM8" s="71">
        <v>37.6</v>
      </c>
      <c r="BN8" s="71">
        <v>30.2</v>
      </c>
      <c r="BO8" s="71">
        <v>33.9</v>
      </c>
      <c r="BP8" s="68">
        <v>20.8</v>
      </c>
      <c r="BQ8" s="72">
        <v>14040</v>
      </c>
      <c r="BR8" s="72">
        <v>13488</v>
      </c>
      <c r="BS8" s="72">
        <v>13149</v>
      </c>
      <c r="BT8" s="73">
        <v>10454</v>
      </c>
      <c r="BU8" s="73">
        <v>10537</v>
      </c>
      <c r="BV8" s="72">
        <v>6967</v>
      </c>
      <c r="BW8" s="72">
        <v>7138</v>
      </c>
      <c r="BX8" s="72">
        <v>8131</v>
      </c>
      <c r="BY8" s="72">
        <v>8076</v>
      </c>
      <c r="BZ8" s="72">
        <v>8265</v>
      </c>
      <c r="CA8" s="70">
        <v>14290</v>
      </c>
      <c r="CB8" s="71" t="s">
        <v>108</v>
      </c>
      <c r="CC8" s="71" t="s">
        <v>108</v>
      </c>
      <c r="CD8" s="71" t="s">
        <v>108</v>
      </c>
      <c r="CE8" s="71" t="s">
        <v>108</v>
      </c>
      <c r="CF8" s="71" t="s">
        <v>108</v>
      </c>
      <c r="CG8" s="71" t="s">
        <v>108</v>
      </c>
      <c r="CH8" s="71" t="s">
        <v>108</v>
      </c>
      <c r="CI8" s="71" t="s">
        <v>108</v>
      </c>
      <c r="CJ8" s="71" t="s">
        <v>108</v>
      </c>
      <c r="CK8" s="71" t="s">
        <v>108</v>
      </c>
      <c r="CL8" s="68" t="s">
        <v>108</v>
      </c>
      <c r="CM8" s="70">
        <v>132166</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70.5</v>
      </c>
      <c r="DF8" s="71">
        <v>59.2</v>
      </c>
      <c r="DG8" s="71">
        <v>62.4</v>
      </c>
      <c r="DH8" s="71">
        <v>83.1</v>
      </c>
      <c r="DI8" s="71">
        <v>54.7</v>
      </c>
      <c r="DJ8" s="68">
        <v>425.4</v>
      </c>
      <c r="DK8" s="71">
        <v>101.6</v>
      </c>
      <c r="DL8" s="71">
        <v>101.6</v>
      </c>
      <c r="DM8" s="71">
        <v>100.8</v>
      </c>
      <c r="DN8" s="71">
        <v>102.4</v>
      </c>
      <c r="DO8" s="71">
        <v>99.2</v>
      </c>
      <c r="DP8" s="71">
        <v>269</v>
      </c>
      <c r="DQ8" s="71">
        <v>276.60000000000002</v>
      </c>
      <c r="DR8" s="71">
        <v>274.8</v>
      </c>
      <c r="DS8" s="71">
        <v>275.5</v>
      </c>
      <c r="DT8" s="71">
        <v>289.2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新宮　俊彦</dc:creator>
  <cp:lastModifiedBy>nec-setup</cp:lastModifiedBy>
  <cp:lastPrinted>2021-01-23T03:38:23Z</cp:lastPrinted>
  <dcterms:created xsi:type="dcterms:W3CDTF">2021-01-23T01:34:36Z</dcterms:created>
  <dcterms:modified xsi:type="dcterms:W3CDTF">2021-01-23T03:39:16Z</dcterms:modified>
</cp:coreProperties>
</file>