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財政課員\財政担当\決算統計\□地方公営企業決算統計関係\★令和２年度（R1決統）\R30114 公営企業に係る「経営比較分析表」（令和元年度決算）の分析等について\03 回答\"/>
    </mc:Choice>
  </mc:AlternateContent>
  <xr:revisionPtr revIDLastSave="0" documentId="13_ncr:1_{7ACF33F1-A14B-4979-B9C6-7E426B7D6DE4}" xr6:coauthVersionLast="44" xr6:coauthVersionMax="45" xr10:uidLastSave="{00000000-0000-0000-0000-000000000000}"/>
  <workbookProtection workbookAlgorithmName="SHA-512" workbookHashValue="WInVEpkwQYDGWtgKls7/WPlb8X+ku5y3/q0EWcuu6qu0dfAa7oB8Zv4HuuX4dhvivp9mT3HUVOgEEaSOobaLHw==" workbookSaltValue="9owjMM6Nsw9OUFAB1oURT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<sst xmlns="http://schemas.openxmlformats.org/spreadsheetml/2006/main" count="228" uniqueCount="112">
  <si>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</si>
  <si>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</si>
  <si>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</si>
  <si>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</si>
  <si>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</si>
  <si>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</si>
  <si>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</si>
  <si>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</si>
  <si>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</si>
  <si>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</si>
  <si>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</si>
  <si>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</si>
  <si>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</si>
  <si>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</si>
  <si>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</si>
  <si>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</si>
  <si>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</si>
  <si>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</si>
  <si>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</si>
  <si>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</si>
  <si>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</si>
  <si>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</si>
  <si>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</si>
  <si>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</si>
  <si>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</si>
  <si>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</si>
  <si>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</si>
  <si>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</si>
  <si>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</si>
  <si>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</si>
  <si>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</si>
  <si>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</si>
  <si>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</si>
  <si>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</si>
  <si>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</si>
  <si>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</si>
  <si>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</si>
  <si>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</si>
  <si>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</si>
  <si>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</si>
  <si>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</si>
  <si>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</si>
  <si>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</si>
  <si>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</si>
  <si>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</si>
  <si>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</si>
  <si>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</si>
  <si>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</si>
  <si>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</si>
  <si>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</si>
  <si>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</si>
  <si>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</si>
  <si>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</si>
  <si>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</si>
  <si>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</si>
  <si>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</si>
  <si>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</si>
  <si>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</si>
  <si>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</si>
  <si>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</si>
  <si>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</si>
  <si>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</si>
  <si>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</si>
  <si>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</si>
  <si>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</si>
  <si>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</si>
  <si>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</si>
  <si>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</si>
  <si>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</si>
  <si>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</si>
  <si>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</si>
  <si>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</si>
  <si>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</si>
  <si>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</si>
  <si>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</si>
  <si>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</si>
  <si>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</si>
  <si>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</si>
  <si>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</si>
  <si>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</si>
  <si>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</si>
  <si>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</si>
  <si>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</si>
  <si>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</si>
  <si>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</si>
  <si>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</si>
  <si>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</si>
  <si>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</si>
  <si>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</si>
  <si>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</si>
  <si>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</si>
  <si>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</si>
  <si>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</si>
  <si>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</si>
  <si>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</si>
  <si>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</si>
  <si>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</si>
  <si>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</si>
  <si>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</si>
  <si>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</si>
  <si>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</si>
  <si>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</si>
  <si>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</si>
  <si>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</si>
  <si>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</si>
  <si>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</si>
  <si>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</si>
  <si>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</si>
  <si>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</si>
  <si>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経常収支比率は100％以上で累積欠損金もなく、流動比率についても100％以上となっているため、概ね健全経営ができています。
しかし、今後は、給水収益の減少や老朽施設の更新経費の増加などが見込まれ、また、簡易水道事業の上水道事業への経営統合を令和２年度に予定していることから、今後、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rPh sb="120" eb="122">
      <t>レイワ</t>
    </rPh>
    <rPh sb="123" eb="125">
      <t>ネンド</t>
    </rPh>
    <rPh sb="137" eb="139">
      <t>コンゴ</t>
    </rPh>
    <phoneticPr fontId="16"/>
  </si>
  <si>
    <t>①有形固定資産減価償却率は49.63％と類似団体平均値に近く、適切な数値であると考えられます。水道事業ビジョンにおける投資計画に基づいて、施設更新を実施していきます。
②管路経年化率は31.16％と類似団体平均値を大きく上回っています。法定耐用年数を経過した管路を多く保有していることを示していますが、水道事業ビジョンにおける投資計画に基づいて、管路更新を実施していきます。
③管路更新率は0.26％と類似団体平均値を下回っておりますが、安定経営のために計画的な管路更新を実施しています。</t>
    <rPh sb="209" eb="210">
      <t>シタ</t>
    </rPh>
    <rPh sb="219" eb="221">
      <t>アンテイ</t>
    </rPh>
    <rPh sb="221" eb="223">
      <t>ケイエイ</t>
    </rPh>
    <rPh sb="227" eb="230">
      <t>ケイカクテキ</t>
    </rPh>
    <rPh sb="231" eb="233">
      <t>カンロ</t>
    </rPh>
    <rPh sb="233" eb="235">
      <t>コウシン</t>
    </rPh>
    <rPh sb="236" eb="238">
      <t>ジッシ</t>
    </rPh>
    <phoneticPr fontId="16"/>
  </si>
  <si>
    <t>①経常収支比率は119.11％と100％を上回っており、単年度収支は黒字です。しかし、給水収益が減少傾向にあるため、引き続き、事業の効率化、経費の削減に努めます。
②近年、累積欠損金は発生しておらず、健全経営ができています。
③流動比率は385.09％と100％を上回っており、短期的な債務に対して支払うことができる現金等がある状況を示しています。
④企業債残高対給水収益比率は、企業債の発行を抑制したため減少しましたが、今後も企業債の発行を抑制し、安定経営に努めます。
⑤料金回収率は、116.65％と100％を上回っており、給水に係る費用は給水収益のみで賄えています。
⑥給水原価は類似団体平均値を上回っています。これは、給水面積が広く給水集落も点在しているため、設備投資、施設の維持管理費等に多額の経費が必要であり、事業効率の悪いことが影響しています。
⑦施設利用率は46.94％と類似団体平均値を下回っていますが、地域の特性上、お盆または年末年始など一時的に使用量が増加する時期があることと、災害に対応できるように一定の余裕は必要と考えています。
⑧有収率は83.32％と類似団体平均値を上回っています。引き続き漏水調査を継続して行い、計画的に老朽管の更新を行います。</t>
    <rPh sb="190" eb="192">
      <t>キギョウ</t>
    </rPh>
    <rPh sb="192" eb="193">
      <t>サイ</t>
    </rPh>
    <rPh sb="194" eb="196">
      <t>ハッコウ</t>
    </rPh>
    <rPh sb="197" eb="199">
      <t>ヨクセイ</t>
    </rPh>
    <rPh sb="203" eb="205">
      <t>ゲンショウ</t>
    </rPh>
    <rPh sb="211" eb="213">
      <t>コンゴ</t>
    </rPh>
    <rPh sb="214" eb="216">
      <t>キギョウ</t>
    </rPh>
    <rPh sb="225" eb="227">
      <t>アンテイ</t>
    </rPh>
    <rPh sb="227" eb="229">
      <t>ケイエイ</t>
    </rPh>
    <rPh sb="230" eb="231">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</si>
</sst>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7A350F7B-2034-4E48-9CF4-F27FCC9EA8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0.56000000000000005</c:v>
                </c:pt>
                <c:pt idx="2">
                  <c:v>1.48</c:v>
                </c:pt>
                <c:pt idx="3">
                  <c:v>1.93</c:v>
                </c:pt>
                <c:pt idx="4">
                  <c:v>0.26</c:v>
                </c:pt>
              </c:numCache>
            </c:numRef>
          </c:val>
          <c:extLst>
            <c:ext xmlns:c16="http://schemas.microsoft.com/office/drawing/2014/chart" uri="{C3380CC4-5D6E-409C-BE32-E72D297353CC}">
              <c16:uniqueId val="{00000000-C7C8-4387-8453-EFA81B88B6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7C8-4387-8453-EFA81B88B6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45.34</c:v>
                </c:pt>
                <c:pt idx="1">
                  <c:v>46.02</c:v>
                </c:pt>
                <c:pt idx="2">
                  <c:v>47.99</c:v>
                </c:pt>
                <c:pt idx="3">
                  <c:v>46.82</c:v>
                </c:pt>
                <c:pt idx="4">
                  <c:v>46.94</c:v>
                </c:pt>
              </c:numCache>
            </c:numRef>
          </c:val>
          <c:extLst>
            <c:ext xmlns:c16="http://schemas.microsoft.com/office/drawing/2014/chart" uri="{C3380CC4-5D6E-409C-BE32-E72D297353CC}">
              <c16:uniqueId val="{00000000-AE93-4575-BB41-9B3E7570AD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AE93-4575-BB41-9B3E7570AD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83.23</c:v>
                </c:pt>
                <c:pt idx="1">
                  <c:v>83.23</c:v>
                </c:pt>
                <c:pt idx="2">
                  <c:v>83.24</c:v>
                </c:pt>
                <c:pt idx="3">
                  <c:v>83.3</c:v>
                </c:pt>
                <c:pt idx="4">
                  <c:v>83.32</c:v>
                </c:pt>
              </c:numCache>
            </c:numRef>
          </c:val>
          <c:extLst>
            <c:ext xmlns:c16="http://schemas.microsoft.com/office/drawing/2014/chart" uri="{C3380CC4-5D6E-409C-BE32-E72D297353CC}">
              <c16:uniqueId val="{00000000-7E1F-48A1-A88C-8289328D95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E1F-48A1-A88C-8289328D95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109.37</c:v>
                </c:pt>
                <c:pt idx="1">
                  <c:v>116.12</c:v>
                </c:pt>
                <c:pt idx="2">
                  <c:v>106.81</c:v>
                </c:pt>
                <c:pt idx="3">
                  <c:v>109.4</c:v>
                </c:pt>
                <c:pt idx="4">
                  <c:v>119.11</c:v>
                </c:pt>
              </c:numCache>
            </c:numRef>
          </c:val>
          <c:extLst>
            <c:ext xmlns:c16="http://schemas.microsoft.com/office/drawing/2014/chart" uri="{C3380CC4-5D6E-409C-BE32-E72D297353CC}">
              <c16:uniqueId val="{00000000-FFEA-4626-B74F-E135774E29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FEA-4626-B74F-E135774E29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49.81</c:v>
                </c:pt>
                <c:pt idx="1">
                  <c:v>51.55</c:v>
                </c:pt>
                <c:pt idx="2">
                  <c:v>46.91</c:v>
                </c:pt>
                <c:pt idx="3">
                  <c:v>48.11</c:v>
                </c:pt>
                <c:pt idx="4">
                  <c:v>49.63</c:v>
                </c:pt>
              </c:numCache>
            </c:numRef>
          </c:val>
          <c:extLst>
            <c:ext xmlns:c16="http://schemas.microsoft.com/office/drawing/2014/chart" uri="{C3380CC4-5D6E-409C-BE32-E72D297353CC}">
              <c16:uniqueId val="{00000000-89EF-46CF-97ED-08847784A7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9EF-46CF-97ED-08847784A7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30.04</c:v>
                </c:pt>
                <c:pt idx="1">
                  <c:v>31.95</c:v>
                </c:pt>
                <c:pt idx="2">
                  <c:v>31.88</c:v>
                </c:pt>
                <c:pt idx="3">
                  <c:v>31.14</c:v>
                </c:pt>
                <c:pt idx="4">
                  <c:v>31.16</c:v>
                </c:pt>
              </c:numCache>
            </c:numRef>
          </c:val>
          <c:extLst>
            <c:ext xmlns:c16="http://schemas.microsoft.com/office/drawing/2014/chart" uri="{C3380CC4-5D6E-409C-BE32-E72D297353CC}">
              <c16:uniqueId val="{00000000-A48D-4071-B8E2-C6164DE4D3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A48D-4071-B8E2-C6164DE4D3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A8-4A70-B7C2-C37704FF8F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EEA8-4A70-B7C2-C37704FF8F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259.74</c:v>
                </c:pt>
                <c:pt idx="1">
                  <c:v>158.84</c:v>
                </c:pt>
                <c:pt idx="2">
                  <c:v>276.43</c:v>
                </c:pt>
                <c:pt idx="3">
                  <c:v>319.64</c:v>
                </c:pt>
                <c:pt idx="4">
                  <c:v>385.09</c:v>
                </c:pt>
              </c:numCache>
            </c:numRef>
          </c:val>
          <c:extLst>
            <c:ext xmlns:c16="http://schemas.microsoft.com/office/drawing/2014/chart" uri="{C3380CC4-5D6E-409C-BE32-E72D297353CC}">
              <c16:uniqueId val="{00000000-9B57-43CE-B5AA-7F1AA5330F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B57-43CE-B5AA-7F1AA5330F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390.22</c:v>
                </c:pt>
                <c:pt idx="1">
                  <c:v>456.37</c:v>
                </c:pt>
                <c:pt idx="2">
                  <c:v>415.84</c:v>
                </c:pt>
                <c:pt idx="3">
                  <c:v>394.12</c:v>
                </c:pt>
                <c:pt idx="4">
                  <c:v>371.48</c:v>
                </c:pt>
              </c:numCache>
            </c:numRef>
          </c:val>
          <c:extLst>
            <c:ext xmlns:c16="http://schemas.microsoft.com/office/drawing/2014/chart" uri="{C3380CC4-5D6E-409C-BE32-E72D297353CC}">
              <c16:uniqueId val="{00000000-B172-4A6B-84DC-80C5BB63E7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B172-4A6B-84DC-80C5BB63E7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105.62</c:v>
                </c:pt>
                <c:pt idx="1">
                  <c:v>112.08</c:v>
                </c:pt>
                <c:pt idx="2">
                  <c:v>101.87</c:v>
                </c:pt>
                <c:pt idx="3">
                  <c:v>102.9</c:v>
                </c:pt>
                <c:pt idx="4">
                  <c:v>116.65</c:v>
                </c:pt>
              </c:numCache>
            </c:numRef>
          </c:val>
          <c:extLst>
            <c:ext xmlns:c16="http://schemas.microsoft.com/office/drawing/2014/chart" uri="{C3380CC4-5D6E-409C-BE32-E72D297353CC}">
              <c16:uniqueId val="{00000000-DAE2-42D8-85BF-1733AD4876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AE2-42D8-85BF-1733AD4876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208.19</c:v>
                </c:pt>
                <c:pt idx="1">
                  <c:v>196.73</c:v>
                </c:pt>
                <c:pt idx="2">
                  <c:v>213.25</c:v>
                </c:pt>
                <c:pt idx="3">
                  <c:v>213.37</c:v>
                </c:pt>
                <c:pt idx="4">
                  <c:v>185.59</c:v>
                </c:pt>
              </c:numCache>
            </c:numRef>
          </c:val>
          <c:extLst>
            <c:ext xmlns:c16="http://schemas.microsoft.com/office/drawing/2014/chart" uri="{C3380CC4-5D6E-409C-BE32-E72D297353CC}">
              <c16:uniqueId val="{00000000-A195-43FF-93F6-E32AFEA297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A195-43FF-93F6-E32AFEA297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綾部市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33212</v>
      </c>
      <c r="AM8" s="61"/>
      <c r="AN8" s="61"/>
      <c r="AO8" s="61"/>
      <c r="AP8" s="61"/>
      <c r="AQ8" s="61"/>
      <c r="AR8" s="61"/>
      <c r="AS8" s="61"/>
      <c r="AT8" s="52">
        <f>データ!$S$6</f>
        <v>347.1</v>
      </c>
      <c r="AU8" s="53"/>
      <c r="AV8" s="53"/>
      <c r="AW8" s="53"/>
      <c r="AX8" s="53"/>
      <c r="AY8" s="53"/>
      <c r="AZ8" s="53"/>
      <c r="BA8" s="53"/>
      <c r="BB8" s="54">
        <f>データ!$T$6</f>
        <v>95.68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74.34</v>
      </c>
      <c r="J10" s="53"/>
      <c r="K10" s="53"/>
      <c r="L10" s="53"/>
      <c r="M10" s="53"/>
      <c r="N10" s="53"/>
      <c r="O10" s="64"/>
      <c r="P10" s="54">
        <f>データ!$P$6</f>
        <v>84.52</v>
      </c>
      <c r="Q10" s="54"/>
      <c r="R10" s="54"/>
      <c r="S10" s="54"/>
      <c r="T10" s="54"/>
      <c r="U10" s="54"/>
      <c r="V10" s="54"/>
      <c r="W10" s="61">
        <f>データ!$Q$6</f>
        <v>4180</v>
      </c>
      <c r="X10" s="61"/>
      <c r="Y10" s="61"/>
      <c r="Z10" s="61"/>
      <c r="AA10" s="61"/>
      <c r="AB10" s="61"/>
      <c r="AC10" s="61"/>
      <c r="AD10" s="2"/>
      <c r="AE10" s="2"/>
      <c r="AF10" s="2"/>
      <c r="AG10" s="2"/>
      <c r="AH10" s="4"/>
      <c r="AI10" s="4"/>
      <c r="AJ10" s="4"/>
      <c r="AK10" s="4"/>
      <c r="AL10" s="61">
        <f>データ!$U$6</f>
        <v>26889</v>
      </c>
      <c r="AM10" s="61"/>
      <c r="AN10" s="61"/>
      <c r="AO10" s="61"/>
      <c r="AP10" s="61"/>
      <c r="AQ10" s="61"/>
      <c r="AR10" s="61"/>
      <c r="AS10" s="61"/>
      <c r="AT10" s="52">
        <f>データ!$V$6</f>
        <v>54.46</v>
      </c>
      <c r="AU10" s="53"/>
      <c r="AV10" s="53"/>
      <c r="AW10" s="53"/>
      <c r="AX10" s="53"/>
      <c r="AY10" s="53"/>
      <c r="AZ10" s="53"/>
      <c r="BA10" s="53"/>
      <c r="BB10" s="54">
        <f>データ!$W$6</f>
        <v>493.74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LaJ7xVI+KxWQkIEH5B2IBmC6rZRJzdOxANbmwQiNr3iE6RXAsJL7ZPlQ0jqbnsmtuAl/uB46qZgphhLgPw6Rw==" saltValue="r7CO3a1kDQaozZvbm8VD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262030</v>
      </c>
      <c r="D6" s="34">
        <f t="shared" si="3"/>
        <v>46</v>
      </c>
      <c r="E6" s="34">
        <f t="shared" si="3"/>
        <v>1</v>
      </c>
      <c r="F6" s="34">
        <f t="shared" si="3"/>
        <v>0</v>
      </c>
      <c r="G6" s="34">
        <f t="shared" si="3"/>
        <v>1</v>
      </c>
      <c r="H6" s="34" t="str">
        <f t="shared" si="3"/>
        <v>京都府　綾部市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74.34</v>
      </c>
      <c r="P6" s="35">
        <f t="shared" si="3"/>
        <v>84.52</v>
      </c>
      <c r="Q6" s="35">
        <f t="shared" si="3"/>
        <v>4180</v>
      </c>
      <c r="R6" s="35">
        <f t="shared" si="3"/>
        <v>33212</v>
      </c>
      <c r="S6" s="35">
        <f t="shared" si="3"/>
        <v>347.1</v>
      </c>
      <c r="T6" s="35">
        <f t="shared" si="3"/>
        <v>95.68</v>
      </c>
      <c r="U6" s="35">
        <f t="shared" si="3"/>
        <v>26889</v>
      </c>
      <c r="V6" s="35">
        <f t="shared" si="3"/>
        <v>54.46</v>
      </c>
      <c r="W6" s="35">
        <f t="shared" si="3"/>
        <v>493.74</v>
      </c>
      <c r="X6" s="36">
        <f>IF(X7="",NA(),X7)</f>
        <v>109.37</v>
      </c>
      <c r="Y6" s="36">
        <f t="shared" ref="Y6:AG6" si="4">IF(Y7="",NA(),Y7)</f>
        <v>116.12</v>
      </c>
      <c r="Z6" s="36">
        <f t="shared" si="4"/>
        <v>106.81</v>
      </c>
      <c r="AA6" s="36">
        <f t="shared" si="4"/>
        <v>109.4</v>
      </c>
      <c r="AB6" s="36">
        <f t="shared" si="4"/>
        <v>119.11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259.74</v>
      </c>
      <c r="AU6" s="36">
        <f t="shared" ref="AU6:BC6" si="6">IF(AU7="",NA(),AU7)</f>
        <v>158.84</v>
      </c>
      <c r="AV6" s="36">
        <f t="shared" si="6"/>
        <v>276.43</v>
      </c>
      <c r="AW6" s="36">
        <f t="shared" si="6"/>
        <v>319.64</v>
      </c>
      <c r="AX6" s="36">
        <f t="shared" si="6"/>
        <v>385.09</v>
      </c>
      <c r="AY6" s="36">
        <f t="shared" si="6"/>
        <v>391.54</v>
      </c>
      <c r="AZ6" s="36">
        <f t="shared" si="6"/>
        <v>384.34</v>
      </c>
      <c r="BA6" s="36">
        <f t="shared" si="6"/>
        <v>359.47</v>
      </c>
      <c r="BB6" s="36">
        <f t="shared" si="6"/>
        <v>369.69</v>
      </c>
      <c r="BC6" s="36">
        <f t="shared" si="6"/>
        <v>379.08</v>
      </c>
      <c r="BD6" s="35" t="str">
        <f>IF(BD7="","",IF(BD7="-","【-】","【"&amp;SUBSTITUTE(TEXT(BD7,"#,##0.00"),"-","△")&amp;"】"))</f>
        <v>【264.97】</v>
      </c>
      <c r="BE6" s="36">
        <f>IF(BE7="",NA(),BE7)</f>
        <v>390.22</v>
      </c>
      <c r="BF6" s="36">
        <f t="shared" ref="BF6:BN6" si="7">IF(BF7="",NA(),BF7)</f>
        <v>456.37</v>
      </c>
      <c r="BG6" s="36">
        <f t="shared" si="7"/>
        <v>415.84</v>
      </c>
      <c r="BH6" s="36">
        <f t="shared" si="7"/>
        <v>394.12</v>
      </c>
      <c r="BI6" s="36">
        <f t="shared" si="7"/>
        <v>371.48</v>
      </c>
      <c r="BJ6" s="36">
        <f t="shared" si="7"/>
        <v>386.97</v>
      </c>
      <c r="BK6" s="36">
        <f t="shared" si="7"/>
        <v>380.58</v>
      </c>
      <c r="BL6" s="36">
        <f t="shared" si="7"/>
        <v>401.79</v>
      </c>
      <c r="BM6" s="36">
        <f t="shared" si="7"/>
        <v>402.99</v>
      </c>
      <c r="BN6" s="36">
        <f t="shared" si="7"/>
        <v>398.98</v>
      </c>
      <c r="BO6" s="35" t="str">
        <f>IF(BO7="","",IF(BO7="-","【-】","【"&amp;SUBSTITUTE(TEXT(BO7,"#,##0.00"),"-","△")&amp;"】"))</f>
        <v>【266.61】</v>
      </c>
      <c r="BP6" s="36">
        <f>IF(BP7="",NA(),BP7)</f>
        <v>105.62</v>
      </c>
      <c r="BQ6" s="36">
        <f t="shared" ref="BQ6:BY6" si="8">IF(BQ7="",NA(),BQ7)</f>
        <v>112.08</v>
      </c>
      <c r="BR6" s="36">
        <f t="shared" si="8"/>
        <v>101.87</v>
      </c>
      <c r="BS6" s="36">
        <f t="shared" si="8"/>
        <v>102.9</v>
      </c>
      <c r="BT6" s="36">
        <f t="shared" si="8"/>
        <v>116.65</v>
      </c>
      <c r="BU6" s="36">
        <f t="shared" si="8"/>
        <v>101.72</v>
      </c>
      <c r="BV6" s="36">
        <f t="shared" si="8"/>
        <v>102.38</v>
      </c>
      <c r="BW6" s="36">
        <f t="shared" si="8"/>
        <v>100.12</v>
      </c>
      <c r="BX6" s="36">
        <f t="shared" si="8"/>
        <v>98.66</v>
      </c>
      <c r="BY6" s="36">
        <f t="shared" si="8"/>
        <v>98.64</v>
      </c>
      <c r="BZ6" s="35" t="str">
        <f>IF(BZ7="","",IF(BZ7="-","【-】","【"&amp;SUBSTITUTE(TEXT(BZ7,"#,##0.00"),"-","△")&amp;"】"))</f>
        <v>【103.24】</v>
      </c>
      <c r="CA6" s="36">
        <f>IF(CA7="",NA(),CA7)</f>
        <v>208.19</v>
      </c>
      <c r="CB6" s="36">
        <f t="shared" ref="CB6:CJ6" si="9">IF(CB7="",NA(),CB7)</f>
        <v>196.73</v>
      </c>
      <c r="CC6" s="36">
        <f t="shared" si="9"/>
        <v>213.25</v>
      </c>
      <c r="CD6" s="36">
        <f t="shared" si="9"/>
        <v>213.37</v>
      </c>
      <c r="CE6" s="36">
        <f t="shared" si="9"/>
        <v>185.59</v>
      </c>
      <c r="CF6" s="36">
        <f t="shared" si="9"/>
        <v>168.2</v>
      </c>
      <c r="CG6" s="36">
        <f t="shared" si="9"/>
        <v>168.67</v>
      </c>
      <c r="CH6" s="36">
        <f t="shared" si="9"/>
        <v>174.97</v>
      </c>
      <c r="CI6" s="36">
        <f t="shared" si="9"/>
        <v>178.59</v>
      </c>
      <c r="CJ6" s="36">
        <f t="shared" si="9"/>
        <v>178.92</v>
      </c>
      <c r="CK6" s="35" t="str">
        <f>IF(CK7="","",IF(CK7="-","【-】","【"&amp;SUBSTITUTE(TEXT(CK7,"#,##0.00"),"-","△")&amp;"】"))</f>
        <v>【168.38】</v>
      </c>
      <c r="CL6" s="36">
        <f>IF(CL7="",NA(),CL7)</f>
        <v>45.34</v>
      </c>
      <c r="CM6" s="36">
        <f t="shared" ref="CM6:CU6" si="10">IF(CM7="",NA(),CM7)</f>
        <v>46.02</v>
      </c>
      <c r="CN6" s="36">
        <f t="shared" si="10"/>
        <v>47.99</v>
      </c>
      <c r="CO6" s="36">
        <f t="shared" si="10"/>
        <v>46.82</v>
      </c>
      <c r="CP6" s="36">
        <f t="shared" si="10"/>
        <v>46.94</v>
      </c>
      <c r="CQ6" s="36">
        <f t="shared" si="10"/>
        <v>54.77</v>
      </c>
      <c r="CR6" s="36">
        <f t="shared" si="10"/>
        <v>54.92</v>
      </c>
      <c r="CS6" s="36">
        <f t="shared" si="10"/>
        <v>55.63</v>
      </c>
      <c r="CT6" s="36">
        <f t="shared" si="10"/>
        <v>55.03</v>
      </c>
      <c r="CU6" s="36">
        <f t="shared" si="10"/>
        <v>55.14</v>
      </c>
      <c r="CV6" s="35" t="str">
        <f>IF(CV7="","",IF(CV7="-","【-】","【"&amp;SUBSTITUTE(TEXT(CV7,"#,##0.00"),"-","△")&amp;"】"))</f>
        <v>【60.00】</v>
      </c>
      <c r="CW6" s="36">
        <f>IF(CW7="",NA(),CW7)</f>
        <v>83.23</v>
      </c>
      <c r="CX6" s="36">
        <f t="shared" ref="CX6:DF6" si="11">IF(CX7="",NA(),CX7)</f>
        <v>83.23</v>
      </c>
      <c r="CY6" s="36">
        <f t="shared" si="11"/>
        <v>83.24</v>
      </c>
      <c r="CZ6" s="36">
        <f t="shared" si="11"/>
        <v>83.3</v>
      </c>
      <c r="DA6" s="36">
        <f t="shared" si="11"/>
        <v>83.32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49.81</v>
      </c>
      <c r="DI6" s="36">
        <f t="shared" ref="DI6:DQ6" si="12">IF(DI7="",NA(),DI7)</f>
        <v>51.55</v>
      </c>
      <c r="DJ6" s="36">
        <f t="shared" si="12"/>
        <v>46.91</v>
      </c>
      <c r="DK6" s="36">
        <f t="shared" si="12"/>
        <v>48.11</v>
      </c>
      <c r="DL6" s="36">
        <f t="shared" si="12"/>
        <v>49.63</v>
      </c>
      <c r="DM6" s="36">
        <f t="shared" si="12"/>
        <v>47.46</v>
      </c>
      <c r="DN6" s="36">
        <f t="shared" si="12"/>
        <v>48.49</v>
      </c>
      <c r="DO6" s="36">
        <f t="shared" si="12"/>
        <v>48.05</v>
      </c>
      <c r="DP6" s="36">
        <f t="shared" si="12"/>
        <v>48.87</v>
      </c>
      <c r="DQ6" s="36">
        <f t="shared" si="12"/>
        <v>49.92</v>
      </c>
      <c r="DR6" s="35" t="str">
        <f>IF(DR7="","",IF(DR7="-","【-】","【"&amp;SUBSTITUTE(TEXT(DR7,"#,##0.00"),"-","△")&amp;"】"))</f>
        <v>【49.59】</v>
      </c>
      <c r="DS6" s="36">
        <f>IF(DS7="",NA(),DS7)</f>
        <v>30.04</v>
      </c>
      <c r="DT6" s="36">
        <f t="shared" ref="DT6:EB6" si="13">IF(DT7="",NA(),DT7)</f>
        <v>31.95</v>
      </c>
      <c r="DU6" s="36">
        <f t="shared" si="13"/>
        <v>31.88</v>
      </c>
      <c r="DV6" s="36">
        <f t="shared" si="13"/>
        <v>31.14</v>
      </c>
      <c r="DW6" s="36">
        <f t="shared" si="13"/>
        <v>31.16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1.1399999999999999</v>
      </c>
      <c r="EE6" s="36">
        <f t="shared" ref="EE6:EM6" si="14">IF(EE7="",NA(),EE7)</f>
        <v>0.56000000000000005</v>
      </c>
      <c r="EF6" s="36">
        <f t="shared" si="14"/>
        <v>1.48</v>
      </c>
      <c r="EG6" s="36">
        <f t="shared" si="14"/>
        <v>1.93</v>
      </c>
      <c r="EH6" s="36">
        <f t="shared" si="14"/>
        <v>0.26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262030</v>
      </c>
      <c r="D7" s="38">
        <v>46</v>
      </c>
      <c r="E7" s="38">
        <v>1</v>
      </c>
      <c r="F7" s="38">
        <v>0</v>
      </c>
      <c r="G7" s="38">
        <v>1</v>
      </c>
      <c r="H7" s="38" t="s">
        <v>92</v>
      </c>
      <c r="I7" s="38" t="s">
        <v>93</v>
      </c>
      <c r="J7" s="38" t="s">
        <v>94</v>
      </c>
      <c r="K7" s="38" t="s">
        <v>95</v>
      </c>
      <c r="L7" s="38" t="s">
        <v>96</v>
      </c>
      <c r="M7" s="38" t="s">
        <v>97</v>
      </c>
      <c r="N7" s="39" t="s">
        <v>98</v>
      </c>
      <c r="O7" s="39">
        <v>74.34</v>
      </c>
      <c r="P7" s="39">
        <v>84.52</v>
      </c>
      <c r="Q7" s="39">
        <v>4180</v>
      </c>
      <c r="R7" s="39">
        <v>33212</v>
      </c>
      <c r="S7" s="39">
        <v>347.1</v>
      </c>
      <c r="T7" s="39">
        <v>95.68</v>
      </c>
      <c r="U7" s="39">
        <v>26889</v>
      </c>
      <c r="V7" s="39">
        <v>54.46</v>
      </c>
      <c r="W7" s="39">
        <v>493.74</v>
      </c>
      <c r="X7" s="39">
        <v>109.37</v>
      </c>
      <c r="Y7" s="39">
        <v>116.12</v>
      </c>
      <c r="Z7" s="39">
        <v>106.81</v>
      </c>
      <c r="AA7" s="39">
        <v>109.4</v>
      </c>
      <c r="AB7" s="39">
        <v>119.11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259.74</v>
      </c>
      <c r="AU7" s="39">
        <v>158.84</v>
      </c>
      <c r="AV7" s="39">
        <v>276.43</v>
      </c>
      <c r="AW7" s="39">
        <v>319.64</v>
      </c>
      <c r="AX7" s="39">
        <v>385.09</v>
      </c>
      <c r="AY7" s="39">
        <v>391.54</v>
      </c>
      <c r="AZ7" s="39">
        <v>384.34</v>
      </c>
      <c r="BA7" s="39">
        <v>359.47</v>
      </c>
      <c r="BB7" s="39">
        <v>369.69</v>
      </c>
      <c r="BC7" s="39">
        <v>379.08</v>
      </c>
      <c r="BD7" s="39">
        <v>264.97000000000003</v>
      </c>
      <c r="BE7" s="39">
        <v>390.22</v>
      </c>
      <c r="BF7" s="39">
        <v>456.37</v>
      </c>
      <c r="BG7" s="39">
        <v>415.84</v>
      </c>
      <c r="BH7" s="39">
        <v>394.12</v>
      </c>
      <c r="BI7" s="39">
        <v>371.48</v>
      </c>
      <c r="BJ7" s="39">
        <v>386.97</v>
      </c>
      <c r="BK7" s="39">
        <v>380.58</v>
      </c>
      <c r="BL7" s="39">
        <v>401.79</v>
      </c>
      <c r="BM7" s="39">
        <v>402.99</v>
      </c>
      <c r="BN7" s="39">
        <v>398.98</v>
      </c>
      <c r="BO7" s="39">
        <v>266.61</v>
      </c>
      <c r="BP7" s="39">
        <v>105.62</v>
      </c>
      <c r="BQ7" s="39">
        <v>112.08</v>
      </c>
      <c r="BR7" s="39">
        <v>101.87</v>
      </c>
      <c r="BS7" s="39">
        <v>102.9</v>
      </c>
      <c r="BT7" s="39">
        <v>116.65</v>
      </c>
      <c r="BU7" s="39">
        <v>101.72</v>
      </c>
      <c r="BV7" s="39">
        <v>102.38</v>
      </c>
      <c r="BW7" s="39">
        <v>100.12</v>
      </c>
      <c r="BX7" s="39">
        <v>98.66</v>
      </c>
      <c r="BY7" s="39">
        <v>98.64</v>
      </c>
      <c r="BZ7" s="39">
        <v>103.24</v>
      </c>
      <c r="CA7" s="39">
        <v>208.19</v>
      </c>
      <c r="CB7" s="39">
        <v>196.73</v>
      </c>
      <c r="CC7" s="39">
        <v>213.25</v>
      </c>
      <c r="CD7" s="39">
        <v>213.37</v>
      </c>
      <c r="CE7" s="39">
        <v>185.59</v>
      </c>
      <c r="CF7" s="39">
        <v>168.2</v>
      </c>
      <c r="CG7" s="39">
        <v>168.67</v>
      </c>
      <c r="CH7" s="39">
        <v>174.97</v>
      </c>
      <c r="CI7" s="39">
        <v>178.59</v>
      </c>
      <c r="CJ7" s="39">
        <v>178.92</v>
      </c>
      <c r="CK7" s="39">
        <v>168.38</v>
      </c>
      <c r="CL7" s="39">
        <v>45.34</v>
      </c>
      <c r="CM7" s="39">
        <v>46.02</v>
      </c>
      <c r="CN7" s="39">
        <v>47.99</v>
      </c>
      <c r="CO7" s="39">
        <v>46.82</v>
      </c>
      <c r="CP7" s="39">
        <v>46.94</v>
      </c>
      <c r="CQ7" s="39">
        <v>54.77</v>
      </c>
      <c r="CR7" s="39">
        <v>54.92</v>
      </c>
      <c r="CS7" s="39">
        <v>55.63</v>
      </c>
      <c r="CT7" s="39">
        <v>55.03</v>
      </c>
      <c r="CU7" s="39">
        <v>55.14</v>
      </c>
      <c r="CV7" s="39">
        <v>60</v>
      </c>
      <c r="CW7" s="39">
        <v>83.23</v>
      </c>
      <c r="CX7" s="39">
        <v>83.23</v>
      </c>
      <c r="CY7" s="39">
        <v>83.24</v>
      </c>
      <c r="CZ7" s="39">
        <v>83.3</v>
      </c>
      <c r="DA7" s="39">
        <v>83.32</v>
      </c>
      <c r="DB7" s="39">
        <v>82.89</v>
      </c>
      <c r="DC7" s="39">
        <v>82.66</v>
      </c>
      <c r="DD7" s="39">
        <v>82.04</v>
      </c>
      <c r="DE7" s="39">
        <v>81.900000000000006</v>
      </c>
      <c r="DF7" s="39">
        <v>81.39</v>
      </c>
      <c r="DG7" s="39">
        <v>89.8</v>
      </c>
      <c r="DH7" s="39">
        <v>49.81</v>
      </c>
      <c r="DI7" s="39">
        <v>51.55</v>
      </c>
      <c r="DJ7" s="39">
        <v>46.91</v>
      </c>
      <c r="DK7" s="39">
        <v>48.11</v>
      </c>
      <c r="DL7" s="39">
        <v>49.63</v>
      </c>
      <c r="DM7" s="39">
        <v>47.46</v>
      </c>
      <c r="DN7" s="39">
        <v>48.49</v>
      </c>
      <c r="DO7" s="39">
        <v>48.05</v>
      </c>
      <c r="DP7" s="39">
        <v>48.87</v>
      </c>
      <c r="DQ7" s="39">
        <v>49.92</v>
      </c>
      <c r="DR7" s="39">
        <v>49.59</v>
      </c>
      <c r="DS7" s="39">
        <v>30.04</v>
      </c>
      <c r="DT7" s="39">
        <v>31.95</v>
      </c>
      <c r="DU7" s="39">
        <v>31.88</v>
      </c>
      <c r="DV7" s="39">
        <v>31.14</v>
      </c>
      <c r="DW7" s="39">
        <v>31.16</v>
      </c>
      <c r="DX7" s="39">
        <v>9.7100000000000009</v>
      </c>
      <c r="DY7" s="39">
        <v>12.79</v>
      </c>
      <c r="DZ7" s="39">
        <v>13.39</v>
      </c>
      <c r="EA7" s="39">
        <v>14.85</v>
      </c>
      <c r="EB7" s="39">
        <v>16.88</v>
      </c>
      <c r="EC7" s="39">
        <v>19.440000000000001</v>
      </c>
      <c r="ED7" s="39">
        <v>1.1399999999999999</v>
      </c>
      <c r="EE7" s="39">
        <v>0.56000000000000005</v>
      </c>
      <c r="EF7" s="39">
        <v>1.48</v>
      </c>
      <c r="EG7" s="39">
        <v>1.93</v>
      </c>
      <c r="EH7" s="39">
        <v>0.26</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2021-02-03T05:05:58Z</dcterms:modified>
</cp:coreProperties>
</file>