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12113\Desktop\R3.1.15（1月27日〆）【依頼】公営企業に係る「経営比較分析表」（令和元年度決算）の分析について\04綾部市\04綾部市\水道（法非適用）\"/>
    </mc:Choice>
  </mc:AlternateContent>
  <xr:revisionPtr revIDLastSave="0" documentId="13_ncr:1_{979D3316-63AF-4104-A8D4-0CE43EE339CB}" xr6:coauthVersionLast="45" xr6:coauthVersionMax="45" xr10:uidLastSave="{00000000-0000-0000-0000-000000000000}"/>
  <workbookProtection workbookAlgorithmName="SHA-512" workbookHashValue="9D2BIx3HvFcqGPVY5yIt4ez2f/+ohq+v2u5sYDPVdoTjXL+V5QvEma6zah2Dm/LljsBFoH86kjKrI5iN3328yA==" workbookSaltValue="pDnb35lnbkcXkOdji9J3sA==" workbookSpinCount="100000" lockStructure="1"/>
  <bookViews>
    <workbookView xWindow="2037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<sst xmlns="http://schemas.openxmlformats.org/spreadsheetml/2006/main" count="233" uniqueCount="116">
  <si>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</si>
  <si>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</si>
  <si>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</si>
  <si>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</si>
  <si>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</si>
  <si>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</si>
  <si>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</si>
  <si>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</si>
  <si>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</si>
  <si>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</si>
  <si>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</si>
  <si>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</si>
  <si>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</si>
  <si>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</si>
  <si>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</si>
  <si>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</si>
  <si>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</si>
  <si>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</si>
  <si>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</si>
  <si>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</si>
  <si>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</si>
  <si>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</si>
  <si>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</si>
  <si>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</si>
  <si>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</si>
  <si>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</si>
  <si>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</si>
  <si>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</si>
  <si>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</si>
  <si>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</si>
  <si>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</si>
  <si>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</si>
  <si>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</si>
  <si>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</si>
  <si>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</si>
  <si>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</si>
  <si>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</si>
  <si>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</si>
  <si>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</si>
  <si>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</si>
  <si>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</si>
  <si>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</si>
  <si>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</si>
  <si>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</si>
  <si>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</si>
  <si>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</si>
  <si>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</si>
  <si>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</si>
  <si>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</si>
  <si>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</si>
  <si>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</si>
  <si>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</si>
  <si>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</si>
  <si>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</si>
  <si>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</si>
  <si>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</si>
  <si>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</si>
  <si>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</si>
  <si>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</si>
  <si>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</si>
  <si>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</si>
  <si>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</si>
  <si>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</si>
  <si>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</si>
  <si>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</si>
  <si>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</si>
  <si>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</si>
  <si>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</si>
  <si>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</si>
  <si>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</si>
  <si>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</si>
  <si>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</si>
  <si>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</si>
  <si>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</si>
  <si>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</si>
  <si>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</si>
  <si>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</si>
  <si>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</si>
  <si>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</si>
  <si>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</si>
  <si>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</si>
  <si>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</si>
  <si>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</si>
  <si>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</si>
  <si>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</si>
  <si>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</si>
  <si>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</si>
  <si>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</si>
  <si>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</si>
  <si>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</si>
  <si>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</si>
  <si>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</si>
  <si>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</si>
  <si>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</si>
  <si>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</si>
  <si>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</si>
  <si>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</si>
  <si>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</si>
  <si>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</si>
  <si>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</si>
  <si>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</si>
  <si>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</si>
  <si>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</si>
  <si>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</si>
  <si>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</si>
  <si>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</si>
  <si>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</si>
  <si>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</si>
  <si>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</si>
  <si>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</si>
  <si>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</si>
  <si>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</si>
  <si>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</si>
  <si>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①収益的収支比率は70.04％で、単年度収支は赤字です。給水人口が少ない上、給水区域が広く集落が点在しているため、事業効率の悪いことが影響しています。
④企業債残高対給水収益比率は3,183.79％で類似団体平均値を大きく上回っています。近年、多額の企業債を発行して、簡易水道統合整備事業の進捗を図っていることによります。
⑤料金回収率は37.06％で、給水に係る費用を給水収益のみで賄うことができていません。簡易水道事業は、事業効率が悪いため、一般会計からの繰入金により収入不足を補てんしています。
⑥給水原価は570.62円で類似団体平均値を大きく上回っています。これは、給水面積が広く給水集落も点在しているため、設備投資、施設の維持管理費等に多額の経費が必要であり、事業効率の悪いことが影響しています。
⑦施設利用率は51.55％と類似団体平均値を下回っていますが、地域の特性上、お盆または年末年始など一時的に使用量が増加する時期があることと、災害に対応できるように一定の余裕は必要と考えています。
⑧有収率は88.31％で類似団体平均値を大きく上回っています。これは、簡易水道統合整備事業において、管路の更新を計画的に進めていることにより、漏水を減らすことができているためです。</t>
    <rPh sb="122" eb="124">
      <t>タガク</t>
    </rPh>
    <rPh sb="125" eb="127">
      <t>キギョウ</t>
    </rPh>
    <rPh sb="127" eb="128">
      <t>サイ</t>
    </rPh>
    <rPh sb="129" eb="131">
      <t>ハッコウ</t>
    </rPh>
    <rPh sb="241" eb="242">
      <t>ホ</t>
    </rPh>
    <rPh sb="377" eb="379">
      <t>シタマワ</t>
    </rPh>
    <phoneticPr fontId="16"/>
  </si>
  <si>
    <t>③管路更新率は0.05％で、類似団体平均値を大きく下回っています。簡易水道事業の上水道事業への経営統合に向けて、簡易水道統合整備事業の進捗を図ってきたことにより、老朽管の更新が急速に進んでいましたが、統合整備事業が終わりに近づいてきたことにより更新率が下がっています。</t>
    <rPh sb="22" eb="23">
      <t>オオ</t>
    </rPh>
    <rPh sb="25" eb="27">
      <t>シタマワ</t>
    </rPh>
    <rPh sb="91" eb="92">
      <t>スス</t>
    </rPh>
    <rPh sb="100" eb="102">
      <t>トウゴウ</t>
    </rPh>
    <rPh sb="102" eb="104">
      <t>セイビ</t>
    </rPh>
    <rPh sb="104" eb="106">
      <t>ジギョウ</t>
    </rPh>
    <rPh sb="122" eb="124">
      <t>コウシン</t>
    </rPh>
    <rPh sb="124" eb="125">
      <t>リツ</t>
    </rPh>
    <rPh sb="126" eb="127">
      <t>サ</t>
    </rPh>
    <phoneticPr fontId="16"/>
  </si>
  <si>
    <t>簡易水道事業は、事業効率が悪いため、単年度収支は赤字となっており、一般会計からの繰入金により収入不足を補てんしている状況です。
令和２年度に、簡易水道事業の上水道事業への経営統合を予定していますが、給水収益はさらに減少する見込であり、上水道事業の経営状況も悪化することが予想されます。
今後とも、安全・安心な水を安定して供給し続けるために、水道事業ビジョンに基づき、水道施設の適切な管理運営や更新事業などを計画的に推進し、更なる経営の健全化に努めます。</t>
    <rPh sb="64" eb="66">
      <t>レイワ</t>
    </rPh>
    <rPh sb="67" eb="69">
      <t>ネンド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</si>
</sst>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BDA1FE10-2D61-43E7-9968-0C0803439F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3.5</c:v>
                </c:pt>
                <c:pt idx="1">
                  <c:v>2.87</c:v>
                </c:pt>
                <c:pt idx="2">
                  <c:v>1.33</c:v>
                </c:pt>
                <c:pt idx="3">
                  <c:v>0.57999999999999996</c:v>
                </c:pt>
                <c:pt idx="4">
                  <c:v>0.05</c:v>
                </c:pt>
              </c:numCache>
            </c:numRef>
          </c:val>
          <c:extLst>
            <c:ext xmlns:c16="http://schemas.microsoft.com/office/drawing/2014/chart" uri="{C3380CC4-5D6E-409C-BE32-E72D297353CC}">
              <c16:uniqueId val="{00000000-E3DB-479B-862F-3872D9F44C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0.53</c:v>
                </c:pt>
                <c:pt idx="4">
                  <c:v>0.71</c:v>
                </c:pt>
              </c:numCache>
            </c:numRef>
          </c:val>
          <c:smooth val="0"/>
          <c:extLst>
            <c:ext xmlns:c16="http://schemas.microsoft.com/office/drawing/2014/chart" uri="{C3380CC4-5D6E-409C-BE32-E72D297353CC}">
              <c16:uniqueId val="{00000001-E3DB-479B-862F-3872D9F44C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55.2</c:v>
                </c:pt>
                <c:pt idx="1">
                  <c:v>56.26</c:v>
                </c:pt>
                <c:pt idx="2">
                  <c:v>55.4</c:v>
                </c:pt>
                <c:pt idx="3">
                  <c:v>52.37</c:v>
                </c:pt>
                <c:pt idx="4">
                  <c:v>51.55</c:v>
                </c:pt>
              </c:numCache>
            </c:numRef>
          </c:val>
          <c:extLst>
            <c:ext xmlns:c16="http://schemas.microsoft.com/office/drawing/2014/chart" uri="{C3380CC4-5D6E-409C-BE32-E72D297353CC}">
              <c16:uniqueId val="{00000000-7C01-43B0-9264-EC03111BB26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57.3</c:v>
                </c:pt>
                <c:pt idx="3">
                  <c:v>56.76</c:v>
                </c:pt>
                <c:pt idx="4">
                  <c:v>56.04</c:v>
                </c:pt>
              </c:numCache>
            </c:numRef>
          </c:val>
          <c:smooth val="0"/>
          <c:extLst>
            <c:ext xmlns:c16="http://schemas.microsoft.com/office/drawing/2014/chart" uri="{C3380CC4-5D6E-409C-BE32-E72D297353CC}">
              <c16:uniqueId val="{00000001-7C01-43B0-9264-EC03111BB26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86.02</c:v>
                </c:pt>
                <c:pt idx="1">
                  <c:v>85.01</c:v>
                </c:pt>
                <c:pt idx="2">
                  <c:v>89.58</c:v>
                </c:pt>
                <c:pt idx="3">
                  <c:v>89.63</c:v>
                </c:pt>
                <c:pt idx="4">
                  <c:v>88.31</c:v>
                </c:pt>
              </c:numCache>
            </c:numRef>
          </c:val>
          <c:extLst>
            <c:ext xmlns:c16="http://schemas.microsoft.com/office/drawing/2014/chart" uri="{C3380CC4-5D6E-409C-BE32-E72D297353CC}">
              <c16:uniqueId val="{00000000-32BC-4F68-A72E-81CC76222B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72.42</c:v>
                </c:pt>
                <c:pt idx="3">
                  <c:v>73.069999999999993</c:v>
                </c:pt>
                <c:pt idx="4">
                  <c:v>72.78</c:v>
                </c:pt>
              </c:numCache>
            </c:numRef>
          </c:val>
          <c:smooth val="0"/>
          <c:extLst>
            <c:ext xmlns:c16="http://schemas.microsoft.com/office/drawing/2014/chart" uri="{C3380CC4-5D6E-409C-BE32-E72D297353CC}">
              <c16:uniqueId val="{00000001-32BC-4F68-A72E-81CC76222B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77.569999999999993</c:v>
                </c:pt>
                <c:pt idx="1">
                  <c:v>78.010000000000005</c:v>
                </c:pt>
                <c:pt idx="2">
                  <c:v>75.94</c:v>
                </c:pt>
                <c:pt idx="3">
                  <c:v>71.39</c:v>
                </c:pt>
                <c:pt idx="4">
                  <c:v>70.040000000000006</c:v>
                </c:pt>
              </c:numCache>
            </c:numRef>
          </c:val>
          <c:extLst>
            <c:ext xmlns:c16="http://schemas.microsoft.com/office/drawing/2014/chart" uri="{C3380CC4-5D6E-409C-BE32-E72D297353CC}">
              <c16:uniqueId val="{00000000-2AE3-46DB-9886-2A9098B654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78.510000000000005</c:v>
                </c:pt>
                <c:pt idx="3">
                  <c:v>77.91</c:v>
                </c:pt>
                <c:pt idx="4">
                  <c:v>79.099999999999994</c:v>
                </c:pt>
              </c:numCache>
            </c:numRef>
          </c:val>
          <c:smooth val="0"/>
          <c:extLst>
            <c:ext xmlns:c16="http://schemas.microsoft.com/office/drawing/2014/chart" uri="{C3380CC4-5D6E-409C-BE32-E72D297353CC}">
              <c16:uniqueId val="{00000001-2AE3-46DB-9886-2A9098B654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4-4500-A250-C061FBC97E5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4-4500-A250-C061FBC97E5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3F-4DB8-A98A-64FA2C1BBA3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F-4DB8-A98A-64FA2C1BBA3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C-4D14-A8DD-11539BB53D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C-4D14-A8DD-11539BB53D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F-4150-9524-126683B97F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F-4150-9524-126683B97F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2315.39</c:v>
                </c:pt>
                <c:pt idx="1">
                  <c:v>2612.61</c:v>
                </c:pt>
                <c:pt idx="2">
                  <c:v>2743.54</c:v>
                </c:pt>
                <c:pt idx="3">
                  <c:v>2777.71</c:v>
                </c:pt>
                <c:pt idx="4">
                  <c:v>3183.79</c:v>
                </c:pt>
              </c:numCache>
            </c:numRef>
          </c:val>
          <c:extLst>
            <c:ext xmlns:c16="http://schemas.microsoft.com/office/drawing/2014/chart" uri="{C3380CC4-5D6E-409C-BE32-E72D297353CC}">
              <c16:uniqueId val="{00000000-63C3-48CA-AD24-2153B5E1C3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1061.58</c:v>
                </c:pt>
                <c:pt idx="3">
                  <c:v>1007.7</c:v>
                </c:pt>
                <c:pt idx="4">
                  <c:v>1018.52</c:v>
                </c:pt>
              </c:numCache>
            </c:numRef>
          </c:val>
          <c:smooth val="0"/>
          <c:extLst>
            <c:ext xmlns:c16="http://schemas.microsoft.com/office/drawing/2014/chart" uri="{C3380CC4-5D6E-409C-BE32-E72D297353CC}">
              <c16:uniqueId val="{00000001-63C3-48CA-AD24-2153B5E1C3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47.59</c:v>
                </c:pt>
                <c:pt idx="1">
                  <c:v>43.29</c:v>
                </c:pt>
                <c:pt idx="2">
                  <c:v>41.27</c:v>
                </c:pt>
                <c:pt idx="3">
                  <c:v>40.67</c:v>
                </c:pt>
                <c:pt idx="4">
                  <c:v>37.06</c:v>
                </c:pt>
              </c:numCache>
            </c:numRef>
          </c:val>
          <c:extLst>
            <c:ext xmlns:c16="http://schemas.microsoft.com/office/drawing/2014/chart" uri="{C3380CC4-5D6E-409C-BE32-E72D297353CC}">
              <c16:uniqueId val="{00000000-893C-40DA-807E-24E8748796B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58.52</c:v>
                </c:pt>
                <c:pt idx="3">
                  <c:v>59.22</c:v>
                </c:pt>
                <c:pt idx="4">
                  <c:v>58.79</c:v>
                </c:pt>
              </c:numCache>
            </c:numRef>
          </c:val>
          <c:smooth val="0"/>
          <c:extLst>
            <c:ext xmlns:c16="http://schemas.microsoft.com/office/drawing/2014/chart" uri="{C3380CC4-5D6E-409C-BE32-E72D297353CC}">
              <c16:uniqueId val="{00000001-893C-40DA-807E-24E8748796B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521.41</c:v>
                </c:pt>
                <c:pt idx="1">
                  <c:v>542.52</c:v>
                </c:pt>
                <c:pt idx="2">
                  <c:v>572.17999999999995</c:v>
                </c:pt>
                <c:pt idx="3">
                  <c:v>595.23</c:v>
                </c:pt>
                <c:pt idx="4">
                  <c:v>570.62</c:v>
                </c:pt>
              </c:numCache>
            </c:numRef>
          </c:val>
          <c:extLst>
            <c:ext xmlns:c16="http://schemas.microsoft.com/office/drawing/2014/chart" uri="{C3380CC4-5D6E-409C-BE32-E72D297353CC}">
              <c16:uniqueId val="{00000000-0706-4DD8-98A3-50554F0E55B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296.3</c:v>
                </c:pt>
                <c:pt idx="3">
                  <c:v>292.89999999999998</c:v>
                </c:pt>
                <c:pt idx="4">
                  <c:v>298.25</c:v>
                </c:pt>
              </c:numCache>
            </c:numRef>
          </c:val>
          <c:smooth val="0"/>
          <c:extLst>
            <c:ext xmlns:c16="http://schemas.microsoft.com/office/drawing/2014/chart" uri="{C3380CC4-5D6E-409C-BE32-E72D297353CC}">
              <c16:uniqueId val="{00000001-0706-4DD8-98A3-50554F0E55B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Z83" sqref="AZ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京都府　綾部市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7" t="str">
        <f>データ!$M$6</f>
        <v>非設置</v>
      </c>
      <c r="AE8" s="67"/>
      <c r="AF8" s="67"/>
      <c r="AG8" s="67"/>
      <c r="AH8" s="67"/>
      <c r="AI8" s="67"/>
      <c r="AJ8" s="67"/>
      <c r="AK8" s="2"/>
      <c r="AL8" s="61">
        <f>データ!$R$6</f>
        <v>33212</v>
      </c>
      <c r="AM8" s="61"/>
      <c r="AN8" s="61"/>
      <c r="AO8" s="61"/>
      <c r="AP8" s="61"/>
      <c r="AQ8" s="61"/>
      <c r="AR8" s="61"/>
      <c r="AS8" s="61"/>
      <c r="AT8" s="60">
        <f>データ!$S$6</f>
        <v>347.1</v>
      </c>
      <c r="AU8" s="60"/>
      <c r="AV8" s="60"/>
      <c r="AW8" s="60"/>
      <c r="AX8" s="60"/>
      <c r="AY8" s="60"/>
      <c r="AZ8" s="60"/>
      <c r="BA8" s="60"/>
      <c r="BB8" s="60">
        <f>データ!$T$6</f>
        <v>95.68</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13.82</v>
      </c>
      <c r="Q10" s="60"/>
      <c r="R10" s="60"/>
      <c r="S10" s="60"/>
      <c r="T10" s="60"/>
      <c r="U10" s="60"/>
      <c r="V10" s="60"/>
      <c r="W10" s="61">
        <f>データ!$Q$6</f>
        <v>4180</v>
      </c>
      <c r="X10" s="61"/>
      <c r="Y10" s="61"/>
      <c r="Z10" s="61"/>
      <c r="AA10" s="61"/>
      <c r="AB10" s="61"/>
      <c r="AC10" s="61"/>
      <c r="AD10" s="2"/>
      <c r="AE10" s="2"/>
      <c r="AF10" s="2"/>
      <c r="AG10" s="2"/>
      <c r="AH10" s="2"/>
      <c r="AI10" s="2"/>
      <c r="AJ10" s="2"/>
      <c r="AK10" s="2"/>
      <c r="AL10" s="61">
        <f>データ!$U$6</f>
        <v>4396</v>
      </c>
      <c r="AM10" s="61"/>
      <c r="AN10" s="61"/>
      <c r="AO10" s="61"/>
      <c r="AP10" s="61"/>
      <c r="AQ10" s="61"/>
      <c r="AR10" s="61"/>
      <c r="AS10" s="61"/>
      <c r="AT10" s="60">
        <f>データ!$V$6</f>
        <v>14.4</v>
      </c>
      <c r="AU10" s="60"/>
      <c r="AV10" s="60"/>
      <c r="AW10" s="60"/>
      <c r="AX10" s="60"/>
      <c r="AY10" s="60"/>
      <c r="AZ10" s="60"/>
      <c r="BA10" s="60"/>
      <c r="BB10" s="60">
        <f>データ!$W$6</f>
        <v>305.27999999999997</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wl6kJ2TYuLcGSgg1FKz3/ngpnBknlxsGIqYe90pzMoRQsZR3f6QzngEyONDoE0NgTGCOvSlYqbSZLZ/xuIebSA==" saltValue="/3r9E5UmmRX3PrVyQ9eS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54</v>
      </c>
      <c r="B4" s="31"/>
      <c r="C4" s="31"/>
      <c r="D4" s="31"/>
      <c r="E4" s="31"/>
      <c r="F4" s="31"/>
      <c r="G4" s="31"/>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262030</v>
      </c>
      <c r="D6" s="34">
        <f t="shared" si="3"/>
        <v>47</v>
      </c>
      <c r="E6" s="34">
        <f t="shared" si="3"/>
        <v>1</v>
      </c>
      <c r="F6" s="34">
        <f t="shared" si="3"/>
        <v>0</v>
      </c>
      <c r="G6" s="34">
        <f t="shared" si="3"/>
        <v>0</v>
      </c>
      <c r="H6" s="34" t="str">
        <f t="shared" si="3"/>
        <v>京都府　綾部市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13.82</v>
      </c>
      <c r="Q6" s="35">
        <f t="shared" si="3"/>
        <v>4180</v>
      </c>
      <c r="R6" s="35">
        <f t="shared" si="3"/>
        <v>33212</v>
      </c>
      <c r="S6" s="35">
        <f t="shared" si="3"/>
        <v>347.1</v>
      </c>
      <c r="T6" s="35">
        <f t="shared" si="3"/>
        <v>95.68</v>
      </c>
      <c r="U6" s="35">
        <f t="shared" si="3"/>
        <v>4396</v>
      </c>
      <c r="V6" s="35">
        <f t="shared" si="3"/>
        <v>14.4</v>
      </c>
      <c r="W6" s="35">
        <f t="shared" si="3"/>
        <v>305.27999999999997</v>
      </c>
      <c r="X6" s="36">
        <f>IF(X7="",NA(),X7)</f>
        <v>77.569999999999993</v>
      </c>
      <c r="Y6" s="36">
        <f t="shared" ref="Y6:AG6" si="4">IF(Y7="",NA(),Y7)</f>
        <v>78.010000000000005</v>
      </c>
      <c r="Z6" s="36">
        <f t="shared" si="4"/>
        <v>75.94</v>
      </c>
      <c r="AA6" s="36">
        <f t="shared" si="4"/>
        <v>71.39</v>
      </c>
      <c r="AB6" s="36">
        <f t="shared" si="4"/>
        <v>70.040000000000006</v>
      </c>
      <c r="AC6" s="36">
        <f t="shared" si="4"/>
        <v>75.34</v>
      </c>
      <c r="AD6" s="36">
        <f t="shared" si="4"/>
        <v>76.650000000000006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2315.39</v>
      </c>
      <c r="BF6" s="36">
        <f t="shared" ref="BF6:BN6" si="7">IF(BF7="",NA(),BF7)</f>
        <v>2612.61</v>
      </c>
      <c r="BG6" s="36">
        <f t="shared" si="7"/>
        <v>2743.54</v>
      </c>
      <c r="BH6" s="36">
        <f t="shared" si="7"/>
        <v>2777.71</v>
      </c>
      <c r="BI6" s="36">
        <f t="shared" si="7"/>
        <v>3183.79</v>
      </c>
      <c r="BJ6" s="36">
        <f t="shared" si="7"/>
        <v>1280.18</v>
      </c>
      <c r="BK6" s="36">
        <f t="shared" si="7"/>
        <v>1346.23</v>
      </c>
      <c r="BL6" s="36">
        <f t="shared" si="7"/>
        <v>1061.58</v>
      </c>
      <c r="BM6" s="36">
        <f t="shared" si="7"/>
        <v>1007.7</v>
      </c>
      <c r="BN6" s="36">
        <f t="shared" si="7"/>
        <v>1018.52</v>
      </c>
      <c r="BO6" s="35" t="str">
        <f>IF(BO7="","",IF(BO7="-","【-】","【"&amp;SUBSTITUTE(TEXT(BO7,"#,##0.00"),"-","△")&amp;"】"))</f>
        <v>【1,084.05】</v>
      </c>
      <c r="BP6" s="36">
        <f>IF(BP7="",NA(),BP7)</f>
        <v>47.59</v>
      </c>
      <c r="BQ6" s="36">
        <f t="shared" ref="BQ6:BY6" si="8">IF(BQ7="",NA(),BQ7)</f>
        <v>43.29</v>
      </c>
      <c r="BR6" s="36">
        <f t="shared" si="8"/>
        <v>41.27</v>
      </c>
      <c r="BS6" s="36">
        <f t="shared" si="8"/>
        <v>40.67</v>
      </c>
      <c r="BT6" s="36">
        <f t="shared" si="8"/>
        <v>37.06</v>
      </c>
      <c r="BU6" s="36">
        <f t="shared" si="8"/>
        <v>53.62</v>
      </c>
      <c r="BV6" s="36">
        <f t="shared" si="8"/>
        <v>53.41</v>
      </c>
      <c r="BW6" s="36">
        <f t="shared" si="8"/>
        <v>58.52</v>
      </c>
      <c r="BX6" s="36">
        <f t="shared" si="8"/>
        <v>59.22</v>
      </c>
      <c r="BY6" s="36">
        <f t="shared" si="8"/>
        <v>58.79</v>
      </c>
      <c r="BZ6" s="35" t="str">
        <f>IF(BZ7="","",IF(BZ7="-","【-】","【"&amp;SUBSTITUTE(TEXT(BZ7,"#,##0.00"),"-","△")&amp;"】"))</f>
        <v>【53.46】</v>
      </c>
      <c r="CA6" s="36">
        <f>IF(CA7="",NA(),CA7)</f>
        <v>521.41</v>
      </c>
      <c r="CB6" s="36">
        <f t="shared" ref="CB6:CJ6" si="9">IF(CB7="",NA(),CB7)</f>
        <v>542.52</v>
      </c>
      <c r="CC6" s="36">
        <f t="shared" si="9"/>
        <v>572.17999999999995</v>
      </c>
      <c r="CD6" s="36">
        <f t="shared" si="9"/>
        <v>595.23</v>
      </c>
      <c r="CE6" s="36">
        <f t="shared" si="9"/>
        <v>570.62</v>
      </c>
      <c r="CF6" s="36">
        <f t="shared" si="9"/>
        <v>287.7</v>
      </c>
      <c r="CG6" s="36">
        <f t="shared" si="9"/>
        <v>277.39999999999998</v>
      </c>
      <c r="CH6" s="36">
        <f t="shared" si="9"/>
        <v>296.3</v>
      </c>
      <c r="CI6" s="36">
        <f t="shared" si="9"/>
        <v>292.89999999999998</v>
      </c>
      <c r="CJ6" s="36">
        <f t="shared" si="9"/>
        <v>298.25</v>
      </c>
      <c r="CK6" s="35" t="str">
        <f>IF(CK7="","",IF(CK7="-","【-】","【"&amp;SUBSTITUTE(TEXT(CK7,"#,##0.00"),"-","△")&amp;"】"))</f>
        <v>【300.47】</v>
      </c>
      <c r="CL6" s="36">
        <f>IF(CL7="",NA(),CL7)</f>
        <v>55.2</v>
      </c>
      <c r="CM6" s="36">
        <f t="shared" ref="CM6:CU6" si="10">IF(CM7="",NA(),CM7)</f>
        <v>56.26</v>
      </c>
      <c r="CN6" s="36">
        <f t="shared" si="10"/>
        <v>55.4</v>
      </c>
      <c r="CO6" s="36">
        <f t="shared" si="10"/>
        <v>52.37</v>
      </c>
      <c r="CP6" s="36">
        <f t="shared" si="10"/>
        <v>51.55</v>
      </c>
      <c r="CQ6" s="36">
        <f t="shared" si="10"/>
        <v>58.1</v>
      </c>
      <c r="CR6" s="36">
        <f t="shared" si="10"/>
        <v>56.19</v>
      </c>
      <c r="CS6" s="36">
        <f t="shared" si="10"/>
        <v>57.3</v>
      </c>
      <c r="CT6" s="36">
        <f t="shared" si="10"/>
        <v>56.76</v>
      </c>
      <c r="CU6" s="36">
        <f t="shared" si="10"/>
        <v>56.04</v>
      </c>
      <c r="CV6" s="35" t="str">
        <f>IF(CV7="","",IF(CV7="-","【-】","【"&amp;SUBSTITUTE(TEXT(CV7,"#,##0.00"),"-","△")&amp;"】"))</f>
        <v>【54.90】</v>
      </c>
      <c r="CW6" s="36">
        <f>IF(CW7="",NA(),CW7)</f>
        <v>86.02</v>
      </c>
      <c r="CX6" s="36">
        <f t="shared" ref="CX6:DF6" si="11">IF(CX7="",NA(),CX7)</f>
        <v>85.01</v>
      </c>
      <c r="CY6" s="36">
        <f t="shared" si="11"/>
        <v>89.58</v>
      </c>
      <c r="CZ6" s="36">
        <f t="shared" si="11"/>
        <v>89.63</v>
      </c>
      <c r="DA6" s="36">
        <f t="shared" si="11"/>
        <v>88.31</v>
      </c>
      <c r="DB6" s="36">
        <f t="shared" si="11"/>
        <v>76.69</v>
      </c>
      <c r="DC6" s="36">
        <f t="shared" si="11"/>
        <v>77.180000000000007</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3.5</v>
      </c>
      <c r="EE6" s="36">
        <f t="shared" ref="EE6:EM6" si="14">IF(EE7="",NA(),EE7)</f>
        <v>2.87</v>
      </c>
      <c r="EF6" s="36">
        <f t="shared" si="14"/>
        <v>1.33</v>
      </c>
      <c r="EG6" s="36">
        <f t="shared" si="14"/>
        <v>0.57999999999999996</v>
      </c>
      <c r="EH6" s="36">
        <f t="shared" si="14"/>
        <v>0.05</v>
      </c>
      <c r="EI6" s="36">
        <f t="shared" si="14"/>
        <v>0.76</v>
      </c>
      <c r="EJ6" s="36">
        <f t="shared" si="14"/>
        <v>0.8</v>
      </c>
      <c r="EK6" s="36">
        <f t="shared" si="14"/>
        <v>0.72</v>
      </c>
      <c r="EL6" s="36">
        <f t="shared" si="14"/>
        <v>0.53</v>
      </c>
      <c r="EM6" s="36">
        <f t="shared" si="14"/>
        <v>0.71</v>
      </c>
      <c r="EN6" s="35" t="str">
        <f>IF(EN7="","",IF(EN7="-","【-】","【"&amp;SUBSTITUTE(TEXT(EN7,"#,##0.00"),"-","△")&amp;"】"))</f>
        <v>【0.56】</v>
      </c>
    </row>
    <row r="7" spans="1:144" s="37" customFormat="1" x14ac:dyDescent="0.15">
      <c r="A7" s="29"/>
      <c r="B7" s="38">
        <v>2019</v>
      </c>
      <c r="C7" s="38">
        <v>262030</v>
      </c>
      <c r="D7" s="38">
        <v>47</v>
      </c>
      <c r="E7" s="38">
        <v>1</v>
      </c>
      <c r="F7" s="38">
        <v>0</v>
      </c>
      <c r="G7" s="38">
        <v>0</v>
      </c>
      <c r="H7" s="38" t="s">
        <v>95</v>
      </c>
      <c r="I7" s="38" t="s">
        <v>96</v>
      </c>
      <c r="J7" s="38" t="s">
        <v>97</v>
      </c>
      <c r="K7" s="38" t="s">
        <v>98</v>
      </c>
      <c r="L7" s="38" t="s">
        <v>99</v>
      </c>
      <c r="M7" s="38" t="s">
        <v>100</v>
      </c>
      <c r="N7" s="39" t="s">
        <v>101</v>
      </c>
      <c r="O7" s="39" t="s">
        <v>102</v>
      </c>
      <c r="P7" s="39">
        <v>13.82</v>
      </c>
      <c r="Q7" s="39">
        <v>4180</v>
      </c>
      <c r="R7" s="39">
        <v>33212</v>
      </c>
      <c r="S7" s="39">
        <v>347.1</v>
      </c>
      <c r="T7" s="39">
        <v>95.68</v>
      </c>
      <c r="U7" s="39">
        <v>4396</v>
      </c>
      <c r="V7" s="39">
        <v>14.4</v>
      </c>
      <c r="W7" s="39">
        <v>305.27999999999997</v>
      </c>
      <c r="X7" s="39">
        <v>77.569999999999993</v>
      </c>
      <c r="Y7" s="39">
        <v>78.010000000000005</v>
      </c>
      <c r="Z7" s="39">
        <v>75.94</v>
      </c>
      <c r="AA7" s="39">
        <v>71.39</v>
      </c>
      <c r="AB7" s="39">
        <v>70.040000000000006</v>
      </c>
      <c r="AC7" s="39">
        <v>75.34</v>
      </c>
      <c r="AD7" s="39">
        <v>76.650000000000006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2315.39</v>
      </c>
      <c r="BF7" s="39">
        <v>2612.61</v>
      </c>
      <c r="BG7" s="39">
        <v>2743.54</v>
      </c>
      <c r="BH7" s="39">
        <v>2777.71</v>
      </c>
      <c r="BI7" s="39">
        <v>3183.79</v>
      </c>
      <c r="BJ7" s="39">
        <v>1280.18</v>
      </c>
      <c r="BK7" s="39">
        <v>1346.23</v>
      </c>
      <c r="BL7" s="39">
        <v>1061.58</v>
      </c>
      <c r="BM7" s="39">
        <v>1007.7</v>
      </c>
      <c r="BN7" s="39">
        <v>1018.52</v>
      </c>
      <c r="BO7" s="39">
        <v>1084.05</v>
      </c>
      <c r="BP7" s="39">
        <v>47.59</v>
      </c>
      <c r="BQ7" s="39">
        <v>43.29</v>
      </c>
      <c r="BR7" s="39">
        <v>41.27</v>
      </c>
      <c r="BS7" s="39">
        <v>40.67</v>
      </c>
      <c r="BT7" s="39">
        <v>37.06</v>
      </c>
      <c r="BU7" s="39">
        <v>53.62</v>
      </c>
      <c r="BV7" s="39">
        <v>53.41</v>
      </c>
      <c r="BW7" s="39">
        <v>58.52</v>
      </c>
      <c r="BX7" s="39">
        <v>59.22</v>
      </c>
      <c r="BY7" s="39">
        <v>58.79</v>
      </c>
      <c r="BZ7" s="39">
        <v>53.46</v>
      </c>
      <c r="CA7" s="39">
        <v>521.41</v>
      </c>
      <c r="CB7" s="39">
        <v>542.52</v>
      </c>
      <c r="CC7" s="39">
        <v>572.17999999999995</v>
      </c>
      <c r="CD7" s="39">
        <v>595.23</v>
      </c>
      <c r="CE7" s="39">
        <v>570.62</v>
      </c>
      <c r="CF7" s="39">
        <v>287.7</v>
      </c>
      <c r="CG7" s="39">
        <v>277.39999999999998</v>
      </c>
      <c r="CH7" s="39">
        <v>296.3</v>
      </c>
      <c r="CI7" s="39">
        <v>292.89999999999998</v>
      </c>
      <c r="CJ7" s="39">
        <v>298.25</v>
      </c>
      <c r="CK7" s="39">
        <v>300.47000000000003</v>
      </c>
      <c r="CL7" s="39">
        <v>55.2</v>
      </c>
      <c r="CM7" s="39">
        <v>56.26</v>
      </c>
      <c r="CN7" s="39">
        <v>55.4</v>
      </c>
      <c r="CO7" s="39">
        <v>52.37</v>
      </c>
      <c r="CP7" s="39">
        <v>51.55</v>
      </c>
      <c r="CQ7" s="39">
        <v>58.1</v>
      </c>
      <c r="CR7" s="39">
        <v>56.19</v>
      </c>
      <c r="CS7" s="39">
        <v>57.3</v>
      </c>
      <c r="CT7" s="39">
        <v>56.76</v>
      </c>
      <c r="CU7" s="39">
        <v>56.04</v>
      </c>
      <c r="CV7" s="39">
        <v>54.9</v>
      </c>
      <c r="CW7" s="39">
        <v>86.02</v>
      </c>
      <c r="CX7" s="39">
        <v>85.01</v>
      </c>
      <c r="CY7" s="39">
        <v>89.58</v>
      </c>
      <c r="CZ7" s="39">
        <v>89.63</v>
      </c>
      <c r="DA7" s="39">
        <v>88.31</v>
      </c>
      <c r="DB7" s="39">
        <v>76.69</v>
      </c>
      <c r="DC7" s="39">
        <v>77.180000000000007</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3.5</v>
      </c>
      <c r="EE7" s="39">
        <v>2.87</v>
      </c>
      <c r="EF7" s="39">
        <v>1.33</v>
      </c>
      <c r="EG7" s="39">
        <v>0.57999999999999996</v>
      </c>
      <c r="EH7" s="39">
        <v>0.05</v>
      </c>
      <c r="EI7" s="39">
        <v>0.76</v>
      </c>
      <c r="EJ7" s="39">
        <v>0.8</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12113</cp:lastModifiedBy>
  <dcterms:modified xsi:type="dcterms:W3CDTF">2021-01-15T05:49:19Z</dcterms:modified>
</cp:coreProperties>
</file>