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2"/>
  <workbookPr/>
  <mc:AlternateContent xmlns:mc="http://schemas.openxmlformats.org/markup-compatibility/2006">
    <mc:Choice Requires="x15">
      <x15ac:absPath xmlns:x15ac="http://schemas.microsoft.com/office/spreadsheetml/2010/11/ac" url="Z:\総務部\財政課\財政係\決算統計\令和元年度決算統計\22　R1 地方公営企業決算状況調査（通知・照会）\R3.1.14【依頼】公営企業に係る「経営比較分析表」（令和元年度決算）の分析等について\2. 庁内照会・回答\回答\"/>
    </mc:Choice>
  </mc:AlternateContent>
  <xr:revisionPtr revIDLastSave="0" documentId="13_ncr:1_{2D602D36-BA3A-4F46-BD59-DD0302C7E145}" xr6:coauthVersionLast="36" xr6:coauthVersionMax="36" xr10:uidLastSave="{00000000-0000-0000-0000-000000000000}"/>
  <workbookProtection workbookAlgorithmName="SHA-512" workbookHashValue="W1Jrjpn7EJGWE7JhYRb4YBswZjLQVnxOMc20tJFJGXNO47h2efQLSstHHa6c96KAb6o5jt8vdPUBy6/TeYkBSg==" workbookSaltValue="BrFOXqGQrg08rYowfmoxlA==" workbookSpinCount="100000" lockStructure="1"/>
  <bookViews>
    <workbookView xWindow="0" yWindow="0" windowWidth="15360" windowHeight="7635"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S6" i="5"/>
  <c r="AL8" i="4" s="1"/>
  <c r="R6" i="5"/>
  <c r="AD10" i="4" s="1"/>
  <c r="Q6" i="5"/>
  <c r="W10" i="4" s="1"/>
  <c r="P6" i="5"/>
  <c r="O6" i="5"/>
  <c r="I10" i="4" s="1"/>
  <c r="N6" i="5"/>
  <c r="B10" i="4" s="1"/>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H86" i="4"/>
  <c r="AT10" i="4"/>
  <c r="AL10" i="4"/>
  <c r="P10" i="4"/>
  <c r="AT8" i="4"/>
  <c r="I8" i="4"/>
</calcChain>
</file>

<file path=xl/sharedStrings.xml><?xml version="1.0" encoding="utf-8"?>
<sst xmlns="http://schemas.openxmlformats.org/spreadsheetml/2006/main" count="236" uniqueCount="117">
  <si>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</si>
  <si>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</si>
  <si>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</si>
  <si>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</si>
  <si>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</si>
  <si>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</si>
  <si>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</si>
  <si>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</si>
  <si>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</si>
  <si>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</si>
  <si>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</si>
  <si>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</si>
  <si>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</si>
  <si>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</si>
  <si>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</si>
  <si>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</si>
  <si>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</si>
  <si>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</si>
  <si>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</si>
  <si>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</si>
  <si>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</si>
  <si>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</si>
  <si>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</si>
  <si>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</si>
  <si>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</si>
  <si>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</si>
  <si>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</si>
  <si>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</si>
  <si>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</si>
  <si>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</si>
  <si>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</si>
  <si>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</si>
  <si>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</si>
  <si>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</si>
  <si>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</si>
  <si>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</si>
  <si>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</si>
  <si>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</si>
  <si>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</si>
  <si>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</si>
  <si>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</si>
  <si>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</si>
  <si>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</si>
  <si>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</si>
  <si>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</si>
  <si>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</si>
  <si>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</si>
  <si>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</si>
  <si>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</si>
  <si>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</si>
  <si>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</si>
  <si>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</si>
  <si>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</si>
  <si>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</si>
  <si>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</si>
  <si>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</si>
  <si>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</si>
  <si>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</si>
  <si>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</si>
  <si>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</si>
  <si>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</si>
  <si>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</si>
  <si>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</si>
  <si>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</si>
  <si>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</si>
  <si>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</si>
  <si>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</si>
  <si>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</si>
  <si>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</si>
  <si>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</si>
  <si>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</si>
  <si>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</si>
  <si>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</si>
  <si>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</si>
  <si>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</si>
  <si>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</si>
  <si>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</si>
  <si>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</si>
  <si>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</si>
  <si>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</si>
  <si>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</si>
  <si>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</si>
  <si>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</si>
  <si>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</si>
  <si>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</si>
  <si>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</si>
  <si>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</si>
  <si>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</si>
  <si>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</si>
  <si>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</si>
  <si>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</si>
  <si>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</si>
  <si>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</si>
  <si>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</si>
  <si>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</si>
  <si>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</si>
  <si>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京丹後市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</si>
  <si>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</si>
  <si>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</si>
  <si>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</si>
  <si>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</si>
  <si>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</si>
  <si>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</si>
  <si>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</si>
  <si>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</si>
  <si>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</si>
  <si>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</si>
  <si>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</si>
  <si>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</si>
  <si>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</si>
  <si>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</si>
  <si>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</si>
  <si>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</si>
  <si>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</si>
  <si>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農業集落排水処理事業は8処理区あり、整備率は100％、水洗化率は88.1％である。
　平成23年度に最後の処理区の整備が完了し、年々水洗化率は上昇している。
　平成29年度より、他会計繰入金の算出方法を見直した結果、収益的収支比率及び経費回収率の増加、汚水処理原価の減少となっている。
　一方で、未利用等平準化債を借りていることにより企業債残高が下がらないため、企業債残高対事業規模比率が類似団体平均と比較し高くなっている。
　人口減少と高齢化により有収水量が減少しており、施設の維持管理において一般会計からの繰入金に依存する状況となっていることから、経営の効率性の改善が必要である。</t>
    <rPh sb="81" eb="83">
      <t>ヘイセイ</t>
    </rPh>
    <rPh sb="85" eb="87">
      <t>ネンド</t>
    </rPh>
    <rPh sb="264" eb="266">
      <t>ジョウキョウ</t>
    </rPh>
    <phoneticPr fontId="4"/>
  </si>
  <si>
    <t>　平成4年に供用開始した処理場は28年が経過し、他の処理施設の多くは19年以上が経過している中で、機械設備や電気設備の更新や修理が必要な時期を迎えることから、施設の維持管理計画を策定し計画的に取り組んでいく必要がある。
　また、主要な設備の更新時期に来ている処理場においては、近隣の処理場との統合の費用を比較し、処理場の統合を進める。</t>
    <phoneticPr fontId="4"/>
  </si>
  <si>
    <t>　人口減少による使用料収入の減少と施設の維持管理費の増加が見込まれることから、使用料の改定のみならず、処理場の統合について検討を進めていく必要がある。
　なお、令和2年4月より、地方公営企業（法適用）へ移行している。</t>
    <rPh sb="96" eb="97">
      <t>ホウ</t>
    </rPh>
    <rPh sb="97" eb="99">
      <t>テキヨウ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</si>
</sst>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4C7-48AE-B810-31B603393919}"/>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2.0499999999999998</c:v>
                </c:pt>
                <c:pt idx="2">
                  <c:v>0.01</c:v>
                </c:pt>
                <c:pt idx="3">
                  <c:v>0.01</c:v>
                </c:pt>
                <c:pt idx="4">
                  <c:v>0.02</c:v>
                </c:pt>
              </c:numCache>
            </c:numRef>
          </c:val>
          <c:smooth val="0"/>
          <c:extLst>
            <c:ext xmlns:c16="http://schemas.microsoft.com/office/drawing/2014/chart" uri="{C3380CC4-5D6E-409C-BE32-E72D297353CC}">
              <c16:uniqueId val="{00000001-54C7-48AE-B810-31B603393919}"/>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57.77</c:v>
                </c:pt>
                <c:pt idx="1">
                  <c:v>55.27</c:v>
                </c:pt>
                <c:pt idx="2">
                  <c:v>56.29</c:v>
                </c:pt>
                <c:pt idx="3">
                  <c:v>55.97</c:v>
                </c:pt>
                <c:pt idx="4">
                  <c:v>54.13</c:v>
                </c:pt>
              </c:numCache>
            </c:numRef>
          </c:val>
          <c:extLst>
            <c:ext xmlns:c16="http://schemas.microsoft.com/office/drawing/2014/chart" uri="{C3380CC4-5D6E-409C-BE32-E72D297353CC}">
              <c16:uniqueId val="{00000000-4C08-47F9-8DAC-77F0FF00B841}"/>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52.31</c:v>
                </c:pt>
                <c:pt idx="1">
                  <c:v>60.65</c:v>
                </c:pt>
                <c:pt idx="2">
                  <c:v>51.75</c:v>
                </c:pt>
                <c:pt idx="3">
                  <c:v>50.68</c:v>
                </c:pt>
                <c:pt idx="4">
                  <c:v>50.14</c:v>
                </c:pt>
              </c:numCache>
            </c:numRef>
          </c:val>
          <c:smooth val="0"/>
          <c:extLst>
            <c:ext xmlns:c16="http://schemas.microsoft.com/office/drawing/2014/chart" uri="{C3380CC4-5D6E-409C-BE32-E72D297353CC}">
              <c16:uniqueId val="{00000001-4C08-47F9-8DAC-77F0FF00B841}"/>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84.96</c:v>
                </c:pt>
                <c:pt idx="1">
                  <c:v>86.14</c:v>
                </c:pt>
                <c:pt idx="2">
                  <c:v>86.93</c:v>
                </c:pt>
                <c:pt idx="3">
                  <c:v>87.3</c:v>
                </c:pt>
                <c:pt idx="4">
                  <c:v>88.06</c:v>
                </c:pt>
              </c:numCache>
            </c:numRef>
          </c:val>
          <c:extLst>
            <c:ext xmlns:c16="http://schemas.microsoft.com/office/drawing/2014/chart" uri="{C3380CC4-5D6E-409C-BE32-E72D297353CC}">
              <c16:uniqueId val="{00000000-3DEA-4C47-A462-851821B0596B}"/>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84.32</c:v>
                </c:pt>
                <c:pt idx="1">
                  <c:v>84.58</c:v>
                </c:pt>
                <c:pt idx="2">
                  <c:v>84.84</c:v>
                </c:pt>
                <c:pt idx="3">
                  <c:v>84.86</c:v>
                </c:pt>
                <c:pt idx="4">
                  <c:v>84.98</c:v>
                </c:pt>
              </c:numCache>
            </c:numRef>
          </c:val>
          <c:smooth val="0"/>
          <c:extLst>
            <c:ext xmlns:c16="http://schemas.microsoft.com/office/drawing/2014/chart" uri="{C3380CC4-5D6E-409C-BE32-E72D297353CC}">
              <c16:uniqueId val="{00000001-3DEA-4C47-A462-851821B0596B}"/>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56.13</c:v>
                </c:pt>
                <c:pt idx="1">
                  <c:v>44.97</c:v>
                </c:pt>
                <c:pt idx="2">
                  <c:v>71.88</c:v>
                </c:pt>
                <c:pt idx="3">
                  <c:v>71.78</c:v>
                </c:pt>
                <c:pt idx="4">
                  <c:v>74.97</c:v>
                </c:pt>
              </c:numCache>
            </c:numRef>
          </c:val>
          <c:extLst>
            <c:ext xmlns:c16="http://schemas.microsoft.com/office/drawing/2014/chart" uri="{C3380CC4-5D6E-409C-BE32-E72D297353CC}">
              <c16:uniqueId val="{00000000-760A-4A9C-AC6C-F74DAEF4CA06}"/>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60A-4A9C-AC6C-F74DAEF4CA06}"/>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D79-418C-8A52-A2B44494464A}"/>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D79-418C-8A52-A2B44494464A}"/>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A6E-4AE8-96BD-0E952DE43682}"/>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A6E-4AE8-96BD-0E952DE43682}"/>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DB8-4181-A7DE-C462EA3D5757}"/>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DB8-4181-A7DE-C462EA3D5757}"/>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923-45B2-BD63-A498A1624231}"/>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923-45B2-BD63-A498A1624231}"/>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1414.71</c:v>
                </c:pt>
                <c:pt idx="1">
                  <c:v>2032.63</c:v>
                </c:pt>
                <c:pt idx="2">
                  <c:v>1735.09</c:v>
                </c:pt>
                <c:pt idx="3">
                  <c:v>1596.51</c:v>
                </c:pt>
                <c:pt idx="4">
                  <c:v>1578.29</c:v>
                </c:pt>
              </c:numCache>
            </c:numRef>
          </c:val>
          <c:extLst>
            <c:ext xmlns:c16="http://schemas.microsoft.com/office/drawing/2014/chart" uri="{C3380CC4-5D6E-409C-BE32-E72D297353CC}">
              <c16:uniqueId val="{00000000-2261-4187-8881-1C3DF75D725E}"/>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1081.8</c:v>
                </c:pt>
                <c:pt idx="1">
                  <c:v>974.93</c:v>
                </c:pt>
                <c:pt idx="2">
                  <c:v>855.8</c:v>
                </c:pt>
                <c:pt idx="3">
                  <c:v>789.46</c:v>
                </c:pt>
                <c:pt idx="4">
                  <c:v>826.83</c:v>
                </c:pt>
              </c:numCache>
            </c:numRef>
          </c:val>
          <c:smooth val="0"/>
          <c:extLst>
            <c:ext xmlns:c16="http://schemas.microsoft.com/office/drawing/2014/chart" uri="{C3380CC4-5D6E-409C-BE32-E72D297353CC}">
              <c16:uniqueId val="{00000001-2261-4187-8881-1C3DF75D725E}"/>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37.81</c:v>
                </c:pt>
                <c:pt idx="1">
                  <c:v>38.44</c:v>
                </c:pt>
                <c:pt idx="2">
                  <c:v>69.84</c:v>
                </c:pt>
                <c:pt idx="3">
                  <c:v>70.33</c:v>
                </c:pt>
                <c:pt idx="4">
                  <c:v>82.23</c:v>
                </c:pt>
              </c:numCache>
            </c:numRef>
          </c:val>
          <c:extLst>
            <c:ext xmlns:c16="http://schemas.microsoft.com/office/drawing/2014/chart" uri="{C3380CC4-5D6E-409C-BE32-E72D297353CC}">
              <c16:uniqueId val="{00000000-8FC9-4298-9D78-E6B3C7EDCE67}"/>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52.19</c:v>
                </c:pt>
                <c:pt idx="1">
                  <c:v>55.32</c:v>
                </c:pt>
                <c:pt idx="2">
                  <c:v>59.8</c:v>
                </c:pt>
                <c:pt idx="3">
                  <c:v>57.77</c:v>
                </c:pt>
                <c:pt idx="4">
                  <c:v>57.31</c:v>
                </c:pt>
              </c:numCache>
            </c:numRef>
          </c:val>
          <c:smooth val="0"/>
          <c:extLst>
            <c:ext xmlns:c16="http://schemas.microsoft.com/office/drawing/2014/chart" uri="{C3380CC4-5D6E-409C-BE32-E72D297353CC}">
              <c16:uniqueId val="{00000001-8FC9-4298-9D78-E6B3C7EDCE67}"/>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427.29</c:v>
                </c:pt>
                <c:pt idx="1">
                  <c:v>418.08</c:v>
                </c:pt>
                <c:pt idx="2">
                  <c:v>230.73</c:v>
                </c:pt>
                <c:pt idx="3">
                  <c:v>229.6</c:v>
                </c:pt>
                <c:pt idx="4">
                  <c:v>183.74</c:v>
                </c:pt>
              </c:numCache>
            </c:numRef>
          </c:val>
          <c:extLst>
            <c:ext xmlns:c16="http://schemas.microsoft.com/office/drawing/2014/chart" uri="{C3380CC4-5D6E-409C-BE32-E72D297353CC}">
              <c16:uniqueId val="{00000000-3952-49E2-B052-4C0351E0D6BE}"/>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296.14</c:v>
                </c:pt>
                <c:pt idx="1">
                  <c:v>283.17</c:v>
                </c:pt>
                <c:pt idx="2">
                  <c:v>263.76</c:v>
                </c:pt>
                <c:pt idx="3">
                  <c:v>274.35000000000002</c:v>
                </c:pt>
                <c:pt idx="4">
                  <c:v>273.52</c:v>
                </c:pt>
              </c:numCache>
            </c:numRef>
          </c:val>
          <c:smooth val="0"/>
          <c:extLst>
            <c:ext xmlns:c16="http://schemas.microsoft.com/office/drawing/2014/chart" uri="{C3380CC4-5D6E-409C-BE32-E72D297353CC}">
              <c16:uniqueId val="{00000001-3952-49E2-B052-4C0351E0D6BE}"/>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N55"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1" t="str">
        <f>データ!H6</f>
        <v>京都府　京丹後市</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3"/>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15">
      <c r="A8" s="2"/>
      <c r="B8" s="78" t="str">
        <f>データ!I6</f>
        <v>法非適用</v>
      </c>
      <c r="C8" s="78"/>
      <c r="D8" s="78"/>
      <c r="E8" s="78"/>
      <c r="F8" s="78"/>
      <c r="G8" s="78"/>
      <c r="H8" s="78"/>
      <c r="I8" s="78" t="str">
        <f>データ!J6</f>
        <v>下水道事業</v>
      </c>
      <c r="J8" s="78"/>
      <c r="K8" s="78"/>
      <c r="L8" s="78"/>
      <c r="M8" s="78"/>
      <c r="N8" s="78"/>
      <c r="O8" s="78"/>
      <c r="P8" s="78" t="str">
        <f>データ!K6</f>
        <v>農業集落排水</v>
      </c>
      <c r="Q8" s="78"/>
      <c r="R8" s="78"/>
      <c r="S8" s="78"/>
      <c r="T8" s="78"/>
      <c r="U8" s="78"/>
      <c r="V8" s="78"/>
      <c r="W8" s="78" t="str">
        <f>データ!L6</f>
        <v>F2</v>
      </c>
      <c r="X8" s="78"/>
      <c r="Y8" s="78"/>
      <c r="Z8" s="78"/>
      <c r="AA8" s="78"/>
      <c r="AB8" s="78"/>
      <c r="AC8" s="78"/>
      <c r="AD8" s="79" t="str">
        <f>データ!$M$6</f>
        <v>非設置</v>
      </c>
      <c r="AE8" s="79"/>
      <c r="AF8" s="79"/>
      <c r="AG8" s="79"/>
      <c r="AH8" s="79"/>
      <c r="AI8" s="79"/>
      <c r="AJ8" s="79"/>
      <c r="AK8" s="3"/>
      <c r="AL8" s="75">
        <f>データ!S6</f>
        <v>54381</v>
      </c>
      <c r="AM8" s="75"/>
      <c r="AN8" s="75"/>
      <c r="AO8" s="75"/>
      <c r="AP8" s="75"/>
      <c r="AQ8" s="75"/>
      <c r="AR8" s="75"/>
      <c r="AS8" s="75"/>
      <c r="AT8" s="74">
        <f>データ!T6</f>
        <v>501.44</v>
      </c>
      <c r="AU8" s="74"/>
      <c r="AV8" s="74"/>
      <c r="AW8" s="74"/>
      <c r="AX8" s="74"/>
      <c r="AY8" s="74"/>
      <c r="AZ8" s="74"/>
      <c r="BA8" s="74"/>
      <c r="BB8" s="74">
        <f>データ!U6</f>
        <v>108.45</v>
      </c>
      <c r="BC8" s="74"/>
      <c r="BD8" s="74"/>
      <c r="BE8" s="74"/>
      <c r="BF8" s="74"/>
      <c r="BG8" s="74"/>
      <c r="BH8" s="74"/>
      <c r="BI8" s="74"/>
      <c r="BJ8" s="3"/>
      <c r="BK8" s="3"/>
      <c r="BL8" s="76" t="s">
        <v>10</v>
      </c>
      <c r="BM8" s="77"/>
      <c r="BN8" s="7" t="s">
        <v>11</v>
      </c>
      <c r="BO8" s="8"/>
      <c r="BP8" s="8"/>
      <c r="BQ8" s="8"/>
      <c r="BR8" s="8"/>
      <c r="BS8" s="8"/>
      <c r="BT8" s="8"/>
      <c r="BU8" s="8"/>
      <c r="BV8" s="8"/>
      <c r="BW8" s="8"/>
      <c r="BX8" s="8"/>
      <c r="BY8" s="9"/>
    </row>
    <row r="9" spans="1:78" ht="18.75" customHeight="1" x14ac:dyDescent="0.15">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71" t="s">
        <v>16</v>
      </c>
      <c r="AE9" s="71"/>
      <c r="AF9" s="71"/>
      <c r="AG9" s="71"/>
      <c r="AH9" s="71"/>
      <c r="AI9" s="71"/>
      <c r="AJ9" s="71"/>
      <c r="AK9" s="3"/>
      <c r="AL9" s="71" t="s">
        <v>17</v>
      </c>
      <c r="AM9" s="71"/>
      <c r="AN9" s="71"/>
      <c r="AO9" s="71"/>
      <c r="AP9" s="71"/>
      <c r="AQ9" s="71"/>
      <c r="AR9" s="71"/>
      <c r="AS9" s="71"/>
      <c r="AT9" s="71" t="s">
        <v>18</v>
      </c>
      <c r="AU9" s="71"/>
      <c r="AV9" s="71"/>
      <c r="AW9" s="71"/>
      <c r="AX9" s="71"/>
      <c r="AY9" s="71"/>
      <c r="AZ9" s="71"/>
      <c r="BA9" s="71"/>
      <c r="BB9" s="71" t="s">
        <v>19</v>
      </c>
      <c r="BC9" s="71"/>
      <c r="BD9" s="71"/>
      <c r="BE9" s="71"/>
      <c r="BF9" s="71"/>
      <c r="BG9" s="71"/>
      <c r="BH9" s="71"/>
      <c r="BI9" s="71"/>
      <c r="BJ9" s="3"/>
      <c r="BK9" s="3"/>
      <c r="BL9" s="72" t="s">
        <v>20</v>
      </c>
      <c r="BM9" s="73"/>
      <c r="BN9" s="10" t="s">
        <v>21</v>
      </c>
      <c r="BO9" s="11"/>
      <c r="BP9" s="11"/>
      <c r="BQ9" s="11"/>
      <c r="BR9" s="11"/>
      <c r="BS9" s="11"/>
      <c r="BT9" s="11"/>
      <c r="BU9" s="11"/>
      <c r="BV9" s="11"/>
      <c r="BW9" s="11"/>
      <c r="BX9" s="11"/>
      <c r="BY9" s="12"/>
    </row>
    <row r="10" spans="1:78" ht="18.75" customHeight="1" x14ac:dyDescent="0.15">
      <c r="A10" s="2"/>
      <c r="B10" s="74" t="str">
        <f>データ!N6</f>
        <v>-</v>
      </c>
      <c r="C10" s="74"/>
      <c r="D10" s="74"/>
      <c r="E10" s="74"/>
      <c r="F10" s="74"/>
      <c r="G10" s="74"/>
      <c r="H10" s="74"/>
      <c r="I10" s="74" t="str">
        <f>データ!O6</f>
        <v>該当数値なし</v>
      </c>
      <c r="J10" s="74"/>
      <c r="K10" s="74"/>
      <c r="L10" s="74"/>
      <c r="M10" s="74"/>
      <c r="N10" s="74"/>
      <c r="O10" s="74"/>
      <c r="P10" s="74">
        <f>データ!P6</f>
        <v>11.87</v>
      </c>
      <c r="Q10" s="74"/>
      <c r="R10" s="74"/>
      <c r="S10" s="74"/>
      <c r="T10" s="74"/>
      <c r="U10" s="74"/>
      <c r="V10" s="74"/>
      <c r="W10" s="74">
        <f>データ!Q6</f>
        <v>98.9</v>
      </c>
      <c r="X10" s="74"/>
      <c r="Y10" s="74"/>
      <c r="Z10" s="74"/>
      <c r="AA10" s="74"/>
      <c r="AB10" s="74"/>
      <c r="AC10" s="74"/>
      <c r="AD10" s="75">
        <f>データ!R6</f>
        <v>3196</v>
      </c>
      <c r="AE10" s="75"/>
      <c r="AF10" s="75"/>
      <c r="AG10" s="75"/>
      <c r="AH10" s="75"/>
      <c r="AI10" s="75"/>
      <c r="AJ10" s="75"/>
      <c r="AK10" s="2"/>
      <c r="AL10" s="75">
        <f>データ!V6</f>
        <v>6409</v>
      </c>
      <c r="AM10" s="75"/>
      <c r="AN10" s="75"/>
      <c r="AO10" s="75"/>
      <c r="AP10" s="75"/>
      <c r="AQ10" s="75"/>
      <c r="AR10" s="75"/>
      <c r="AS10" s="75"/>
      <c r="AT10" s="74">
        <f>データ!W6</f>
        <v>2.83</v>
      </c>
      <c r="AU10" s="74"/>
      <c r="AV10" s="74"/>
      <c r="AW10" s="74"/>
      <c r="AX10" s="74"/>
      <c r="AY10" s="74"/>
      <c r="AZ10" s="74"/>
      <c r="BA10" s="74"/>
      <c r="BB10" s="74">
        <f>データ!X6</f>
        <v>2264.66</v>
      </c>
      <c r="BC10" s="74"/>
      <c r="BD10" s="74"/>
      <c r="BE10" s="74"/>
      <c r="BF10" s="74"/>
      <c r="BG10" s="74"/>
      <c r="BH10" s="74"/>
      <c r="BI10" s="74"/>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5" t="s">
        <v>114</v>
      </c>
      <c r="BM16" s="66"/>
      <c r="BN16" s="66"/>
      <c r="BO16" s="66"/>
      <c r="BP16" s="66"/>
      <c r="BQ16" s="66"/>
      <c r="BR16" s="66"/>
      <c r="BS16" s="66"/>
      <c r="BT16" s="66"/>
      <c r="BU16" s="66"/>
      <c r="BV16" s="66"/>
      <c r="BW16" s="66"/>
      <c r="BX16" s="66"/>
      <c r="BY16" s="66"/>
      <c r="BZ16" s="67"/>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5"/>
      <c r="BM17" s="66"/>
      <c r="BN17" s="66"/>
      <c r="BO17" s="66"/>
      <c r="BP17" s="66"/>
      <c r="BQ17" s="66"/>
      <c r="BR17" s="66"/>
      <c r="BS17" s="66"/>
      <c r="BT17" s="66"/>
      <c r="BU17" s="66"/>
      <c r="BV17" s="66"/>
      <c r="BW17" s="66"/>
      <c r="BX17" s="66"/>
      <c r="BY17" s="66"/>
      <c r="BZ17" s="67"/>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5"/>
      <c r="BM18" s="66"/>
      <c r="BN18" s="66"/>
      <c r="BO18" s="66"/>
      <c r="BP18" s="66"/>
      <c r="BQ18" s="66"/>
      <c r="BR18" s="66"/>
      <c r="BS18" s="66"/>
      <c r="BT18" s="66"/>
      <c r="BU18" s="66"/>
      <c r="BV18" s="66"/>
      <c r="BW18" s="66"/>
      <c r="BX18" s="66"/>
      <c r="BY18" s="66"/>
      <c r="BZ18" s="67"/>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5"/>
      <c r="BM19" s="66"/>
      <c r="BN19" s="66"/>
      <c r="BO19" s="66"/>
      <c r="BP19" s="66"/>
      <c r="BQ19" s="66"/>
      <c r="BR19" s="66"/>
      <c r="BS19" s="66"/>
      <c r="BT19" s="66"/>
      <c r="BU19" s="66"/>
      <c r="BV19" s="66"/>
      <c r="BW19" s="66"/>
      <c r="BX19" s="66"/>
      <c r="BY19" s="66"/>
      <c r="BZ19" s="67"/>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5"/>
      <c r="BM20" s="66"/>
      <c r="BN20" s="66"/>
      <c r="BO20" s="66"/>
      <c r="BP20" s="66"/>
      <c r="BQ20" s="66"/>
      <c r="BR20" s="66"/>
      <c r="BS20" s="66"/>
      <c r="BT20" s="66"/>
      <c r="BU20" s="66"/>
      <c r="BV20" s="66"/>
      <c r="BW20" s="66"/>
      <c r="BX20" s="66"/>
      <c r="BY20" s="66"/>
      <c r="BZ20" s="67"/>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5"/>
      <c r="BM21" s="66"/>
      <c r="BN21" s="66"/>
      <c r="BO21" s="66"/>
      <c r="BP21" s="66"/>
      <c r="BQ21" s="66"/>
      <c r="BR21" s="66"/>
      <c r="BS21" s="66"/>
      <c r="BT21" s="66"/>
      <c r="BU21" s="66"/>
      <c r="BV21" s="66"/>
      <c r="BW21" s="66"/>
      <c r="BX21" s="66"/>
      <c r="BY21" s="66"/>
      <c r="BZ21" s="67"/>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5"/>
      <c r="BM22" s="66"/>
      <c r="BN22" s="66"/>
      <c r="BO22" s="66"/>
      <c r="BP22" s="66"/>
      <c r="BQ22" s="66"/>
      <c r="BR22" s="66"/>
      <c r="BS22" s="66"/>
      <c r="BT22" s="66"/>
      <c r="BU22" s="66"/>
      <c r="BV22" s="66"/>
      <c r="BW22" s="66"/>
      <c r="BX22" s="66"/>
      <c r="BY22" s="66"/>
      <c r="BZ22" s="67"/>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5"/>
      <c r="BM23" s="66"/>
      <c r="BN23" s="66"/>
      <c r="BO23" s="66"/>
      <c r="BP23" s="66"/>
      <c r="BQ23" s="66"/>
      <c r="BR23" s="66"/>
      <c r="BS23" s="66"/>
      <c r="BT23" s="66"/>
      <c r="BU23" s="66"/>
      <c r="BV23" s="66"/>
      <c r="BW23" s="66"/>
      <c r="BX23" s="66"/>
      <c r="BY23" s="66"/>
      <c r="BZ23" s="67"/>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5"/>
      <c r="BM24" s="66"/>
      <c r="BN24" s="66"/>
      <c r="BO24" s="66"/>
      <c r="BP24" s="66"/>
      <c r="BQ24" s="66"/>
      <c r="BR24" s="66"/>
      <c r="BS24" s="66"/>
      <c r="BT24" s="66"/>
      <c r="BU24" s="66"/>
      <c r="BV24" s="66"/>
      <c r="BW24" s="66"/>
      <c r="BX24" s="66"/>
      <c r="BY24" s="66"/>
      <c r="BZ24" s="67"/>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5"/>
      <c r="BM25" s="66"/>
      <c r="BN25" s="66"/>
      <c r="BO25" s="66"/>
      <c r="BP25" s="66"/>
      <c r="BQ25" s="66"/>
      <c r="BR25" s="66"/>
      <c r="BS25" s="66"/>
      <c r="BT25" s="66"/>
      <c r="BU25" s="66"/>
      <c r="BV25" s="66"/>
      <c r="BW25" s="66"/>
      <c r="BX25" s="66"/>
      <c r="BY25" s="66"/>
      <c r="BZ25" s="67"/>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5"/>
      <c r="BM26" s="66"/>
      <c r="BN26" s="66"/>
      <c r="BO26" s="66"/>
      <c r="BP26" s="66"/>
      <c r="BQ26" s="66"/>
      <c r="BR26" s="66"/>
      <c r="BS26" s="66"/>
      <c r="BT26" s="66"/>
      <c r="BU26" s="66"/>
      <c r="BV26" s="66"/>
      <c r="BW26" s="66"/>
      <c r="BX26" s="66"/>
      <c r="BY26" s="66"/>
      <c r="BZ26" s="67"/>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5"/>
      <c r="BM27" s="66"/>
      <c r="BN27" s="66"/>
      <c r="BO27" s="66"/>
      <c r="BP27" s="66"/>
      <c r="BQ27" s="66"/>
      <c r="BR27" s="66"/>
      <c r="BS27" s="66"/>
      <c r="BT27" s="66"/>
      <c r="BU27" s="66"/>
      <c r="BV27" s="66"/>
      <c r="BW27" s="66"/>
      <c r="BX27" s="66"/>
      <c r="BY27" s="66"/>
      <c r="BZ27" s="67"/>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5"/>
      <c r="BM28" s="66"/>
      <c r="BN28" s="66"/>
      <c r="BO28" s="66"/>
      <c r="BP28" s="66"/>
      <c r="BQ28" s="66"/>
      <c r="BR28" s="66"/>
      <c r="BS28" s="66"/>
      <c r="BT28" s="66"/>
      <c r="BU28" s="66"/>
      <c r="BV28" s="66"/>
      <c r="BW28" s="66"/>
      <c r="BX28" s="66"/>
      <c r="BY28" s="66"/>
      <c r="BZ28" s="67"/>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5"/>
      <c r="BM29" s="66"/>
      <c r="BN29" s="66"/>
      <c r="BO29" s="66"/>
      <c r="BP29" s="66"/>
      <c r="BQ29" s="66"/>
      <c r="BR29" s="66"/>
      <c r="BS29" s="66"/>
      <c r="BT29" s="66"/>
      <c r="BU29" s="66"/>
      <c r="BV29" s="66"/>
      <c r="BW29" s="66"/>
      <c r="BX29" s="66"/>
      <c r="BY29" s="66"/>
      <c r="BZ29" s="67"/>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5"/>
      <c r="BM30" s="66"/>
      <c r="BN30" s="66"/>
      <c r="BO30" s="66"/>
      <c r="BP30" s="66"/>
      <c r="BQ30" s="66"/>
      <c r="BR30" s="66"/>
      <c r="BS30" s="66"/>
      <c r="BT30" s="66"/>
      <c r="BU30" s="66"/>
      <c r="BV30" s="66"/>
      <c r="BW30" s="66"/>
      <c r="BX30" s="66"/>
      <c r="BY30" s="66"/>
      <c r="BZ30" s="67"/>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5"/>
      <c r="BM31" s="66"/>
      <c r="BN31" s="66"/>
      <c r="BO31" s="66"/>
      <c r="BP31" s="66"/>
      <c r="BQ31" s="66"/>
      <c r="BR31" s="66"/>
      <c r="BS31" s="66"/>
      <c r="BT31" s="66"/>
      <c r="BU31" s="66"/>
      <c r="BV31" s="66"/>
      <c r="BW31" s="66"/>
      <c r="BX31" s="66"/>
      <c r="BY31" s="66"/>
      <c r="BZ31" s="67"/>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5"/>
      <c r="BM32" s="66"/>
      <c r="BN32" s="66"/>
      <c r="BO32" s="66"/>
      <c r="BP32" s="66"/>
      <c r="BQ32" s="66"/>
      <c r="BR32" s="66"/>
      <c r="BS32" s="66"/>
      <c r="BT32" s="66"/>
      <c r="BU32" s="66"/>
      <c r="BV32" s="66"/>
      <c r="BW32" s="66"/>
      <c r="BX32" s="66"/>
      <c r="BY32" s="66"/>
      <c r="BZ32" s="67"/>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5"/>
      <c r="BM33" s="66"/>
      <c r="BN33" s="66"/>
      <c r="BO33" s="66"/>
      <c r="BP33" s="66"/>
      <c r="BQ33" s="66"/>
      <c r="BR33" s="66"/>
      <c r="BS33" s="66"/>
      <c r="BT33" s="66"/>
      <c r="BU33" s="66"/>
      <c r="BV33" s="66"/>
      <c r="BW33" s="66"/>
      <c r="BX33" s="66"/>
      <c r="BY33" s="66"/>
      <c r="BZ33" s="67"/>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5"/>
      <c r="BM34" s="66"/>
      <c r="BN34" s="66"/>
      <c r="BO34" s="66"/>
      <c r="BP34" s="66"/>
      <c r="BQ34" s="66"/>
      <c r="BR34" s="66"/>
      <c r="BS34" s="66"/>
      <c r="BT34" s="66"/>
      <c r="BU34" s="66"/>
      <c r="BV34" s="66"/>
      <c r="BW34" s="66"/>
      <c r="BX34" s="66"/>
      <c r="BY34" s="66"/>
      <c r="BZ34" s="67"/>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5"/>
      <c r="BM35" s="66"/>
      <c r="BN35" s="66"/>
      <c r="BO35" s="66"/>
      <c r="BP35" s="66"/>
      <c r="BQ35" s="66"/>
      <c r="BR35" s="66"/>
      <c r="BS35" s="66"/>
      <c r="BT35" s="66"/>
      <c r="BU35" s="66"/>
      <c r="BV35" s="66"/>
      <c r="BW35" s="66"/>
      <c r="BX35" s="66"/>
      <c r="BY35" s="66"/>
      <c r="BZ35" s="67"/>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5"/>
      <c r="BM36" s="66"/>
      <c r="BN36" s="66"/>
      <c r="BO36" s="66"/>
      <c r="BP36" s="66"/>
      <c r="BQ36" s="66"/>
      <c r="BR36" s="66"/>
      <c r="BS36" s="66"/>
      <c r="BT36" s="66"/>
      <c r="BU36" s="66"/>
      <c r="BV36" s="66"/>
      <c r="BW36" s="66"/>
      <c r="BX36" s="66"/>
      <c r="BY36" s="66"/>
      <c r="BZ36" s="67"/>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5"/>
      <c r="BM37" s="66"/>
      <c r="BN37" s="66"/>
      <c r="BO37" s="66"/>
      <c r="BP37" s="66"/>
      <c r="BQ37" s="66"/>
      <c r="BR37" s="66"/>
      <c r="BS37" s="66"/>
      <c r="BT37" s="66"/>
      <c r="BU37" s="66"/>
      <c r="BV37" s="66"/>
      <c r="BW37" s="66"/>
      <c r="BX37" s="66"/>
      <c r="BY37" s="66"/>
      <c r="BZ37" s="67"/>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5"/>
      <c r="BM38" s="66"/>
      <c r="BN38" s="66"/>
      <c r="BO38" s="66"/>
      <c r="BP38" s="66"/>
      <c r="BQ38" s="66"/>
      <c r="BR38" s="66"/>
      <c r="BS38" s="66"/>
      <c r="BT38" s="66"/>
      <c r="BU38" s="66"/>
      <c r="BV38" s="66"/>
      <c r="BW38" s="66"/>
      <c r="BX38" s="66"/>
      <c r="BY38" s="66"/>
      <c r="BZ38" s="67"/>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5"/>
      <c r="BM39" s="66"/>
      <c r="BN39" s="66"/>
      <c r="BO39" s="66"/>
      <c r="BP39" s="66"/>
      <c r="BQ39" s="66"/>
      <c r="BR39" s="66"/>
      <c r="BS39" s="66"/>
      <c r="BT39" s="66"/>
      <c r="BU39" s="66"/>
      <c r="BV39" s="66"/>
      <c r="BW39" s="66"/>
      <c r="BX39" s="66"/>
      <c r="BY39" s="66"/>
      <c r="BZ39" s="67"/>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5"/>
      <c r="BM40" s="66"/>
      <c r="BN40" s="66"/>
      <c r="BO40" s="66"/>
      <c r="BP40" s="66"/>
      <c r="BQ40" s="66"/>
      <c r="BR40" s="66"/>
      <c r="BS40" s="66"/>
      <c r="BT40" s="66"/>
      <c r="BU40" s="66"/>
      <c r="BV40" s="66"/>
      <c r="BW40" s="66"/>
      <c r="BX40" s="66"/>
      <c r="BY40" s="66"/>
      <c r="BZ40" s="67"/>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5"/>
      <c r="BM41" s="66"/>
      <c r="BN41" s="66"/>
      <c r="BO41" s="66"/>
      <c r="BP41" s="66"/>
      <c r="BQ41" s="66"/>
      <c r="BR41" s="66"/>
      <c r="BS41" s="66"/>
      <c r="BT41" s="66"/>
      <c r="BU41" s="66"/>
      <c r="BV41" s="66"/>
      <c r="BW41" s="66"/>
      <c r="BX41" s="66"/>
      <c r="BY41" s="66"/>
      <c r="BZ41" s="67"/>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5"/>
      <c r="BM42" s="66"/>
      <c r="BN42" s="66"/>
      <c r="BO42" s="66"/>
      <c r="BP42" s="66"/>
      <c r="BQ42" s="66"/>
      <c r="BR42" s="66"/>
      <c r="BS42" s="66"/>
      <c r="BT42" s="66"/>
      <c r="BU42" s="66"/>
      <c r="BV42" s="66"/>
      <c r="BW42" s="66"/>
      <c r="BX42" s="66"/>
      <c r="BY42" s="66"/>
      <c r="BZ42" s="67"/>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5"/>
      <c r="BM43" s="66"/>
      <c r="BN43" s="66"/>
      <c r="BO43" s="66"/>
      <c r="BP43" s="66"/>
      <c r="BQ43" s="66"/>
      <c r="BR43" s="66"/>
      <c r="BS43" s="66"/>
      <c r="BT43" s="66"/>
      <c r="BU43" s="66"/>
      <c r="BV43" s="66"/>
      <c r="BW43" s="66"/>
      <c r="BX43" s="66"/>
      <c r="BY43" s="66"/>
      <c r="BZ43" s="67"/>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8"/>
      <c r="BM44" s="69"/>
      <c r="BN44" s="69"/>
      <c r="BO44" s="69"/>
      <c r="BP44" s="69"/>
      <c r="BQ44" s="69"/>
      <c r="BR44" s="69"/>
      <c r="BS44" s="69"/>
      <c r="BT44" s="69"/>
      <c r="BU44" s="69"/>
      <c r="BV44" s="69"/>
      <c r="BW44" s="69"/>
      <c r="BX44" s="69"/>
      <c r="BY44" s="69"/>
      <c r="BZ44" s="70"/>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115</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116</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【765.47】</v>
      </c>
      <c r="I86" s="26" t="str">
        <f>データ!CA6</f>
        <v>【59.59】</v>
      </c>
      <c r="J86" s="26" t="str">
        <f>データ!CL6</f>
        <v>【257.86】</v>
      </c>
      <c r="K86" s="26" t="str">
        <f>データ!CW6</f>
        <v>【51.30】</v>
      </c>
      <c r="L86" s="26" t="str">
        <f>データ!DH6</f>
        <v>【86.22】</v>
      </c>
      <c r="M86" s="26" t="s">
        <v>43</v>
      </c>
      <c r="N86" s="26" t="s">
        <v>43</v>
      </c>
      <c r="O86" s="26" t="str">
        <f>データ!EO6</f>
        <v>【0.02】</v>
      </c>
    </row>
  </sheetData>
  <sheetProtection algorithmName="SHA-512" hashValue="v7oP1OxqIIcLVrLEceVkmPar37RUnzP98tg4+prCDrzJPbgVyhRuKE7WEJIiB/PixC2AyGvZXTSdvdy6l5tGJQ==" saltValue="woYJCH2L07B2dPtysC0fn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83" t="s">
        <v>53</v>
      </c>
      <c r="I3" s="84"/>
      <c r="J3" s="84"/>
      <c r="K3" s="84"/>
      <c r="L3" s="84"/>
      <c r="M3" s="84"/>
      <c r="N3" s="84"/>
      <c r="O3" s="84"/>
      <c r="P3" s="84"/>
      <c r="Q3" s="84"/>
      <c r="R3" s="84"/>
      <c r="S3" s="84"/>
      <c r="T3" s="84"/>
      <c r="U3" s="84"/>
      <c r="V3" s="84"/>
      <c r="W3" s="84"/>
      <c r="X3" s="85"/>
      <c r="Y3" s="89" t="s">
        <v>54</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28</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x14ac:dyDescent="0.15">
      <c r="A4" s="28" t="s">
        <v>55</v>
      </c>
      <c r="B4" s="30"/>
      <c r="C4" s="30"/>
      <c r="D4" s="30"/>
      <c r="E4" s="30"/>
      <c r="F4" s="30"/>
      <c r="G4" s="30"/>
      <c r="H4" s="86"/>
      <c r="I4" s="87"/>
      <c r="J4" s="87"/>
      <c r="K4" s="87"/>
      <c r="L4" s="87"/>
      <c r="M4" s="87"/>
      <c r="N4" s="87"/>
      <c r="O4" s="87"/>
      <c r="P4" s="87"/>
      <c r="Q4" s="87"/>
      <c r="R4" s="87"/>
      <c r="S4" s="87"/>
      <c r="T4" s="87"/>
      <c r="U4" s="87"/>
      <c r="V4" s="87"/>
      <c r="W4" s="87"/>
      <c r="X4" s="88"/>
      <c r="Y4" s="82" t="s">
        <v>56</v>
      </c>
      <c r="Z4" s="82"/>
      <c r="AA4" s="82"/>
      <c r="AB4" s="82"/>
      <c r="AC4" s="82"/>
      <c r="AD4" s="82"/>
      <c r="AE4" s="82"/>
      <c r="AF4" s="82"/>
      <c r="AG4" s="82"/>
      <c r="AH4" s="82"/>
      <c r="AI4" s="82"/>
      <c r="AJ4" s="82" t="s">
        <v>57</v>
      </c>
      <c r="AK4" s="82"/>
      <c r="AL4" s="82"/>
      <c r="AM4" s="82"/>
      <c r="AN4" s="82"/>
      <c r="AO4" s="82"/>
      <c r="AP4" s="82"/>
      <c r="AQ4" s="82"/>
      <c r="AR4" s="82"/>
      <c r="AS4" s="82"/>
      <c r="AT4" s="82"/>
      <c r="AU4" s="82" t="s">
        <v>58</v>
      </c>
      <c r="AV4" s="82"/>
      <c r="AW4" s="82"/>
      <c r="AX4" s="82"/>
      <c r="AY4" s="82"/>
      <c r="AZ4" s="82"/>
      <c r="BA4" s="82"/>
      <c r="BB4" s="82"/>
      <c r="BC4" s="82"/>
      <c r="BD4" s="82"/>
      <c r="BE4" s="82"/>
      <c r="BF4" s="82" t="s">
        <v>59</v>
      </c>
      <c r="BG4" s="82"/>
      <c r="BH4" s="82"/>
      <c r="BI4" s="82"/>
      <c r="BJ4" s="82"/>
      <c r="BK4" s="82"/>
      <c r="BL4" s="82"/>
      <c r="BM4" s="82"/>
      <c r="BN4" s="82"/>
      <c r="BO4" s="82"/>
      <c r="BP4" s="82"/>
      <c r="BQ4" s="82" t="s">
        <v>60</v>
      </c>
      <c r="BR4" s="82"/>
      <c r="BS4" s="82"/>
      <c r="BT4" s="82"/>
      <c r="BU4" s="82"/>
      <c r="BV4" s="82"/>
      <c r="BW4" s="82"/>
      <c r="BX4" s="82"/>
      <c r="BY4" s="82"/>
      <c r="BZ4" s="82"/>
      <c r="CA4" s="82"/>
      <c r="CB4" s="82" t="s">
        <v>61</v>
      </c>
      <c r="CC4" s="82"/>
      <c r="CD4" s="82"/>
      <c r="CE4" s="82"/>
      <c r="CF4" s="82"/>
      <c r="CG4" s="82"/>
      <c r="CH4" s="82"/>
      <c r="CI4" s="82"/>
      <c r="CJ4" s="82"/>
      <c r="CK4" s="82"/>
      <c r="CL4" s="82"/>
      <c r="CM4" s="82" t="s">
        <v>62</v>
      </c>
      <c r="CN4" s="82"/>
      <c r="CO4" s="82"/>
      <c r="CP4" s="82"/>
      <c r="CQ4" s="82"/>
      <c r="CR4" s="82"/>
      <c r="CS4" s="82"/>
      <c r="CT4" s="82"/>
      <c r="CU4" s="82"/>
      <c r="CV4" s="82"/>
      <c r="CW4" s="82"/>
      <c r="CX4" s="82" t="s">
        <v>63</v>
      </c>
      <c r="CY4" s="82"/>
      <c r="CZ4" s="82"/>
      <c r="DA4" s="82"/>
      <c r="DB4" s="82"/>
      <c r="DC4" s="82"/>
      <c r="DD4" s="82"/>
      <c r="DE4" s="82"/>
      <c r="DF4" s="82"/>
      <c r="DG4" s="82"/>
      <c r="DH4" s="82"/>
      <c r="DI4" s="82" t="s">
        <v>64</v>
      </c>
      <c r="DJ4" s="82"/>
      <c r="DK4" s="82"/>
      <c r="DL4" s="82"/>
      <c r="DM4" s="82"/>
      <c r="DN4" s="82"/>
      <c r="DO4" s="82"/>
      <c r="DP4" s="82"/>
      <c r="DQ4" s="82"/>
      <c r="DR4" s="82"/>
      <c r="DS4" s="82"/>
      <c r="DT4" s="82" t="s">
        <v>65</v>
      </c>
      <c r="DU4" s="82"/>
      <c r="DV4" s="82"/>
      <c r="DW4" s="82"/>
      <c r="DX4" s="82"/>
      <c r="DY4" s="82"/>
      <c r="DZ4" s="82"/>
      <c r="EA4" s="82"/>
      <c r="EB4" s="82"/>
      <c r="EC4" s="82"/>
      <c r="ED4" s="82"/>
      <c r="EE4" s="82" t="s">
        <v>66</v>
      </c>
      <c r="EF4" s="82"/>
      <c r="EG4" s="82"/>
      <c r="EH4" s="82"/>
      <c r="EI4" s="82"/>
      <c r="EJ4" s="82"/>
      <c r="EK4" s="82"/>
      <c r="EL4" s="82"/>
      <c r="EM4" s="82"/>
      <c r="EN4" s="82"/>
      <c r="EO4" s="82"/>
    </row>
    <row r="5" spans="1:145"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5" s="36" customFormat="1" x14ac:dyDescent="0.15">
      <c r="A6" s="28" t="s">
        <v>95</v>
      </c>
      <c r="B6" s="33">
        <f>B7</f>
        <v>2019</v>
      </c>
      <c r="C6" s="33">
        <f t="shared" ref="C6:X6" si="3">C7</f>
        <v>262129</v>
      </c>
      <c r="D6" s="33">
        <f t="shared" si="3"/>
        <v>47</v>
      </c>
      <c r="E6" s="33">
        <f t="shared" si="3"/>
        <v>17</v>
      </c>
      <c r="F6" s="33">
        <f t="shared" si="3"/>
        <v>5</v>
      </c>
      <c r="G6" s="33">
        <f t="shared" si="3"/>
        <v>0</v>
      </c>
      <c r="H6" s="33" t="str">
        <f t="shared" si="3"/>
        <v>京都府　京丹後市</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11.87</v>
      </c>
      <c r="Q6" s="34">
        <f t="shared" si="3"/>
        <v>98.9</v>
      </c>
      <c r="R6" s="34">
        <f t="shared" si="3"/>
        <v>3196</v>
      </c>
      <c r="S6" s="34">
        <f t="shared" si="3"/>
        <v>54381</v>
      </c>
      <c r="T6" s="34">
        <f t="shared" si="3"/>
        <v>501.44</v>
      </c>
      <c r="U6" s="34">
        <f t="shared" si="3"/>
        <v>108.45</v>
      </c>
      <c r="V6" s="34">
        <f t="shared" si="3"/>
        <v>6409</v>
      </c>
      <c r="W6" s="34">
        <f t="shared" si="3"/>
        <v>2.83</v>
      </c>
      <c r="X6" s="34">
        <f t="shared" si="3"/>
        <v>2264.66</v>
      </c>
      <c r="Y6" s="35">
        <f>IF(Y7="",NA(),Y7)</f>
        <v>56.13</v>
      </c>
      <c r="Z6" s="35">
        <f t="shared" ref="Z6:AH6" si="4">IF(Z7="",NA(),Z7)</f>
        <v>44.97</v>
      </c>
      <c r="AA6" s="35">
        <f t="shared" si="4"/>
        <v>71.88</v>
      </c>
      <c r="AB6" s="35">
        <f t="shared" si="4"/>
        <v>71.78</v>
      </c>
      <c r="AC6" s="35">
        <f t="shared" si="4"/>
        <v>74.97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1414.71</v>
      </c>
      <c r="BG6" s="35">
        <f t="shared" ref="BG6:BO6" si="7">IF(BG7="",NA(),BG7)</f>
        <v>2032.63</v>
      </c>
      <c r="BH6" s="35">
        <f t="shared" si="7"/>
        <v>1735.09</v>
      </c>
      <c r="BI6" s="35">
        <f t="shared" si="7"/>
        <v>1596.51</v>
      </c>
      <c r="BJ6" s="35">
        <f t="shared" si="7"/>
        <v>1578.29</v>
      </c>
      <c r="BK6" s="35">
        <f t="shared" si="7"/>
        <v>1081.8</v>
      </c>
      <c r="BL6" s="35">
        <f t="shared" si="7"/>
        <v>974.93</v>
      </c>
      <c r="BM6" s="35">
        <f t="shared" si="7"/>
        <v>855.8</v>
      </c>
      <c r="BN6" s="35">
        <f t="shared" si="7"/>
        <v>789.46</v>
      </c>
      <c r="BO6" s="35">
        <f t="shared" si="7"/>
        <v>826.83</v>
      </c>
      <c r="BP6" s="34" t="str">
        <f>IF(BP7="","",IF(BP7="-","【-】","【"&amp;SUBSTITUTE(TEXT(BP7,"#,##0.00"),"-","△")&amp;"】"))</f>
        <v>【765.47】</v>
      </c>
      <c r="BQ6" s="35">
        <f>IF(BQ7="",NA(),BQ7)</f>
        <v>37.81</v>
      </c>
      <c r="BR6" s="35">
        <f t="shared" ref="BR6:BZ6" si="8">IF(BR7="",NA(),BR7)</f>
        <v>38.44</v>
      </c>
      <c r="BS6" s="35">
        <f t="shared" si="8"/>
        <v>69.84</v>
      </c>
      <c r="BT6" s="35">
        <f t="shared" si="8"/>
        <v>70.33</v>
      </c>
      <c r="BU6" s="35">
        <f t="shared" si="8"/>
        <v>82.23</v>
      </c>
      <c r="BV6" s="35">
        <f t="shared" si="8"/>
        <v>52.19</v>
      </c>
      <c r="BW6" s="35">
        <f t="shared" si="8"/>
        <v>55.32</v>
      </c>
      <c r="BX6" s="35">
        <f t="shared" si="8"/>
        <v>59.8</v>
      </c>
      <c r="BY6" s="35">
        <f t="shared" si="8"/>
        <v>57.77</v>
      </c>
      <c r="BZ6" s="35">
        <f t="shared" si="8"/>
        <v>57.31</v>
      </c>
      <c r="CA6" s="34" t="str">
        <f>IF(CA7="","",IF(CA7="-","【-】","【"&amp;SUBSTITUTE(TEXT(CA7,"#,##0.00"),"-","△")&amp;"】"))</f>
        <v>【59.59】</v>
      </c>
      <c r="CB6" s="35">
        <f>IF(CB7="",NA(),CB7)</f>
        <v>427.29</v>
      </c>
      <c r="CC6" s="35">
        <f t="shared" ref="CC6:CK6" si="9">IF(CC7="",NA(),CC7)</f>
        <v>418.08</v>
      </c>
      <c r="CD6" s="35">
        <f t="shared" si="9"/>
        <v>230.73</v>
      </c>
      <c r="CE6" s="35">
        <f t="shared" si="9"/>
        <v>229.6</v>
      </c>
      <c r="CF6" s="35">
        <f t="shared" si="9"/>
        <v>183.74</v>
      </c>
      <c r="CG6" s="35">
        <f t="shared" si="9"/>
        <v>296.14</v>
      </c>
      <c r="CH6" s="35">
        <f t="shared" si="9"/>
        <v>283.17</v>
      </c>
      <c r="CI6" s="35">
        <f t="shared" si="9"/>
        <v>263.76</v>
      </c>
      <c r="CJ6" s="35">
        <f t="shared" si="9"/>
        <v>274.35000000000002</v>
      </c>
      <c r="CK6" s="35">
        <f t="shared" si="9"/>
        <v>273.52</v>
      </c>
      <c r="CL6" s="34" t="str">
        <f>IF(CL7="","",IF(CL7="-","【-】","【"&amp;SUBSTITUTE(TEXT(CL7,"#,##0.00"),"-","△")&amp;"】"))</f>
        <v>【257.86】</v>
      </c>
      <c r="CM6" s="35">
        <f>IF(CM7="",NA(),CM7)</f>
        <v>57.77</v>
      </c>
      <c r="CN6" s="35">
        <f t="shared" ref="CN6:CV6" si="10">IF(CN7="",NA(),CN7)</f>
        <v>55.27</v>
      </c>
      <c r="CO6" s="35">
        <f t="shared" si="10"/>
        <v>56.29</v>
      </c>
      <c r="CP6" s="35">
        <f t="shared" si="10"/>
        <v>55.97</v>
      </c>
      <c r="CQ6" s="35">
        <f t="shared" si="10"/>
        <v>54.13</v>
      </c>
      <c r="CR6" s="35">
        <f t="shared" si="10"/>
        <v>52.31</v>
      </c>
      <c r="CS6" s="35">
        <f t="shared" si="10"/>
        <v>60.65</v>
      </c>
      <c r="CT6" s="35">
        <f t="shared" si="10"/>
        <v>51.75</v>
      </c>
      <c r="CU6" s="35">
        <f t="shared" si="10"/>
        <v>50.68</v>
      </c>
      <c r="CV6" s="35">
        <f t="shared" si="10"/>
        <v>50.14</v>
      </c>
      <c r="CW6" s="34" t="str">
        <f>IF(CW7="","",IF(CW7="-","【-】","【"&amp;SUBSTITUTE(TEXT(CW7,"#,##0.00"),"-","△")&amp;"】"))</f>
        <v>【51.30】</v>
      </c>
      <c r="CX6" s="35">
        <f>IF(CX7="",NA(),CX7)</f>
        <v>84.96</v>
      </c>
      <c r="CY6" s="35">
        <f t="shared" ref="CY6:DG6" si="11">IF(CY7="",NA(),CY7)</f>
        <v>86.14</v>
      </c>
      <c r="CZ6" s="35">
        <f t="shared" si="11"/>
        <v>86.93</v>
      </c>
      <c r="DA6" s="35">
        <f t="shared" si="11"/>
        <v>87.3</v>
      </c>
      <c r="DB6" s="35">
        <f t="shared" si="11"/>
        <v>88.06</v>
      </c>
      <c r="DC6" s="35">
        <f t="shared" si="11"/>
        <v>84.32</v>
      </c>
      <c r="DD6" s="35">
        <f t="shared" si="11"/>
        <v>84.58</v>
      </c>
      <c r="DE6" s="35">
        <f t="shared" si="11"/>
        <v>84.84</v>
      </c>
      <c r="DF6" s="35">
        <f t="shared" si="11"/>
        <v>84.86</v>
      </c>
      <c r="DG6" s="35">
        <f t="shared" si="11"/>
        <v>84.98</v>
      </c>
      <c r="DH6" s="34" t="str">
        <f>IF(DH7="","",IF(DH7="-","【-】","【"&amp;SUBSTITUTE(TEXT(DH7,"#,##0.00"),"-","△")&amp;"】"))</f>
        <v>【86.22】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0.01</v>
      </c>
      <c r="EK6" s="35">
        <f t="shared" si="14"/>
        <v>2.0499999999999998</v>
      </c>
      <c r="EL6" s="35">
        <f t="shared" si="14"/>
        <v>0.01</v>
      </c>
      <c r="EM6" s="35">
        <f t="shared" si="14"/>
        <v>0.01</v>
      </c>
      <c r="EN6" s="35">
        <f t="shared" si="14"/>
        <v>0.02</v>
      </c>
      <c r="EO6" s="34" t="str">
        <f>IF(EO7="","",IF(EO7="-","【-】","【"&amp;SUBSTITUTE(TEXT(EO7,"#,##0.00"),"-","△")&amp;"】"))</f>
        <v>【0.02】</v>
      </c>
    </row>
    <row r="7" spans="1:145" s="36" customFormat="1" x14ac:dyDescent="0.15">
      <c r="A7" s="28"/>
      <c r="B7" s="37">
        <v>2019</v>
      </c>
      <c r="C7" s="37">
        <v>262129</v>
      </c>
      <c r="D7" s="37">
        <v>47</v>
      </c>
      <c r="E7" s="37">
        <v>17</v>
      </c>
      <c r="F7" s="37">
        <v>5</v>
      </c>
      <c r="G7" s="37">
        <v>0</v>
      </c>
      <c r="H7" s="37" t="s">
        <v>96</v>
      </c>
      <c r="I7" s="37" t="s">
        <v>97</v>
      </c>
      <c r="J7" s="37" t="s">
        <v>98</v>
      </c>
      <c r="K7" s="37" t="s">
        <v>99</v>
      </c>
      <c r="L7" s="37" t="s">
        <v>100</v>
      </c>
      <c r="M7" s="37" t="s">
        <v>101</v>
      </c>
      <c r="N7" s="38" t="s">
        <v>102</v>
      </c>
      <c r="O7" s="38" t="s">
        <v>103</v>
      </c>
      <c r="P7" s="38">
        <v>11.87</v>
      </c>
      <c r="Q7" s="38">
        <v>98.9</v>
      </c>
      <c r="R7" s="38">
        <v>3196</v>
      </c>
      <c r="S7" s="38">
        <v>54381</v>
      </c>
      <c r="T7" s="38">
        <v>501.44</v>
      </c>
      <c r="U7" s="38">
        <v>108.45</v>
      </c>
      <c r="V7" s="38">
        <v>6409</v>
      </c>
      <c r="W7" s="38">
        <v>2.83</v>
      </c>
      <c r="X7" s="38">
        <v>2264.66</v>
      </c>
      <c r="Y7" s="38">
        <v>56.13</v>
      </c>
      <c r="Z7" s="38">
        <v>44.97</v>
      </c>
      <c r="AA7" s="38">
        <v>71.88</v>
      </c>
      <c r="AB7" s="38">
        <v>71.78</v>
      </c>
      <c r="AC7" s="38">
        <v>74.97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1414.71</v>
      </c>
      <c r="BG7" s="38">
        <v>2032.63</v>
      </c>
      <c r="BH7" s="38">
        <v>1735.09</v>
      </c>
      <c r="BI7" s="38">
        <v>1596.51</v>
      </c>
      <c r="BJ7" s="38">
        <v>1578.29</v>
      </c>
      <c r="BK7" s="38">
        <v>1081.8</v>
      </c>
      <c r="BL7" s="38">
        <v>974.93</v>
      </c>
      <c r="BM7" s="38">
        <v>855.8</v>
      </c>
      <c r="BN7" s="38">
        <v>789.46</v>
      </c>
      <c r="BO7" s="38">
        <v>826.83</v>
      </c>
      <c r="BP7" s="38">
        <v>765.47</v>
      </c>
      <c r="BQ7" s="38">
        <v>37.81</v>
      </c>
      <c r="BR7" s="38">
        <v>38.44</v>
      </c>
      <c r="BS7" s="38">
        <v>69.84</v>
      </c>
      <c r="BT7" s="38">
        <v>70.33</v>
      </c>
      <c r="BU7" s="38">
        <v>82.23</v>
      </c>
      <c r="BV7" s="38">
        <v>52.19</v>
      </c>
      <c r="BW7" s="38">
        <v>55.32</v>
      </c>
      <c r="BX7" s="38">
        <v>59.8</v>
      </c>
      <c r="BY7" s="38">
        <v>57.77</v>
      </c>
      <c r="BZ7" s="38">
        <v>57.31</v>
      </c>
      <c r="CA7" s="38">
        <v>59.59</v>
      </c>
      <c r="CB7" s="38">
        <v>427.29</v>
      </c>
      <c r="CC7" s="38">
        <v>418.08</v>
      </c>
      <c r="CD7" s="38">
        <v>230.73</v>
      </c>
      <c r="CE7" s="38">
        <v>229.6</v>
      </c>
      <c r="CF7" s="38">
        <v>183.74</v>
      </c>
      <c r="CG7" s="38">
        <v>296.14</v>
      </c>
      <c r="CH7" s="38">
        <v>283.17</v>
      </c>
      <c r="CI7" s="38">
        <v>263.76</v>
      </c>
      <c r="CJ7" s="38">
        <v>274.35000000000002</v>
      </c>
      <c r="CK7" s="38">
        <v>273.52</v>
      </c>
      <c r="CL7" s="38">
        <v>257.86</v>
      </c>
      <c r="CM7" s="38">
        <v>57.77</v>
      </c>
      <c r="CN7" s="38">
        <v>55.27</v>
      </c>
      <c r="CO7" s="38">
        <v>56.29</v>
      </c>
      <c r="CP7" s="38">
        <v>55.97</v>
      </c>
      <c r="CQ7" s="38">
        <v>54.13</v>
      </c>
      <c r="CR7" s="38">
        <v>52.31</v>
      </c>
      <c r="CS7" s="38">
        <v>60.65</v>
      </c>
      <c r="CT7" s="38">
        <v>51.75</v>
      </c>
      <c r="CU7" s="38">
        <v>50.68</v>
      </c>
      <c r="CV7" s="38">
        <v>50.14</v>
      </c>
      <c r="CW7" s="38">
        <v>51.3</v>
      </c>
      <c r="CX7" s="38">
        <v>84.96</v>
      </c>
      <c r="CY7" s="38">
        <v>86.14</v>
      </c>
      <c r="CZ7" s="38">
        <v>86.93</v>
      </c>
      <c r="DA7" s="38">
        <v>87.3</v>
      </c>
      <c r="DB7" s="38">
        <v>88.06</v>
      </c>
      <c r="DC7" s="38">
        <v>84.32</v>
      </c>
      <c r="DD7" s="38">
        <v>84.58</v>
      </c>
      <c r="DE7" s="38">
        <v>84.84</v>
      </c>
      <c r="DF7" s="38">
        <v>84.86</v>
      </c>
      <c r="DG7" s="38">
        <v>84.98</v>
      </c>
      <c r="DH7" s="38">
        <v>86.22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0.01</v>
      </c>
      <c r="EK7" s="38">
        <v>2.0499999999999998</v>
      </c>
      <c r="EL7" s="38">
        <v>0.01</v>
      </c>
      <c r="EM7" s="38">
        <v>0.01</v>
      </c>
      <c r="EN7" s="38">
        <v>0.02</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104</v>
      </c>
      <c r="C9" s="40" t="s">
        <v>105</v>
      </c>
      <c r="D9" s="40" t="s">
        <v>106</v>
      </c>
      <c r="E9" s="40" t="s">
        <v>107</v>
      </c>
      <c r="F9" s="40" t="s">
        <v>108</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109</v>
      </c>
    </row>
    <row r="12" spans="1:145" x14ac:dyDescent="0.15">
      <c r="B12">
        <v>1</v>
      </c>
      <c r="C12">
        <v>1</v>
      </c>
      <c r="D12">
        <v>1</v>
      </c>
      <c r="E12">
        <v>1</v>
      </c>
      <c r="F12">
        <v>1</v>
      </c>
      <c r="G12" t="s">
        <v>110</v>
      </c>
    </row>
    <row r="13" spans="1:145" x14ac:dyDescent="0.15">
      <c r="B13" t="s">
        <v>111</v>
      </c>
      <c r="C13" t="s">
        <v>111</v>
      </c>
      <c r="D13" t="s">
        <v>111</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清水 聡子</cp:lastModifiedBy>
  <cp:lastPrinted>2021-02-05T09:32:42Z</cp:lastPrinted>
  <dcterms:modified xsi:type="dcterms:W3CDTF">2021-02-05T09:32:44Z</dcterms:modified>
</cp:coreProperties>
</file>