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/>
  <mc:AlternateContent xmlns:mc="http://schemas.openxmlformats.org/markup-compatibility/2006">
    <mc:Choice Requires="x15">
      <x15ac:absPath xmlns:x15ac="http://schemas.microsoft.com/office/spreadsheetml/2010/11/ac" url="D:\各課専用\自治振興課\07税財政担当（地方公営企業）\経営比較分析表\令和２年度\01表の分析\04 HPアップ版\19 宇治田原町\"/>
    </mc:Choice>
  </mc:AlternateContent>
  <xr:revisionPtr revIDLastSave="0" documentId="13_ncr:1_{A888CA5C-2576-4944-981E-3BC4346259A7}" xr6:coauthVersionLast="36" xr6:coauthVersionMax="36" xr10:uidLastSave="{00000000-0000-0000-0000-000000000000}"/>
  <workbookProtection workbookAlgorithmName="SHA-512" workbookHashValue="/W2VPCXftrcKmPk9iBlHPzp6LNUopWM55SqymMy4kYpfXRLRdpl1U7tCuxzI+/SYdi2LxzTnjxRcWlJ8nGyJ1Q==" workbookSaltValue="K2xTl3DzrgB3i0cBdlLkSQ==" workbookSpinCount="100000" lockStructure="1"/>
  <bookViews>
    <workbookView xWindow="0" yWindow="0" windowWidth="20490" windowHeight="7370" xr2:uid="{00000000-000D-0000-FFFF-FFFF00000000}"/>
  </bookViews>
  <sheets>
    <sheet name="法適用_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I85" i="4" s="1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G85" i="4" s="1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E85" i="4" s="1"/>
  <c r="AG6" i="5"/>
  <c r="AF6" i="5"/>
  <c r="AE6" i="5"/>
  <c r="AD6" i="5"/>
  <c r="AC6" i="5"/>
  <c r="AB6" i="5"/>
  <c r="AA6" i="5"/>
  <c r="Z6" i="5"/>
  <c r="Y6" i="5"/>
  <c r="X6" i="5"/>
  <c r="W6" i="5"/>
  <c r="V6" i="5"/>
  <c r="AT10" i="4" s="1"/>
  <c r="U6" i="5"/>
  <c r="T6" i="5"/>
  <c r="S6" i="5"/>
  <c r="R6" i="5"/>
  <c r="AL8" i="4" s="1"/>
  <c r="Q6" i="5"/>
  <c r="P6" i="5"/>
  <c r="P10" i="4" s="1"/>
  <c r="O6" i="5"/>
  <c r="N6" i="5"/>
  <c r="B10" i="4" s="1"/>
  <c r="M6" i="5"/>
  <c r="L6" i="5"/>
  <c r="K6" i="5"/>
  <c r="J6" i="5"/>
  <c r="I8" i="4" s="1"/>
  <c r="I6" i="5"/>
  <c r="H6" i="5"/>
  <c r="B6" i="4" s="1"/>
  <c r="G6" i="5"/>
  <c r="F6" i="5"/>
  <c r="E6" i="5"/>
  <c r="D6" i="5"/>
  <c r="C6" i="5"/>
  <c r="B6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N85" i="4"/>
  <c r="M85" i="4"/>
  <c r="L85" i="4"/>
  <c r="K85" i="4"/>
  <c r="J85" i="4"/>
  <c r="H85" i="4"/>
  <c r="F85" i="4"/>
  <c r="BB10" i="4"/>
  <c r="AL10" i="4"/>
  <c r="W10" i="4"/>
  <c r="I10" i="4"/>
  <c r="BB8" i="4"/>
  <c r="AT8" i="4"/>
  <c r="AD8" i="4"/>
  <c r="W8" i="4"/>
  <c r="P8" i="4"/>
  <c r="B8" i="4"/>
</calcChain>
</file>

<file path=xl/sharedStrings.xml><?xml version="1.0" encoding="utf-8"?>
<sst xmlns="http://schemas.openxmlformats.org/spreadsheetml/2006/main" count="228" uniqueCount="113">
  <si>
    <t>経営比較分析表（令和元年度決算）</t>
    <rPh sb="8" eb="10">
      <t>レイワ</t>
    </rPh>
    <rPh sb="10" eb="12">
      <t>ガンネン</t>
    </rPh>
    <rPh sb="12" eb="13">
      <t>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</si>
  <si>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</si>
  <si>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</si>
  <si>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</si>
  <si>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</si>
  <si>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</si>
  <si>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</si>
  <si>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</si>
  <si>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</si>
  <si>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</si>
  <si>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</si>
  <si>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</si>
  <si>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</si>
  <si>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</si>
  <si>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</si>
  <si>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</si>
  <si>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</si>
  <si>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</si>
  <si>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</si>
  <si>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</si>
  <si>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</si>
  <si>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</si>
  <si>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令和元年度全国平均</t>
    <rPh sb="0" eb="2">
      <t>レイワ</t>
    </rPh>
    <rPh sb="2" eb="4">
      <t>ガンネン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</si>
  <si>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</si>
  <si>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</si>
  <si>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</si>
  <si>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</si>
  <si>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</si>
  <si>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</si>
  <si>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</si>
  <si>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</si>
  <si>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</si>
  <si>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</si>
  <si>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</si>
  <si>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</si>
  <si>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</si>
  <si>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</si>
  <si>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</si>
  <si>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</si>
  <si>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</si>
  <si>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</si>
  <si>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</si>
  <si>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</si>
  <si>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</si>
  <si>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</si>
  <si>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</si>
  <si>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</si>
  <si>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</si>
  <si>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</si>
  <si>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</si>
  <si>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</si>
  <si>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</si>
  <si>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</si>
  <si>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</si>
  <si>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</si>
  <si>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</si>
  <si>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</si>
  <si>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</si>
  <si>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</si>
  <si>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</si>
  <si>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</si>
  <si>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</si>
  <si>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</si>
  <si>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</si>
  <si>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</si>
  <si>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</si>
  <si>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</si>
  <si>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</si>
  <si>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</si>
  <si>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</si>
  <si>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</si>
  <si>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</si>
  <si>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</si>
  <si>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</si>
  <si>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</si>
  <si>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</si>
  <si>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</si>
  <si>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</si>
  <si>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</si>
  <si>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</si>
  <si>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</si>
  <si>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</si>
  <si>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</si>
  <si>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</si>
  <si>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</si>
  <si>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</si>
  <si>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</si>
  <si>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</si>
  <si>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</si>
  <si>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</si>
  <si>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</si>
  <si>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</si>
  <si>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</si>
  <si>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京都府　宇治田原町</t>
  </si>
  <si>
    <t>法適用</t>
  </si>
  <si>
    <t>水道事業</t>
  </si>
  <si>
    <t>末端給水事業</t>
  </si>
  <si>
    <t>A8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</si>
  <si>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</si>
  <si>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</si>
  <si>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</si>
  <si>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</si>
  <si>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</si>
  <si>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</si>
  <si>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</si>
  <si>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</si>
  <si>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</si>
  <si>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</si>
  <si>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</si>
  <si>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</si>
  <si>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当町の水道事業は昭和47年度に供用開始しており、当初に埋設した管路が法定耐用年数を経過しています。管路の更新については、主に下水道工事の実施に合わせて行っており、類似団体と比較して、管路更新率も高く、老朽管の更新を進めているところです。これにより有形固定資産減価償却率の増加を抑制しています。</t>
    <phoneticPr fontId="4"/>
  </si>
  <si>
    <t>　令和元年度は、収益では、工場用の有収水量が減少し、給水収益が減少し、負担金なども減少したため、総収益は減少しました。費用では、修繕費、減価償却費、資産減耗費などが減少し、総費用が減少しました。総費用は減少したものの、総収益も減少したため、経常収支比率が若干悪化しました。
　累積欠損金比率は、5年連続0％となりました。
　流動比率は、現在、拡張事業に取り組んでおり、現金預金が減少していましたが、平成30年度以降は好転しています。しかしながら、類似団体と比較して低いことから注意が必要です。
　企業債残高対給水収益比率は、給水収益の減少より企業債現在高が減少したため、若干好転しました。
　平成27年度に簡易水道事業を統合したことに伴い経常経費が増加し、給水原価が増加したため、料金回収率が悪化していましたが、修繕費、減価償却費等の経常経費の減少により給水原価が減少したため、令和元年度は100パーセントを上回りました。
　有収率は、平成28年度に送水管の漏水事故があり低下していましたが、以降は横ばいとなっています。
　類似団体との比較では、流動比率を除き、その他の指数は上回っており、経営の健全性・効率性が保持されています。　</t>
    <rPh sb="1" eb="3">
      <t>レイワ</t>
    </rPh>
    <rPh sb="3" eb="4">
      <t>ガン</t>
    </rPh>
    <rPh sb="8" eb="10">
      <t>シュウエキ</t>
    </rPh>
    <rPh sb="17" eb="19">
      <t>ユウシュウ</t>
    </rPh>
    <rPh sb="19" eb="21">
      <t>スイリョウ</t>
    </rPh>
    <rPh sb="22" eb="24">
      <t>ゲンショウ</t>
    </rPh>
    <rPh sb="31" eb="33">
      <t>ゲンショウ</t>
    </rPh>
    <rPh sb="35" eb="38">
      <t>フタンキン</t>
    </rPh>
    <rPh sb="41" eb="43">
      <t>ゲンショウ</t>
    </rPh>
    <rPh sb="48" eb="51">
      <t>ソウシュウエキ</t>
    </rPh>
    <rPh sb="52" eb="54">
      <t>ゲンショウ</t>
    </rPh>
    <rPh sb="59" eb="61">
      <t>ヒヨウ</t>
    </rPh>
    <rPh sb="64" eb="67">
      <t>シュウゼンヒ</t>
    </rPh>
    <rPh sb="68" eb="70">
      <t>ゲンカ</t>
    </rPh>
    <rPh sb="70" eb="72">
      <t>ショウキャク</t>
    </rPh>
    <rPh sb="72" eb="73">
      <t>ヒ</t>
    </rPh>
    <rPh sb="74" eb="76">
      <t>シサン</t>
    </rPh>
    <rPh sb="76" eb="78">
      <t>ゲンモウ</t>
    </rPh>
    <rPh sb="78" eb="79">
      <t>ヒ</t>
    </rPh>
    <rPh sb="82" eb="84">
      <t>ゲンショウ</t>
    </rPh>
    <rPh sb="86" eb="89">
      <t>ソウヒヨウ</t>
    </rPh>
    <rPh sb="90" eb="92">
      <t>ゲンショウ</t>
    </rPh>
    <rPh sb="97" eb="100">
      <t>ソウヒヨウ</t>
    </rPh>
    <rPh sb="101" eb="103">
      <t>ゲンショウ</t>
    </rPh>
    <rPh sb="109" eb="112">
      <t>ソウシュウエキ</t>
    </rPh>
    <rPh sb="113" eb="115">
      <t>ゲンショウ</t>
    </rPh>
    <rPh sb="127" eb="129">
      <t>ジャッカン</t>
    </rPh>
    <rPh sb="129" eb="131">
      <t>アッカ</t>
    </rPh>
    <rPh sb="199" eb="201">
      <t>ヘイセイ</t>
    </rPh>
    <rPh sb="203" eb="205">
      <t>ネンド</t>
    </rPh>
    <rPh sb="205" eb="207">
      <t>イコウ</t>
    </rPh>
    <rPh sb="208" eb="210">
      <t>コウテン</t>
    </rPh>
    <rPh sb="262" eb="264">
      <t>キュウスイ</t>
    </rPh>
    <rPh sb="264" eb="266">
      <t>シュウエキ</t>
    </rPh>
    <rPh sb="267" eb="269">
      <t>ゲンショウ</t>
    </rPh>
    <rPh sb="271" eb="273">
      <t>キギョウ</t>
    </rPh>
    <rPh sb="273" eb="274">
      <t>サイ</t>
    </rPh>
    <rPh sb="274" eb="276">
      <t>ゲンザイ</t>
    </rPh>
    <rPh sb="276" eb="277">
      <t>ダカ</t>
    </rPh>
    <rPh sb="278" eb="280">
      <t>ゲンショウ</t>
    </rPh>
    <rPh sb="285" eb="287">
      <t>ジャッカン</t>
    </rPh>
    <rPh sb="356" eb="359">
      <t>シュウゼンヒ</t>
    </rPh>
    <rPh sb="360" eb="362">
      <t>ゲンカ</t>
    </rPh>
    <rPh sb="362" eb="364">
      <t>ショウキャク</t>
    </rPh>
    <rPh sb="364" eb="365">
      <t>ヒ</t>
    </rPh>
    <rPh sb="365" eb="366">
      <t>トウ</t>
    </rPh>
    <rPh sb="367" eb="369">
      <t>ケイジョウ</t>
    </rPh>
    <rPh sb="369" eb="371">
      <t>ケイヒ</t>
    </rPh>
    <rPh sb="372" eb="374">
      <t>ゲンショウ</t>
    </rPh>
    <rPh sb="377" eb="379">
      <t>キュウスイ</t>
    </rPh>
    <rPh sb="379" eb="381">
      <t>ゲンカ</t>
    </rPh>
    <rPh sb="382" eb="384">
      <t>ゲンショウ</t>
    </rPh>
    <rPh sb="389" eb="391">
      <t>レイワ</t>
    </rPh>
    <rPh sb="391" eb="393">
      <t>ガンネン</t>
    </rPh>
    <rPh sb="393" eb="394">
      <t>ド</t>
    </rPh>
    <rPh sb="404" eb="405">
      <t>ウワ</t>
    </rPh>
    <rPh sb="418" eb="420">
      <t>ヘイセイ</t>
    </rPh>
    <rPh sb="422" eb="424">
      <t>ネンド</t>
    </rPh>
    <rPh sb="446" eb="448">
      <t>イコウ</t>
    </rPh>
    <rPh sb="449" eb="450">
      <t>ヨコ</t>
    </rPh>
    <phoneticPr fontId="4"/>
  </si>
  <si>
    <t>　好調であった工場用の給水収益が減少し、一般家庭用の給水収益も、給水人口の減少に伴い減少傾向にあるが、料金回収率が100％を上回り、給水原価も減少傾向にあります。
　しかしながら、今後は維持管理費などの経常経費の増加や、老朽施設の更新需要の増加が見込まれます。
　そのような中、平成29年度に策定した経営戦略に基づき、経営健全化に取り組んでいるところです。</t>
    <rPh sb="1" eb="3">
      <t>コウチョウ</t>
    </rPh>
    <rPh sb="16" eb="18">
      <t>ゲンショウ</t>
    </rPh>
    <rPh sb="62" eb="63">
      <t>ウワ</t>
    </rPh>
    <rPh sb="66" eb="68">
      <t>キュウスイ</t>
    </rPh>
    <rPh sb="68" eb="70">
      <t>ゲンカ</t>
    </rPh>
    <rPh sb="71" eb="73">
      <t>ゲンショウ</t>
    </rPh>
    <rPh sb="73" eb="75">
      <t>ケイコウ</t>
    </rPh>
    <rPh sb="146" eb="148">
      <t>サクテイ</t>
    </rPh>
    <rPh sb="155" eb="156">
      <t>モト</t>
    </rPh>
    <rPh sb="159" eb="161">
      <t>ケイエイ</t>
    </rPh>
    <rPh sb="161" eb="164">
      <t>ケンゼンカ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</si>
</sst>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5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Border="1">
      <alignment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10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15" fillId="0" borderId="0" xfId="0" applyFont="1">
      <alignment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5" borderId="5" xfId="0" applyFill="1" applyBorder="1">
      <alignment vertical="center"/>
    </xf>
    <xf numFmtId="180" fontId="0" fillId="0" borderId="5" xfId="0" applyNumberFormat="1" applyBorder="1">
      <alignment vertical="center"/>
    </xf>
    <xf numFmtId="181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 shrinkToFit="1"/>
      <protection hidden="1"/>
    </xf>
    <xf numFmtId="177" fontId="5" fillId="0" borderId="3" xfId="0" applyNumberFormat="1" applyFont="1" applyBorder="1" applyAlignment="1" applyProtection="1">
      <alignment horizontal="center" vertical="center" shrinkToFit="1"/>
      <protection hidden="1"/>
    </xf>
    <xf numFmtId="177" fontId="5" fillId="0" borderId="4" xfId="0" applyNumberFormat="1" applyFont="1" applyBorder="1" applyAlignment="1" applyProtection="1">
      <alignment horizontal="center" vertical="center" shrinkToFit="1"/>
      <protection hidden="1"/>
    </xf>
    <xf numFmtId="177" fontId="5" fillId="0" borderId="5" xfId="0" applyNumberFormat="1" applyFont="1" applyBorder="1" applyAlignment="1" applyProtection="1">
      <alignment horizontal="center" vertical="center" shrinkToFit="1"/>
      <protection hidden="1"/>
    </xf>
    <xf numFmtId="176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3" fillId="2" borderId="5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5" fillId="0" borderId="3" xfId="0" applyNumberFormat="1" applyFont="1" applyBorder="1" applyAlignment="1" applyProtection="1">
      <alignment horizontal="center" vertical="center" shrinkToFit="1"/>
      <protection hidden="1"/>
    </xf>
    <xf numFmtId="0" fontId="5" fillId="0" borderId="4" xfId="0" applyNumberFormat="1" applyFont="1" applyBorder="1" applyAlignment="1" applyProtection="1">
      <alignment horizontal="center" vertical="center" shrinkToFit="1"/>
      <protection hidden="1"/>
    </xf>
    <xf numFmtId="0" fontId="5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49" fontId="3" fillId="0" borderId="0" xfId="0" applyNumberFormat="1" applyFont="1" applyBorder="1" applyAlignment="1" applyProtection="1">
      <alignment horizontal="left" vertical="center"/>
      <protection hidden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 formatCode="#,##0.00;&quot;△&quot;#,##0.00;&quot;-&quot;">
                  <c:v>1.1100000000000001</c:v>
                </c:pt>
                <c:pt idx="1">
                  <c:v>0</c:v>
                </c:pt>
                <c:pt idx="2" formatCode="#,##0.00;&quot;△&quot;#,##0.00;&quot;-&quot;">
                  <c:v>2.39</c:v>
                </c:pt>
                <c:pt idx="3" formatCode="#,##0.00;&quot;△&quot;#,##0.00;&quot;-&quot;">
                  <c:v>1.04</c:v>
                </c:pt>
                <c:pt idx="4" formatCode="#,##0.00;&quot;△&quot;#,##0.00;&quot;-&quot;">
                  <c:v>0.64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D4-4F72-918A-CCAF781CE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66112"/>
        <c:axId val="202268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0.65</c:v>
                </c:pt>
                <c:pt idx="1">
                  <c:v>0.46</c:v>
                </c:pt>
                <c:pt idx="2">
                  <c:v>0.44</c:v>
                </c:pt>
                <c:pt idx="3">
                  <c:v>0.52</c:v>
                </c:pt>
                <c:pt idx="4">
                  <c:v>0.47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CD4-4F72-918A-CCAF781CE6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66112"/>
        <c:axId val="202268032"/>
      </c:lineChart>
      <c:dateAx>
        <c:axId val="202266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68032"/>
        <c:crosses val="autoZero"/>
        <c:auto val="1"/>
        <c:lblOffset val="100"/>
        <c:baseTimeUnit val="years"/>
      </c:dateAx>
      <c:valAx>
        <c:axId val="202268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66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108.73</c:v>
                </c:pt>
                <c:pt idx="1">
                  <c:v>110.3</c:v>
                </c:pt>
                <c:pt idx="2">
                  <c:v>111.35</c:v>
                </c:pt>
                <c:pt idx="3">
                  <c:v>112.8</c:v>
                </c:pt>
                <c:pt idx="4">
                  <c:v>111.23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0E-48D0-8B82-F17EA530A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302592"/>
        <c:axId val="2023045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106.62</c:v>
                </c:pt>
                <c:pt idx="1">
                  <c:v>107.95</c:v>
                </c:pt>
                <c:pt idx="2">
                  <c:v>104.47</c:v>
                </c:pt>
                <c:pt idx="3">
                  <c:v>103.81</c:v>
                </c:pt>
                <c:pt idx="4">
                  <c:v>104.35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0E-48D0-8B82-F17EA530A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302592"/>
        <c:axId val="202304512"/>
      </c:lineChart>
      <c:dateAx>
        <c:axId val="2023025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304512"/>
        <c:crosses val="autoZero"/>
        <c:auto val="1"/>
        <c:lblOffset val="100"/>
        <c:baseTimeUnit val="years"/>
      </c:dateAx>
      <c:valAx>
        <c:axId val="20230451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3025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44.77</c:v>
                </c:pt>
                <c:pt idx="1">
                  <c:v>45.42</c:v>
                </c:pt>
                <c:pt idx="2">
                  <c:v>45.33</c:v>
                </c:pt>
                <c:pt idx="3">
                  <c:v>46.44</c:v>
                </c:pt>
                <c:pt idx="4">
                  <c:v>47.51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06-4BA4-B0CB-0C2986B82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26048"/>
        <c:axId val="205027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47.44</c:v>
                </c:pt>
                <c:pt idx="1">
                  <c:v>48.3</c:v>
                </c:pt>
                <c:pt idx="2">
                  <c:v>45.14</c:v>
                </c:pt>
                <c:pt idx="3">
                  <c:v>45.85</c:v>
                </c:pt>
                <c:pt idx="4">
                  <c:v>47.31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06-4BA4-B0CB-0C2986B826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26048"/>
        <c:axId val="205027968"/>
      </c:lineChart>
      <c:dateAx>
        <c:axId val="20502604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27968"/>
        <c:crosses val="autoZero"/>
        <c:auto val="1"/>
        <c:lblOffset val="100"/>
        <c:baseTimeUnit val="years"/>
      </c:dateAx>
      <c:valAx>
        <c:axId val="205027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26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データ!$DS$6:$DW$6</c:f>
              <c:numCache>
                <c:formatCode>#,##0.00;"△"#,##0.00;"-"</c:formatCode>
                <c:ptCount val="5"/>
                <c:pt idx="0">
                  <c:v>13.98</c:v>
                </c:pt>
                <c:pt idx="1">
                  <c:v>13.91</c:v>
                </c:pt>
                <c:pt idx="2">
                  <c:v>12.33</c:v>
                </c:pt>
                <c:pt idx="3">
                  <c:v>13.56</c:v>
                </c:pt>
                <c:pt idx="4">
                  <c:v>13.97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1D-4693-BEB5-61B51BB47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054720"/>
        <c:axId val="2050566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#,##0.00;"△"#,##0.00;"-"</c:formatCode>
                <c:ptCount val="5"/>
                <c:pt idx="0">
                  <c:v>11.16</c:v>
                </c:pt>
                <c:pt idx="1">
                  <c:v>12.43</c:v>
                </c:pt>
                <c:pt idx="2">
                  <c:v>13.58</c:v>
                </c:pt>
                <c:pt idx="3">
                  <c:v>14.13</c:v>
                </c:pt>
                <c:pt idx="4">
                  <c:v>16.77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1D-4693-BEB5-61B51BB47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054720"/>
        <c:axId val="205056640"/>
      </c:lineChart>
      <c:dateAx>
        <c:axId val="2050547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056640"/>
        <c:crosses val="autoZero"/>
        <c:auto val="1"/>
        <c:lblOffset val="100"/>
        <c:baseTimeUnit val="years"/>
      </c:dateAx>
      <c:valAx>
        <c:axId val="2050566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0547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4AC-4827-81C4-FF1C99784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60832"/>
        <c:axId val="205162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12.59</c:v>
                </c:pt>
                <c:pt idx="1">
                  <c:v>12.44</c:v>
                </c:pt>
                <c:pt idx="2">
                  <c:v>16.399999999999999</c:v>
                </c:pt>
                <c:pt idx="3">
                  <c:v>25.66</c:v>
                </c:pt>
                <c:pt idx="4">
                  <c:v>21.69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4AC-4827-81C4-FF1C997842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60832"/>
        <c:axId val="205162752"/>
      </c:lineChart>
      <c:dateAx>
        <c:axId val="2051608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62752"/>
        <c:crosses val="autoZero"/>
        <c:auto val="1"/>
        <c:lblOffset val="100"/>
        <c:baseTimeUnit val="years"/>
      </c:dateAx>
      <c:valAx>
        <c:axId val="2051627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608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239.59</c:v>
                </c:pt>
                <c:pt idx="1">
                  <c:v>182.74</c:v>
                </c:pt>
                <c:pt idx="2">
                  <c:v>130.36000000000001</c:v>
                </c:pt>
                <c:pt idx="3">
                  <c:v>144.72999999999999</c:v>
                </c:pt>
                <c:pt idx="4">
                  <c:v>179.54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AE-477F-A656-2034A2339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176192"/>
        <c:axId val="2051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416.14</c:v>
                </c:pt>
                <c:pt idx="1">
                  <c:v>371.89</c:v>
                </c:pt>
                <c:pt idx="2">
                  <c:v>293.23</c:v>
                </c:pt>
                <c:pt idx="3">
                  <c:v>300.14</c:v>
                </c:pt>
                <c:pt idx="4">
                  <c:v>301.04000000000002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AE-477F-A656-2034A23395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176192"/>
        <c:axId val="205190656"/>
      </c:lineChart>
      <c:dateAx>
        <c:axId val="2051761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190656"/>
        <c:crosses val="autoZero"/>
        <c:auto val="1"/>
        <c:lblOffset val="100"/>
        <c:baseTimeUnit val="years"/>
      </c:dateAx>
      <c:valAx>
        <c:axId val="20519065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1761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435.65</c:v>
                </c:pt>
                <c:pt idx="1">
                  <c:v>393.72</c:v>
                </c:pt>
                <c:pt idx="2">
                  <c:v>381.18</c:v>
                </c:pt>
                <c:pt idx="3">
                  <c:v>346.66</c:v>
                </c:pt>
                <c:pt idx="4">
                  <c:v>341.98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72-4925-8E86-442270DD5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24960"/>
        <c:axId val="2052394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487.22</c:v>
                </c:pt>
                <c:pt idx="1">
                  <c:v>483.11</c:v>
                </c:pt>
                <c:pt idx="2">
                  <c:v>542.29999999999995</c:v>
                </c:pt>
                <c:pt idx="3">
                  <c:v>566.65</c:v>
                </c:pt>
                <c:pt idx="4">
                  <c:v>551.62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272-4925-8E86-442270DD5E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24960"/>
        <c:axId val="205239424"/>
      </c:lineChart>
      <c:dateAx>
        <c:axId val="20522496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39424"/>
        <c:crosses val="autoZero"/>
        <c:auto val="1"/>
        <c:lblOffset val="100"/>
        <c:baseTimeUnit val="years"/>
      </c:dateAx>
      <c:valAx>
        <c:axId val="205239424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24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90.6</c:v>
                </c:pt>
                <c:pt idx="1">
                  <c:v>91.72</c:v>
                </c:pt>
                <c:pt idx="2">
                  <c:v>93.47</c:v>
                </c:pt>
                <c:pt idx="3">
                  <c:v>94.36</c:v>
                </c:pt>
                <c:pt idx="4">
                  <c:v>102.69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131-41C0-B959-0482298E3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5281920"/>
        <c:axId val="2052881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92.76</c:v>
                </c:pt>
                <c:pt idx="1">
                  <c:v>93.28</c:v>
                </c:pt>
                <c:pt idx="2">
                  <c:v>87.51</c:v>
                </c:pt>
                <c:pt idx="3">
                  <c:v>84.77</c:v>
                </c:pt>
                <c:pt idx="4">
                  <c:v>87.11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31-41C0-B959-0482298E34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281920"/>
        <c:axId val="205288192"/>
      </c:lineChart>
      <c:dateAx>
        <c:axId val="2052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5288192"/>
        <c:crosses val="autoZero"/>
        <c:auto val="1"/>
        <c:lblOffset val="100"/>
        <c:baseTimeUnit val="years"/>
      </c:dateAx>
      <c:valAx>
        <c:axId val="2052881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52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164.6</c:v>
                </c:pt>
                <c:pt idx="1">
                  <c:v>163.19</c:v>
                </c:pt>
                <c:pt idx="2">
                  <c:v>161.13999999999999</c:v>
                </c:pt>
                <c:pt idx="3">
                  <c:v>160.53</c:v>
                </c:pt>
                <c:pt idx="4">
                  <c:v>148.12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44-4468-BE9F-BB47D6E3E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387456"/>
        <c:axId val="20639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208.67</c:v>
                </c:pt>
                <c:pt idx="1">
                  <c:v>208.29</c:v>
                </c:pt>
                <c:pt idx="2">
                  <c:v>218.42</c:v>
                </c:pt>
                <c:pt idx="3">
                  <c:v>227.27</c:v>
                </c:pt>
                <c:pt idx="4">
                  <c:v>223.98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E44-4468-BE9F-BB47D6E3EF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387456"/>
        <c:axId val="206393728"/>
      </c:lineChart>
      <c:dateAx>
        <c:axId val="206387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393728"/>
        <c:crosses val="autoZero"/>
        <c:auto val="1"/>
        <c:lblOffset val="100"/>
        <c:baseTimeUnit val="years"/>
      </c:dateAx>
      <c:valAx>
        <c:axId val="20639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387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53.83</c:v>
                </c:pt>
                <c:pt idx="1">
                  <c:v>58.31</c:v>
                </c:pt>
                <c:pt idx="2">
                  <c:v>56.31</c:v>
                </c:pt>
                <c:pt idx="3">
                  <c:v>55.67</c:v>
                </c:pt>
                <c:pt idx="4">
                  <c:v>55.28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75-4498-B1B0-14452BB9B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403456"/>
        <c:axId val="2064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49.08</c:v>
                </c:pt>
                <c:pt idx="1">
                  <c:v>49.32</c:v>
                </c:pt>
                <c:pt idx="2">
                  <c:v>50.24</c:v>
                </c:pt>
                <c:pt idx="3">
                  <c:v>50.29</c:v>
                </c:pt>
                <c:pt idx="4">
                  <c:v>49.64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75-4498-B1B0-14452BB9B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403456"/>
        <c:axId val="206409728"/>
      </c:lineChart>
      <c:dateAx>
        <c:axId val="2064034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409728"/>
        <c:crosses val="autoZero"/>
        <c:auto val="1"/>
        <c:lblOffset val="100"/>
        <c:baseTimeUnit val="years"/>
      </c:dateAx>
      <c:valAx>
        <c:axId val="2064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403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87.89</c:v>
                </c:pt>
                <c:pt idx="1">
                  <c:v>81.81</c:v>
                </c:pt>
                <c:pt idx="2">
                  <c:v>86.99</c:v>
                </c:pt>
                <c:pt idx="3">
                  <c:v>88.68</c:v>
                </c:pt>
                <c:pt idx="4">
                  <c:v>88.06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18-4DDC-86FE-0D68DA5BF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6513664"/>
        <c:axId val="2065155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79.3</c:v>
                </c:pt>
                <c:pt idx="1">
                  <c:v>79.34</c:v>
                </c:pt>
                <c:pt idx="2">
                  <c:v>78.650000000000006</c:v>
                </c:pt>
                <c:pt idx="3">
                  <c:v>77.73</c:v>
                </c:pt>
                <c:pt idx="4">
                  <c:v>78.09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318-4DDC-86FE-0D68DA5BF2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6513664"/>
        <c:axId val="206515584"/>
      </c:lineChart>
      <c:dateAx>
        <c:axId val="20651366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515584"/>
        <c:crosses val="autoZero"/>
        <c:auto val="1"/>
        <c:lblOffset val="100"/>
        <c:baseTimeUnit val="years"/>
      </c:dateAx>
      <c:valAx>
        <c:axId val="2065155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651366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BBC2758-5321-4041-965F-0EF08C1D3DF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【112.01】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285CF0-BBF6-4A13-890E-079AA8E0E4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【1.08】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C46B18C-0F29-46C1-8F9A-768D9EB6B0A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【264.97】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9DEEFCE-E179-4C50-A692-474CAF362C1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【266.61】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A3FDF3C-FA24-4A3E-8D99-83D416EEA85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40BA124-597C-489D-94E0-CA4FA00ACA8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E629F87-B074-453F-8C0B-058FD3A32D7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【168.38】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5D7ECA0-C957-4A3F-9AE7-C96A355797E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【103.24】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60A3F31-55CD-45AF-BDAF-042A71EA65B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【49.59】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AE79841-E68C-4060-850C-8D3AED046C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6D0A34F-6281-47EA-A847-A1FC951CF59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【0.68】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AG64" zoomScaleNormal="100" workbookViewId="0">
      <selection activeCell="BL66" sqref="BL66:BZ82"/>
    </sheetView>
  </sheetViews>
  <sheetFormatPr defaultColWidth="2.6328125" defaultRowHeight="13" x14ac:dyDescent="0.2"/>
  <cols>
    <col min="1" max="1" width="2.6328125" customWidth="1"/>
    <col min="2" max="62" width="3.7265625" customWidth="1"/>
    <col min="64" max="78" width="3.08984375" customWidth="1"/>
    <col min="79" max="79" width="4.453125" bestFit="1" customWidth="1"/>
    <col min="81" max="82" width="4.4531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84" t="s">
        <v>0</v>
      </c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4"/>
      <c r="AG2" s="84"/>
      <c r="AH2" s="84"/>
      <c r="AI2" s="84"/>
      <c r="AJ2" s="84"/>
      <c r="AK2" s="84"/>
      <c r="AL2" s="84"/>
      <c r="AM2" s="84"/>
      <c r="AN2" s="84"/>
      <c r="AO2" s="84"/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  <c r="BM2" s="84"/>
      <c r="BN2" s="84"/>
      <c r="BO2" s="84"/>
      <c r="BP2" s="84"/>
      <c r="BQ2" s="84"/>
      <c r="BR2" s="84"/>
      <c r="BS2" s="84"/>
      <c r="BT2" s="84"/>
      <c r="BU2" s="84"/>
      <c r="BV2" s="84"/>
      <c r="BW2" s="84"/>
      <c r="BX2" s="84"/>
      <c r="BY2" s="84"/>
      <c r="BZ2" s="84"/>
    </row>
    <row r="3" spans="1:78" ht="9.75" customHeight="1" x14ac:dyDescent="0.2">
      <c r="A3" s="2"/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X3" s="84"/>
      <c r="Y3" s="84"/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</row>
    <row r="4" spans="1:78" ht="9.75" customHeight="1" x14ac:dyDescent="0.2">
      <c r="A4" s="2"/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/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/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/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/>
      <c r="BR4" s="84"/>
      <c r="BS4" s="84"/>
      <c r="BT4" s="84"/>
      <c r="BU4" s="84"/>
      <c r="BV4" s="84"/>
      <c r="BW4" s="84"/>
      <c r="BX4" s="84"/>
      <c r="BY4" s="84"/>
      <c r="BZ4" s="84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85" t="str">
        <f>データ!H6</f>
        <v>京都府　宇治田原町</v>
      </c>
      <c r="C6" s="85"/>
      <c r="D6" s="85"/>
      <c r="E6" s="85"/>
      <c r="F6" s="85"/>
      <c r="G6" s="85"/>
      <c r="H6" s="8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5"/>
      <c r="V6" s="85"/>
      <c r="W6" s="85"/>
      <c r="X6" s="85"/>
      <c r="Y6" s="85"/>
      <c r="Z6" s="85"/>
      <c r="AA6" s="85"/>
      <c r="AB6" s="85"/>
      <c r="AC6" s="85"/>
      <c r="AD6" s="86"/>
      <c r="AE6" s="86"/>
      <c r="AF6" s="86"/>
      <c r="AG6" s="86"/>
      <c r="AH6" s="4"/>
      <c r="AI6" s="4"/>
      <c r="AJ6" s="4"/>
      <c r="AK6" s="4"/>
      <c r="AL6" s="4"/>
      <c r="AM6" s="4"/>
      <c r="AN6" s="4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76" t="s">
        <v>1</v>
      </c>
      <c r="C7" s="77"/>
      <c r="D7" s="77"/>
      <c r="E7" s="77"/>
      <c r="F7" s="77"/>
      <c r="G7" s="77"/>
      <c r="H7" s="77"/>
      <c r="I7" s="76" t="s">
        <v>2</v>
      </c>
      <c r="J7" s="77"/>
      <c r="K7" s="77"/>
      <c r="L7" s="77"/>
      <c r="M7" s="77"/>
      <c r="N7" s="77"/>
      <c r="O7" s="78"/>
      <c r="P7" s="79" t="s">
        <v>3</v>
      </c>
      <c r="Q7" s="79"/>
      <c r="R7" s="79"/>
      <c r="S7" s="79"/>
      <c r="T7" s="79"/>
      <c r="U7" s="79"/>
      <c r="V7" s="79"/>
      <c r="W7" s="79" t="s">
        <v>4</v>
      </c>
      <c r="X7" s="79"/>
      <c r="Y7" s="79"/>
      <c r="Z7" s="79"/>
      <c r="AA7" s="79"/>
      <c r="AB7" s="79"/>
      <c r="AC7" s="79"/>
      <c r="AD7" s="79" t="s">
        <v>5</v>
      </c>
      <c r="AE7" s="79"/>
      <c r="AF7" s="79"/>
      <c r="AG7" s="79"/>
      <c r="AH7" s="79"/>
      <c r="AI7" s="79"/>
      <c r="AJ7" s="79"/>
      <c r="AK7" s="4"/>
      <c r="AL7" s="79" t="s">
        <v>6</v>
      </c>
      <c r="AM7" s="79"/>
      <c r="AN7" s="79"/>
      <c r="AO7" s="79"/>
      <c r="AP7" s="79"/>
      <c r="AQ7" s="79"/>
      <c r="AR7" s="79"/>
      <c r="AS7" s="79"/>
      <c r="AT7" s="76" t="s">
        <v>7</v>
      </c>
      <c r="AU7" s="77"/>
      <c r="AV7" s="77"/>
      <c r="AW7" s="77"/>
      <c r="AX7" s="77"/>
      <c r="AY7" s="77"/>
      <c r="AZ7" s="77"/>
      <c r="BA7" s="77"/>
      <c r="BB7" s="79" t="s">
        <v>8</v>
      </c>
      <c r="BC7" s="79"/>
      <c r="BD7" s="79"/>
      <c r="BE7" s="79"/>
      <c r="BF7" s="79"/>
      <c r="BG7" s="79"/>
      <c r="BH7" s="79"/>
      <c r="BI7" s="79"/>
      <c r="BJ7" s="3"/>
      <c r="BK7" s="3"/>
      <c r="BL7" s="5" t="s">
        <v>9</v>
      </c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7"/>
    </row>
    <row r="8" spans="1:78" ht="18.75" customHeight="1" x14ac:dyDescent="0.2">
      <c r="A8" s="2"/>
      <c r="B8" s="80" t="str">
        <f>データ!$I$6</f>
        <v>法適用</v>
      </c>
      <c r="C8" s="81"/>
      <c r="D8" s="81"/>
      <c r="E8" s="81"/>
      <c r="F8" s="81"/>
      <c r="G8" s="81"/>
      <c r="H8" s="81"/>
      <c r="I8" s="80" t="str">
        <f>データ!$J$6</f>
        <v>水道事業</v>
      </c>
      <c r="J8" s="81"/>
      <c r="K8" s="81"/>
      <c r="L8" s="81"/>
      <c r="M8" s="81"/>
      <c r="N8" s="81"/>
      <c r="O8" s="82"/>
      <c r="P8" s="83" t="str">
        <f>データ!$K$6</f>
        <v>末端給水事業</v>
      </c>
      <c r="Q8" s="83"/>
      <c r="R8" s="83"/>
      <c r="S8" s="83"/>
      <c r="T8" s="83"/>
      <c r="U8" s="83"/>
      <c r="V8" s="83"/>
      <c r="W8" s="83" t="str">
        <f>データ!$L$6</f>
        <v>A8</v>
      </c>
      <c r="X8" s="83"/>
      <c r="Y8" s="83"/>
      <c r="Z8" s="83"/>
      <c r="AA8" s="83"/>
      <c r="AB8" s="83"/>
      <c r="AC8" s="83"/>
      <c r="AD8" s="83" t="str">
        <f>データ!$M$6</f>
        <v>非設置</v>
      </c>
      <c r="AE8" s="83"/>
      <c r="AF8" s="83"/>
      <c r="AG8" s="83"/>
      <c r="AH8" s="83"/>
      <c r="AI8" s="83"/>
      <c r="AJ8" s="83"/>
      <c r="AK8" s="4"/>
      <c r="AL8" s="71">
        <f>データ!$R$6</f>
        <v>9250</v>
      </c>
      <c r="AM8" s="71"/>
      <c r="AN8" s="71"/>
      <c r="AO8" s="71"/>
      <c r="AP8" s="71"/>
      <c r="AQ8" s="71"/>
      <c r="AR8" s="71"/>
      <c r="AS8" s="71"/>
      <c r="AT8" s="67">
        <f>データ!$S$6</f>
        <v>58.16</v>
      </c>
      <c r="AU8" s="68"/>
      <c r="AV8" s="68"/>
      <c r="AW8" s="68"/>
      <c r="AX8" s="68"/>
      <c r="AY8" s="68"/>
      <c r="AZ8" s="68"/>
      <c r="BA8" s="68"/>
      <c r="BB8" s="70">
        <f>データ!$T$6</f>
        <v>159.04</v>
      </c>
      <c r="BC8" s="70"/>
      <c r="BD8" s="70"/>
      <c r="BE8" s="70"/>
      <c r="BF8" s="70"/>
      <c r="BG8" s="70"/>
      <c r="BH8" s="70"/>
      <c r="BI8" s="70"/>
      <c r="BJ8" s="3"/>
      <c r="BK8" s="3"/>
      <c r="BL8" s="74" t="s">
        <v>10</v>
      </c>
      <c r="BM8" s="75"/>
      <c r="BN8" s="8" t="s">
        <v>11</v>
      </c>
      <c r="BO8" s="9"/>
      <c r="BP8" s="9"/>
      <c r="BQ8" s="9"/>
      <c r="BR8" s="9"/>
      <c r="BS8" s="9"/>
      <c r="BT8" s="9"/>
      <c r="BU8" s="9"/>
      <c r="BV8" s="9"/>
      <c r="BW8" s="9"/>
      <c r="BX8" s="9"/>
      <c r="BY8" s="10"/>
    </row>
    <row r="9" spans="1:78" ht="18.75" customHeight="1" x14ac:dyDescent="0.2">
      <c r="A9" s="2"/>
      <c r="B9" s="76" t="s">
        <v>12</v>
      </c>
      <c r="C9" s="77"/>
      <c r="D9" s="77"/>
      <c r="E9" s="77"/>
      <c r="F9" s="77"/>
      <c r="G9" s="77"/>
      <c r="H9" s="77"/>
      <c r="I9" s="76" t="s">
        <v>13</v>
      </c>
      <c r="J9" s="77"/>
      <c r="K9" s="77"/>
      <c r="L9" s="77"/>
      <c r="M9" s="77"/>
      <c r="N9" s="77"/>
      <c r="O9" s="78"/>
      <c r="P9" s="79" t="s">
        <v>14</v>
      </c>
      <c r="Q9" s="79"/>
      <c r="R9" s="79"/>
      <c r="S9" s="79"/>
      <c r="T9" s="79"/>
      <c r="U9" s="79"/>
      <c r="V9" s="79"/>
      <c r="W9" s="79" t="s">
        <v>15</v>
      </c>
      <c r="X9" s="79"/>
      <c r="Y9" s="79"/>
      <c r="Z9" s="79"/>
      <c r="AA9" s="79"/>
      <c r="AB9" s="79"/>
      <c r="AC9" s="79"/>
      <c r="AD9" s="2"/>
      <c r="AE9" s="2"/>
      <c r="AF9" s="2"/>
      <c r="AG9" s="2"/>
      <c r="AH9" s="4"/>
      <c r="AI9" s="4"/>
      <c r="AJ9" s="4"/>
      <c r="AK9" s="4"/>
      <c r="AL9" s="79" t="s">
        <v>16</v>
      </c>
      <c r="AM9" s="79"/>
      <c r="AN9" s="79"/>
      <c r="AO9" s="79"/>
      <c r="AP9" s="79"/>
      <c r="AQ9" s="79"/>
      <c r="AR9" s="79"/>
      <c r="AS9" s="79"/>
      <c r="AT9" s="76" t="s">
        <v>17</v>
      </c>
      <c r="AU9" s="77"/>
      <c r="AV9" s="77"/>
      <c r="AW9" s="77"/>
      <c r="AX9" s="77"/>
      <c r="AY9" s="77"/>
      <c r="AZ9" s="77"/>
      <c r="BA9" s="77"/>
      <c r="BB9" s="79" t="s">
        <v>18</v>
      </c>
      <c r="BC9" s="79"/>
      <c r="BD9" s="79"/>
      <c r="BE9" s="79"/>
      <c r="BF9" s="79"/>
      <c r="BG9" s="79"/>
      <c r="BH9" s="79"/>
      <c r="BI9" s="79"/>
      <c r="BJ9" s="3"/>
      <c r="BK9" s="3"/>
      <c r="BL9" s="65" t="s">
        <v>19</v>
      </c>
      <c r="BM9" s="66"/>
      <c r="BN9" s="11" t="s">
        <v>20</v>
      </c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3"/>
    </row>
    <row r="10" spans="1:78" ht="18.75" customHeight="1" x14ac:dyDescent="0.2">
      <c r="A10" s="2"/>
      <c r="B10" s="67" t="str">
        <f>データ!$N$6</f>
        <v>-</v>
      </c>
      <c r="C10" s="68"/>
      <c r="D10" s="68"/>
      <c r="E10" s="68"/>
      <c r="F10" s="68"/>
      <c r="G10" s="68"/>
      <c r="H10" s="68"/>
      <c r="I10" s="67">
        <f>データ!$O$6</f>
        <v>82</v>
      </c>
      <c r="J10" s="68"/>
      <c r="K10" s="68"/>
      <c r="L10" s="68"/>
      <c r="M10" s="68"/>
      <c r="N10" s="68"/>
      <c r="O10" s="69"/>
      <c r="P10" s="70">
        <f>データ!$P$6</f>
        <v>98.37</v>
      </c>
      <c r="Q10" s="70"/>
      <c r="R10" s="70"/>
      <c r="S10" s="70"/>
      <c r="T10" s="70"/>
      <c r="U10" s="70"/>
      <c r="V10" s="70"/>
      <c r="W10" s="71">
        <f>データ!$Q$6</f>
        <v>2673</v>
      </c>
      <c r="X10" s="71"/>
      <c r="Y10" s="71"/>
      <c r="Z10" s="71"/>
      <c r="AA10" s="71"/>
      <c r="AB10" s="71"/>
      <c r="AC10" s="71"/>
      <c r="AD10" s="2"/>
      <c r="AE10" s="2"/>
      <c r="AF10" s="2"/>
      <c r="AG10" s="2"/>
      <c r="AH10" s="4"/>
      <c r="AI10" s="4"/>
      <c r="AJ10" s="4"/>
      <c r="AK10" s="4"/>
      <c r="AL10" s="71">
        <f>データ!$U$6</f>
        <v>9089</v>
      </c>
      <c r="AM10" s="71"/>
      <c r="AN10" s="71"/>
      <c r="AO10" s="71"/>
      <c r="AP10" s="71"/>
      <c r="AQ10" s="71"/>
      <c r="AR10" s="71"/>
      <c r="AS10" s="71"/>
      <c r="AT10" s="67">
        <f>データ!$V$6</f>
        <v>9.27</v>
      </c>
      <c r="AU10" s="68"/>
      <c r="AV10" s="68"/>
      <c r="AW10" s="68"/>
      <c r="AX10" s="68"/>
      <c r="AY10" s="68"/>
      <c r="AZ10" s="68"/>
      <c r="BA10" s="68"/>
      <c r="BB10" s="70">
        <f>データ!$W$6</f>
        <v>980.47</v>
      </c>
      <c r="BC10" s="70"/>
      <c r="BD10" s="70"/>
      <c r="BE10" s="70"/>
      <c r="BF10" s="70"/>
      <c r="BG10" s="70"/>
      <c r="BH10" s="70"/>
      <c r="BI10" s="70"/>
      <c r="BJ10" s="2"/>
      <c r="BK10" s="2"/>
      <c r="BL10" s="72" t="s">
        <v>21</v>
      </c>
      <c r="BM10" s="73"/>
      <c r="BN10" s="14" t="s">
        <v>22</v>
      </c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6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7" t="s">
        <v>23</v>
      </c>
      <c r="BM11" s="57"/>
      <c r="BN11" s="57"/>
      <c r="BO11" s="57"/>
      <c r="BP11" s="57"/>
      <c r="BQ11" s="57"/>
      <c r="BR11" s="57"/>
      <c r="BS11" s="57"/>
      <c r="BT11" s="57"/>
      <c r="BU11" s="57"/>
      <c r="BV11" s="57"/>
      <c r="BW11" s="57"/>
      <c r="BX11" s="57"/>
      <c r="BY11" s="57"/>
      <c r="BZ11" s="57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7"/>
      <c r="BM12" s="57"/>
      <c r="BN12" s="57"/>
      <c r="BO12" s="57"/>
      <c r="BP12" s="57"/>
      <c r="BQ12" s="57"/>
      <c r="BR12" s="57"/>
      <c r="BS12" s="57"/>
      <c r="BT12" s="57"/>
      <c r="BU12" s="57"/>
      <c r="BV12" s="57"/>
      <c r="BW12" s="57"/>
      <c r="BX12" s="57"/>
      <c r="BY12" s="57"/>
      <c r="BZ12" s="57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8"/>
      <c r="BM13" s="58"/>
      <c r="BN13" s="58"/>
      <c r="BO13" s="58"/>
      <c r="BP13" s="58"/>
      <c r="BQ13" s="58"/>
      <c r="BR13" s="58"/>
      <c r="BS13" s="58"/>
      <c r="BT13" s="58"/>
      <c r="BU13" s="58"/>
      <c r="BV13" s="58"/>
      <c r="BW13" s="58"/>
      <c r="BX13" s="58"/>
      <c r="BY13" s="58"/>
      <c r="BZ13" s="58"/>
    </row>
    <row r="14" spans="1:78" ht="13.5" customHeight="1" x14ac:dyDescent="0.2">
      <c r="A14" s="2"/>
      <c r="B14" s="59" t="s">
        <v>24</v>
      </c>
      <c r="C14" s="60"/>
      <c r="D14" s="60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0"/>
      <c r="T14" s="60"/>
      <c r="U14" s="60"/>
      <c r="V14" s="60"/>
      <c r="W14" s="60"/>
      <c r="X14" s="60"/>
      <c r="Y14" s="60"/>
      <c r="Z14" s="60"/>
      <c r="AA14" s="60"/>
      <c r="AB14" s="60"/>
      <c r="AC14" s="60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1"/>
      <c r="BK14" s="2"/>
      <c r="BL14" s="45" t="s">
        <v>25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2">
      <c r="A15" s="2"/>
      <c r="B15" s="62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  <c r="AR15" s="63"/>
      <c r="AS15" s="63"/>
      <c r="AT15" s="63"/>
      <c r="AU15" s="63"/>
      <c r="AV15" s="63"/>
      <c r="AW15" s="63"/>
      <c r="AX15" s="63"/>
      <c r="AY15" s="63"/>
      <c r="AZ15" s="63"/>
      <c r="BA15" s="63"/>
      <c r="BB15" s="63"/>
      <c r="BC15" s="63"/>
      <c r="BD15" s="63"/>
      <c r="BE15" s="63"/>
      <c r="BF15" s="63"/>
      <c r="BG15" s="63"/>
      <c r="BH15" s="63"/>
      <c r="BI15" s="63"/>
      <c r="BJ15" s="64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2">
      <c r="A16" s="2"/>
      <c r="B16" s="17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18"/>
      <c r="BK16" s="2"/>
      <c r="BL16" s="51" t="s">
        <v>111</v>
      </c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3"/>
    </row>
    <row r="17" spans="1:78" ht="13.5" customHeight="1" x14ac:dyDescent="0.2">
      <c r="A17" s="2"/>
      <c r="B17" s="17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18"/>
      <c r="BK17" s="2"/>
      <c r="BL17" s="51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3"/>
    </row>
    <row r="18" spans="1:78" ht="13.5" customHeight="1" x14ac:dyDescent="0.2">
      <c r="A18" s="2"/>
      <c r="B18" s="17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18"/>
      <c r="BK18" s="2"/>
      <c r="BL18" s="51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3"/>
    </row>
    <row r="19" spans="1:78" ht="13.5" customHeight="1" x14ac:dyDescent="0.2">
      <c r="A19" s="2"/>
      <c r="B19" s="17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18"/>
      <c r="BK19" s="2"/>
      <c r="BL19" s="51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3"/>
    </row>
    <row r="20" spans="1:78" ht="13.5" customHeight="1" x14ac:dyDescent="0.2">
      <c r="A20" s="2"/>
      <c r="B20" s="17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18"/>
      <c r="BK20" s="2"/>
      <c r="BL20" s="51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3"/>
    </row>
    <row r="21" spans="1:78" ht="13.5" customHeight="1" x14ac:dyDescent="0.2">
      <c r="A21" s="2"/>
      <c r="B21" s="17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18"/>
      <c r="BK21" s="2"/>
      <c r="BL21" s="51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3"/>
    </row>
    <row r="22" spans="1:78" ht="13.5" customHeight="1" x14ac:dyDescent="0.2">
      <c r="A22" s="2"/>
      <c r="B22" s="17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18"/>
      <c r="BK22" s="2"/>
      <c r="BL22" s="51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3"/>
    </row>
    <row r="23" spans="1:78" ht="13.5" customHeight="1" x14ac:dyDescent="0.2">
      <c r="A23" s="2"/>
      <c r="B23" s="17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18"/>
      <c r="BK23" s="2"/>
      <c r="BL23" s="51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3"/>
    </row>
    <row r="24" spans="1:78" ht="13.5" customHeight="1" x14ac:dyDescent="0.2">
      <c r="A24" s="2"/>
      <c r="B24" s="17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18"/>
      <c r="BK24" s="2"/>
      <c r="BL24" s="51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3"/>
    </row>
    <row r="25" spans="1:78" ht="13.5" customHeight="1" x14ac:dyDescent="0.2">
      <c r="A25" s="2"/>
      <c r="B25" s="17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18"/>
      <c r="BK25" s="2"/>
      <c r="BL25" s="51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3"/>
    </row>
    <row r="26" spans="1:78" ht="13.5" customHeight="1" x14ac:dyDescent="0.2">
      <c r="A26" s="2"/>
      <c r="B26" s="17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18"/>
      <c r="BK26" s="2"/>
      <c r="BL26" s="51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3"/>
    </row>
    <row r="27" spans="1:78" ht="13.5" customHeight="1" x14ac:dyDescent="0.2">
      <c r="A27" s="2"/>
      <c r="B27" s="17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18"/>
      <c r="BK27" s="2"/>
      <c r="BL27" s="51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3"/>
    </row>
    <row r="28" spans="1:78" ht="13.5" customHeight="1" x14ac:dyDescent="0.2">
      <c r="A28" s="2"/>
      <c r="B28" s="17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18"/>
      <c r="BK28" s="2"/>
      <c r="BL28" s="51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/>
      <c r="BX28" s="52"/>
      <c r="BY28" s="52"/>
      <c r="BZ28" s="53"/>
    </row>
    <row r="29" spans="1:78" ht="13.5" customHeight="1" x14ac:dyDescent="0.2">
      <c r="A29" s="2"/>
      <c r="B29" s="17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18"/>
      <c r="BK29" s="2"/>
      <c r="BL29" s="51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3"/>
    </row>
    <row r="30" spans="1:78" ht="13.5" customHeight="1" x14ac:dyDescent="0.2">
      <c r="A30" s="2"/>
      <c r="B30" s="17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18"/>
      <c r="BK30" s="2"/>
      <c r="BL30" s="51"/>
      <c r="BM30" s="52"/>
      <c r="BN30" s="52"/>
      <c r="BO30" s="52"/>
      <c r="BP30" s="52"/>
      <c r="BQ30" s="52"/>
      <c r="BR30" s="52"/>
      <c r="BS30" s="52"/>
      <c r="BT30" s="52"/>
      <c r="BU30" s="52"/>
      <c r="BV30" s="52"/>
      <c r="BW30" s="52"/>
      <c r="BX30" s="52"/>
      <c r="BY30" s="52"/>
      <c r="BZ30" s="53"/>
    </row>
    <row r="31" spans="1:78" ht="13.5" customHeight="1" x14ac:dyDescent="0.2">
      <c r="A31" s="2"/>
      <c r="B31" s="17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18"/>
      <c r="BK31" s="2"/>
      <c r="BL31" s="51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3"/>
    </row>
    <row r="32" spans="1:78" ht="13.5" customHeight="1" x14ac:dyDescent="0.2">
      <c r="A32" s="2"/>
      <c r="B32" s="17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18"/>
      <c r="BK32" s="2"/>
      <c r="BL32" s="51"/>
      <c r="BM32" s="52"/>
      <c r="BN32" s="52"/>
      <c r="BO32" s="52"/>
      <c r="BP32" s="52"/>
      <c r="BQ32" s="52"/>
      <c r="BR32" s="52"/>
      <c r="BS32" s="52"/>
      <c r="BT32" s="52"/>
      <c r="BU32" s="52"/>
      <c r="BV32" s="52"/>
      <c r="BW32" s="52"/>
      <c r="BX32" s="52"/>
      <c r="BY32" s="52"/>
      <c r="BZ32" s="53"/>
    </row>
    <row r="33" spans="1:78" ht="13.5" customHeight="1" x14ac:dyDescent="0.2">
      <c r="A33" s="2"/>
      <c r="B33" s="17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18"/>
      <c r="BK33" s="2"/>
      <c r="BL33" s="51"/>
      <c r="BM33" s="52"/>
      <c r="BN33" s="52"/>
      <c r="BO33" s="52"/>
      <c r="BP33" s="52"/>
      <c r="BQ33" s="52"/>
      <c r="BR33" s="52"/>
      <c r="BS33" s="52"/>
      <c r="BT33" s="52"/>
      <c r="BU33" s="52"/>
      <c r="BV33" s="52"/>
      <c r="BW33" s="52"/>
      <c r="BX33" s="52"/>
      <c r="BY33" s="52"/>
      <c r="BZ33" s="53"/>
    </row>
    <row r="34" spans="1:78" ht="13.5" customHeight="1" x14ac:dyDescent="0.2">
      <c r="A34" s="2"/>
      <c r="B34" s="17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51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3"/>
    </row>
    <row r="35" spans="1:78" ht="13.5" customHeight="1" x14ac:dyDescent="0.2">
      <c r="A35" s="2"/>
      <c r="B35" s="17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51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3"/>
    </row>
    <row r="36" spans="1:78" ht="13.5" customHeight="1" x14ac:dyDescent="0.2">
      <c r="A36" s="2"/>
      <c r="B36" s="17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18"/>
      <c r="BK36" s="2"/>
      <c r="BL36" s="51"/>
      <c r="BM36" s="52"/>
      <c r="BN36" s="52"/>
      <c r="BO36" s="52"/>
      <c r="BP36" s="52"/>
      <c r="BQ36" s="52"/>
      <c r="BR36" s="52"/>
      <c r="BS36" s="52"/>
      <c r="BT36" s="52"/>
      <c r="BU36" s="52"/>
      <c r="BV36" s="52"/>
      <c r="BW36" s="52"/>
      <c r="BX36" s="52"/>
      <c r="BY36" s="52"/>
      <c r="BZ36" s="53"/>
    </row>
    <row r="37" spans="1:78" ht="13.5" customHeight="1" x14ac:dyDescent="0.2">
      <c r="A37" s="2"/>
      <c r="B37" s="17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18"/>
      <c r="BK37" s="2"/>
      <c r="BL37" s="51"/>
      <c r="BM37" s="52"/>
      <c r="BN37" s="52"/>
      <c r="BO37" s="52"/>
      <c r="BP37" s="52"/>
      <c r="BQ37" s="52"/>
      <c r="BR37" s="52"/>
      <c r="BS37" s="52"/>
      <c r="BT37" s="52"/>
      <c r="BU37" s="52"/>
      <c r="BV37" s="52"/>
      <c r="BW37" s="52"/>
      <c r="BX37" s="52"/>
      <c r="BY37" s="52"/>
      <c r="BZ37" s="53"/>
    </row>
    <row r="38" spans="1:78" ht="13.5" customHeight="1" x14ac:dyDescent="0.2">
      <c r="A38" s="2"/>
      <c r="B38" s="17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18"/>
      <c r="BK38" s="2"/>
      <c r="BL38" s="51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3"/>
    </row>
    <row r="39" spans="1:78" ht="13.5" customHeight="1" x14ac:dyDescent="0.2">
      <c r="A39" s="2"/>
      <c r="B39" s="17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18"/>
      <c r="BK39" s="2"/>
      <c r="BL39" s="51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/>
      <c r="BX39" s="52"/>
      <c r="BY39" s="52"/>
      <c r="BZ39" s="53"/>
    </row>
    <row r="40" spans="1:78" ht="13.5" customHeight="1" x14ac:dyDescent="0.2">
      <c r="A40" s="2"/>
      <c r="B40" s="17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18"/>
      <c r="BK40" s="2"/>
      <c r="BL40" s="51"/>
      <c r="BM40" s="52"/>
      <c r="BN40" s="52"/>
      <c r="BO40" s="52"/>
      <c r="BP40" s="52"/>
      <c r="BQ40" s="52"/>
      <c r="BR40" s="52"/>
      <c r="BS40" s="52"/>
      <c r="BT40" s="52"/>
      <c r="BU40" s="52"/>
      <c r="BV40" s="52"/>
      <c r="BW40" s="52"/>
      <c r="BX40" s="52"/>
      <c r="BY40" s="52"/>
      <c r="BZ40" s="53"/>
    </row>
    <row r="41" spans="1:78" ht="13.5" customHeight="1" x14ac:dyDescent="0.2">
      <c r="A41" s="2"/>
      <c r="B41" s="17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18"/>
      <c r="BK41" s="2"/>
      <c r="BL41" s="51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3"/>
    </row>
    <row r="42" spans="1:78" ht="13.5" customHeight="1" x14ac:dyDescent="0.2">
      <c r="A42" s="2"/>
      <c r="B42" s="17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18"/>
      <c r="BK42" s="2"/>
      <c r="BL42" s="51"/>
      <c r="BM42" s="52"/>
      <c r="BN42" s="52"/>
      <c r="BO42" s="52"/>
      <c r="BP42" s="52"/>
      <c r="BQ42" s="52"/>
      <c r="BR42" s="52"/>
      <c r="BS42" s="52"/>
      <c r="BT42" s="52"/>
      <c r="BU42" s="52"/>
      <c r="BV42" s="52"/>
      <c r="BW42" s="52"/>
      <c r="BX42" s="52"/>
      <c r="BY42" s="52"/>
      <c r="BZ42" s="53"/>
    </row>
    <row r="43" spans="1:78" ht="13.5" customHeight="1" x14ac:dyDescent="0.2">
      <c r="A43" s="2"/>
      <c r="B43" s="17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18"/>
      <c r="BK43" s="2"/>
      <c r="BL43" s="51"/>
      <c r="BM43" s="52"/>
      <c r="BN43" s="52"/>
      <c r="BO43" s="52"/>
      <c r="BP43" s="52"/>
      <c r="BQ43" s="52"/>
      <c r="BR43" s="52"/>
      <c r="BS43" s="52"/>
      <c r="BT43" s="52"/>
      <c r="BU43" s="52"/>
      <c r="BV43" s="52"/>
      <c r="BW43" s="52"/>
      <c r="BX43" s="52"/>
      <c r="BY43" s="52"/>
      <c r="BZ43" s="53"/>
    </row>
    <row r="44" spans="1:78" ht="13.5" customHeight="1" x14ac:dyDescent="0.2">
      <c r="A44" s="2"/>
      <c r="B44" s="17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18"/>
      <c r="BK44" s="2"/>
      <c r="BL44" s="51"/>
      <c r="BM44" s="52"/>
      <c r="BN44" s="52"/>
      <c r="BO44" s="52"/>
      <c r="BP44" s="52"/>
      <c r="BQ44" s="52"/>
      <c r="BR44" s="52"/>
      <c r="BS44" s="52"/>
      <c r="BT44" s="52"/>
      <c r="BU44" s="52"/>
      <c r="BV44" s="52"/>
      <c r="BW44" s="52"/>
      <c r="BX44" s="52"/>
      <c r="BY44" s="52"/>
      <c r="BZ44" s="53"/>
    </row>
    <row r="45" spans="1:78" ht="13.5" customHeight="1" x14ac:dyDescent="0.2">
      <c r="A45" s="2"/>
      <c r="B45" s="17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18"/>
      <c r="BK45" s="2"/>
      <c r="BL45" s="45" t="s">
        <v>26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2">
      <c r="A46" s="2"/>
      <c r="B46" s="17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18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2">
      <c r="A47" s="2"/>
      <c r="B47" s="17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18"/>
      <c r="BK47" s="2"/>
      <c r="BL47" s="51" t="s">
        <v>110</v>
      </c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3"/>
    </row>
    <row r="48" spans="1:78" ht="13.5" customHeight="1" x14ac:dyDescent="0.2">
      <c r="A48" s="2"/>
      <c r="B48" s="17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18"/>
      <c r="BK48" s="2"/>
      <c r="BL48" s="51"/>
      <c r="BM48" s="52"/>
      <c r="BN48" s="52"/>
      <c r="BO48" s="52"/>
      <c r="BP48" s="52"/>
      <c r="BQ48" s="52"/>
      <c r="BR48" s="52"/>
      <c r="BS48" s="52"/>
      <c r="BT48" s="52"/>
      <c r="BU48" s="52"/>
      <c r="BV48" s="52"/>
      <c r="BW48" s="52"/>
      <c r="BX48" s="52"/>
      <c r="BY48" s="52"/>
      <c r="BZ48" s="53"/>
    </row>
    <row r="49" spans="1:78" ht="13.5" customHeight="1" x14ac:dyDescent="0.2">
      <c r="A49" s="2"/>
      <c r="B49" s="17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18"/>
      <c r="BK49" s="2"/>
      <c r="BL49" s="51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3"/>
    </row>
    <row r="50" spans="1:78" ht="13.5" customHeight="1" x14ac:dyDescent="0.2">
      <c r="A50" s="2"/>
      <c r="B50" s="17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18"/>
      <c r="BK50" s="2"/>
      <c r="BL50" s="51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3"/>
    </row>
    <row r="51" spans="1:78" ht="13.5" customHeight="1" x14ac:dyDescent="0.2">
      <c r="A51" s="2"/>
      <c r="B51" s="17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18"/>
      <c r="BK51" s="2"/>
      <c r="BL51" s="51"/>
      <c r="BM51" s="52"/>
      <c r="BN51" s="52"/>
      <c r="BO51" s="52"/>
      <c r="BP51" s="52"/>
      <c r="BQ51" s="52"/>
      <c r="BR51" s="52"/>
      <c r="BS51" s="52"/>
      <c r="BT51" s="52"/>
      <c r="BU51" s="52"/>
      <c r="BV51" s="52"/>
      <c r="BW51" s="52"/>
      <c r="BX51" s="52"/>
      <c r="BY51" s="52"/>
      <c r="BZ51" s="53"/>
    </row>
    <row r="52" spans="1:78" ht="13.5" customHeight="1" x14ac:dyDescent="0.2">
      <c r="A52" s="2"/>
      <c r="B52" s="17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18"/>
      <c r="BK52" s="2"/>
      <c r="BL52" s="51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3"/>
    </row>
    <row r="53" spans="1:78" ht="13.5" customHeight="1" x14ac:dyDescent="0.2">
      <c r="A53" s="2"/>
      <c r="B53" s="17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18"/>
      <c r="BK53" s="2"/>
      <c r="BL53" s="51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/>
      <c r="BX53" s="52"/>
      <c r="BY53" s="52"/>
      <c r="BZ53" s="53"/>
    </row>
    <row r="54" spans="1:78" ht="13.5" customHeight="1" x14ac:dyDescent="0.2">
      <c r="A54" s="2"/>
      <c r="B54" s="17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18"/>
      <c r="BK54" s="2"/>
      <c r="BL54" s="51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3"/>
    </row>
    <row r="55" spans="1:78" ht="13.5" customHeight="1" x14ac:dyDescent="0.2">
      <c r="A55" s="2"/>
      <c r="B55" s="17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18"/>
      <c r="BK55" s="2"/>
      <c r="BL55" s="51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3"/>
    </row>
    <row r="56" spans="1:78" ht="13.5" customHeight="1" x14ac:dyDescent="0.2">
      <c r="A56" s="2"/>
      <c r="B56" s="17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51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/>
      <c r="BX56" s="52"/>
      <c r="BY56" s="52"/>
      <c r="BZ56" s="53"/>
    </row>
    <row r="57" spans="1:78" ht="13.5" customHeight="1" x14ac:dyDescent="0.2">
      <c r="A57" s="2"/>
      <c r="B57" s="17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51"/>
      <c r="BM57" s="52"/>
      <c r="BN57" s="52"/>
      <c r="BO57" s="52"/>
      <c r="BP57" s="52"/>
      <c r="BQ57" s="52"/>
      <c r="BR57" s="52"/>
      <c r="BS57" s="52"/>
      <c r="BT57" s="52"/>
      <c r="BU57" s="52"/>
      <c r="BV57" s="52"/>
      <c r="BW57" s="52"/>
      <c r="BX57" s="52"/>
      <c r="BY57" s="52"/>
      <c r="BZ57" s="53"/>
    </row>
    <row r="58" spans="1:78" ht="13.5" customHeight="1" x14ac:dyDescent="0.2">
      <c r="A58" s="2"/>
      <c r="B58" s="17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51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3"/>
    </row>
    <row r="59" spans="1:78" ht="13.5" customHeight="1" x14ac:dyDescent="0.2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51"/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3"/>
    </row>
    <row r="60" spans="1:78" ht="13.5" customHeight="1" x14ac:dyDescent="0.2">
      <c r="A60" s="2"/>
      <c r="B60" s="62" t="s">
        <v>27</v>
      </c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  <c r="BC60" s="63"/>
      <c r="BD60" s="63"/>
      <c r="BE60" s="63"/>
      <c r="BF60" s="63"/>
      <c r="BG60" s="63"/>
      <c r="BH60" s="63"/>
      <c r="BI60" s="63"/>
      <c r="BJ60" s="64"/>
      <c r="BK60" s="2"/>
      <c r="BL60" s="51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3"/>
    </row>
    <row r="61" spans="1:78" ht="13.5" customHeight="1" x14ac:dyDescent="0.2">
      <c r="A61" s="2"/>
      <c r="B61" s="62"/>
      <c r="C61" s="63"/>
      <c r="D61" s="63"/>
      <c r="E61" s="63"/>
      <c r="F61" s="63"/>
      <c r="G61" s="63"/>
      <c r="H61" s="63"/>
      <c r="I61" s="63"/>
      <c r="J61" s="63"/>
      <c r="K61" s="63"/>
      <c r="L61" s="63"/>
      <c r="M61" s="63"/>
      <c r="N61" s="63"/>
      <c r="O61" s="63"/>
      <c r="P61" s="63"/>
      <c r="Q61" s="63"/>
      <c r="R61" s="63"/>
      <c r="S61" s="63"/>
      <c r="T61" s="63"/>
      <c r="U61" s="63"/>
      <c r="V61" s="63"/>
      <c r="W61" s="63"/>
      <c r="X61" s="63"/>
      <c r="Y61" s="63"/>
      <c r="Z61" s="63"/>
      <c r="AA61" s="63"/>
      <c r="AB61" s="63"/>
      <c r="AC61" s="63"/>
      <c r="AD61" s="63"/>
      <c r="AE61" s="63"/>
      <c r="AF61" s="63"/>
      <c r="AG61" s="63"/>
      <c r="AH61" s="63"/>
      <c r="AI61" s="63"/>
      <c r="AJ61" s="63"/>
      <c r="AK61" s="63"/>
      <c r="AL61" s="63"/>
      <c r="AM61" s="63"/>
      <c r="AN61" s="63"/>
      <c r="AO61" s="63"/>
      <c r="AP61" s="63"/>
      <c r="AQ61" s="63"/>
      <c r="AR61" s="63"/>
      <c r="AS61" s="63"/>
      <c r="AT61" s="63"/>
      <c r="AU61" s="63"/>
      <c r="AV61" s="63"/>
      <c r="AW61" s="63"/>
      <c r="AX61" s="63"/>
      <c r="AY61" s="63"/>
      <c r="AZ61" s="63"/>
      <c r="BA61" s="63"/>
      <c r="BB61" s="63"/>
      <c r="BC61" s="63"/>
      <c r="BD61" s="63"/>
      <c r="BE61" s="63"/>
      <c r="BF61" s="63"/>
      <c r="BG61" s="63"/>
      <c r="BH61" s="63"/>
      <c r="BI61" s="63"/>
      <c r="BJ61" s="64"/>
      <c r="BK61" s="2"/>
      <c r="BL61" s="51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3"/>
    </row>
    <row r="62" spans="1:78" ht="13.5" customHeight="1" x14ac:dyDescent="0.2">
      <c r="A62" s="2"/>
      <c r="B62" s="17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18"/>
      <c r="BK62" s="2"/>
      <c r="BL62" s="51"/>
      <c r="BM62" s="52"/>
      <c r="BN62" s="52"/>
      <c r="BO62" s="52"/>
      <c r="BP62" s="52"/>
      <c r="BQ62" s="52"/>
      <c r="BR62" s="52"/>
      <c r="BS62" s="52"/>
      <c r="BT62" s="52"/>
      <c r="BU62" s="52"/>
      <c r="BV62" s="52"/>
      <c r="BW62" s="52"/>
      <c r="BX62" s="52"/>
      <c r="BY62" s="52"/>
      <c r="BZ62" s="53"/>
    </row>
    <row r="63" spans="1:78" ht="13.5" customHeight="1" x14ac:dyDescent="0.2">
      <c r="A63" s="2"/>
      <c r="B63" s="17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18"/>
      <c r="BK63" s="2"/>
      <c r="BL63" s="51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/>
      <c r="BX63" s="52"/>
      <c r="BY63" s="52"/>
      <c r="BZ63" s="53"/>
    </row>
    <row r="64" spans="1:78" ht="13.5" customHeight="1" x14ac:dyDescent="0.2">
      <c r="A64" s="2"/>
      <c r="B64" s="17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18"/>
      <c r="BK64" s="2"/>
      <c r="BL64" s="45" t="s">
        <v>28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2">
      <c r="A65" s="2"/>
      <c r="B65" s="17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18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2">
      <c r="A66" s="2"/>
      <c r="B66" s="17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18"/>
      <c r="BK66" s="2"/>
      <c r="BL66" s="51" t="s">
        <v>112</v>
      </c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3"/>
    </row>
    <row r="67" spans="1:78" ht="13.5" customHeight="1" x14ac:dyDescent="0.2">
      <c r="A67" s="2"/>
      <c r="B67" s="17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18"/>
      <c r="BK67" s="2"/>
      <c r="BL67" s="51"/>
      <c r="BM67" s="52"/>
      <c r="BN67" s="52"/>
      <c r="BO67" s="52"/>
      <c r="BP67" s="52"/>
      <c r="BQ67" s="52"/>
      <c r="BR67" s="52"/>
      <c r="BS67" s="52"/>
      <c r="BT67" s="52"/>
      <c r="BU67" s="52"/>
      <c r="BV67" s="52"/>
      <c r="BW67" s="52"/>
      <c r="BX67" s="52"/>
      <c r="BY67" s="52"/>
      <c r="BZ67" s="53"/>
    </row>
    <row r="68" spans="1:78" ht="13.5" customHeight="1" x14ac:dyDescent="0.2">
      <c r="A68" s="2"/>
      <c r="B68" s="17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18"/>
      <c r="BK68" s="2"/>
      <c r="BL68" s="51"/>
      <c r="BM68" s="52"/>
      <c r="BN68" s="52"/>
      <c r="BO68" s="52"/>
      <c r="BP68" s="52"/>
      <c r="BQ68" s="52"/>
      <c r="BR68" s="52"/>
      <c r="BS68" s="52"/>
      <c r="BT68" s="52"/>
      <c r="BU68" s="52"/>
      <c r="BV68" s="52"/>
      <c r="BW68" s="52"/>
      <c r="BX68" s="52"/>
      <c r="BY68" s="52"/>
      <c r="BZ68" s="53"/>
    </row>
    <row r="69" spans="1:78" ht="13.5" customHeight="1" x14ac:dyDescent="0.2">
      <c r="A69" s="2"/>
      <c r="B69" s="17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18"/>
      <c r="BK69" s="2"/>
      <c r="BL69" s="51"/>
      <c r="BM69" s="52"/>
      <c r="BN69" s="52"/>
      <c r="BO69" s="52"/>
      <c r="BP69" s="52"/>
      <c r="BQ69" s="52"/>
      <c r="BR69" s="52"/>
      <c r="BS69" s="52"/>
      <c r="BT69" s="52"/>
      <c r="BU69" s="52"/>
      <c r="BV69" s="52"/>
      <c r="BW69" s="52"/>
      <c r="BX69" s="52"/>
      <c r="BY69" s="52"/>
      <c r="BZ69" s="53"/>
    </row>
    <row r="70" spans="1:78" ht="13.5" customHeight="1" x14ac:dyDescent="0.2">
      <c r="A70" s="2"/>
      <c r="B70" s="17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18"/>
      <c r="BK70" s="2"/>
      <c r="BL70" s="51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/>
      <c r="BX70" s="52"/>
      <c r="BY70" s="52"/>
      <c r="BZ70" s="53"/>
    </row>
    <row r="71" spans="1:78" ht="13.5" customHeight="1" x14ac:dyDescent="0.2">
      <c r="A71" s="2"/>
      <c r="B71" s="17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18"/>
      <c r="BK71" s="2"/>
      <c r="BL71" s="51"/>
      <c r="BM71" s="52"/>
      <c r="BN71" s="52"/>
      <c r="BO71" s="52"/>
      <c r="BP71" s="52"/>
      <c r="BQ71" s="52"/>
      <c r="BR71" s="52"/>
      <c r="BS71" s="52"/>
      <c r="BT71" s="52"/>
      <c r="BU71" s="52"/>
      <c r="BV71" s="52"/>
      <c r="BW71" s="52"/>
      <c r="BX71" s="52"/>
      <c r="BY71" s="52"/>
      <c r="BZ71" s="53"/>
    </row>
    <row r="72" spans="1:78" ht="13.5" customHeight="1" x14ac:dyDescent="0.2">
      <c r="A72" s="2"/>
      <c r="B72" s="17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18"/>
      <c r="BK72" s="2"/>
      <c r="BL72" s="51"/>
      <c r="BM72" s="52"/>
      <c r="BN72" s="52"/>
      <c r="BO72" s="52"/>
      <c r="BP72" s="52"/>
      <c r="BQ72" s="52"/>
      <c r="BR72" s="52"/>
      <c r="BS72" s="52"/>
      <c r="BT72" s="52"/>
      <c r="BU72" s="52"/>
      <c r="BV72" s="52"/>
      <c r="BW72" s="52"/>
      <c r="BX72" s="52"/>
      <c r="BY72" s="52"/>
      <c r="BZ72" s="53"/>
    </row>
    <row r="73" spans="1:78" ht="13.5" customHeight="1" x14ac:dyDescent="0.2">
      <c r="A73" s="2"/>
      <c r="B73" s="17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18"/>
      <c r="BK73" s="2"/>
      <c r="BL73" s="51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/>
      <c r="BX73" s="52"/>
      <c r="BY73" s="52"/>
      <c r="BZ73" s="53"/>
    </row>
    <row r="74" spans="1:78" ht="13.5" customHeight="1" x14ac:dyDescent="0.2">
      <c r="A74" s="2"/>
      <c r="B74" s="17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18"/>
      <c r="BK74" s="2"/>
      <c r="BL74" s="51"/>
      <c r="BM74" s="52"/>
      <c r="BN74" s="52"/>
      <c r="BO74" s="52"/>
      <c r="BP74" s="52"/>
      <c r="BQ74" s="52"/>
      <c r="BR74" s="52"/>
      <c r="BS74" s="52"/>
      <c r="BT74" s="52"/>
      <c r="BU74" s="52"/>
      <c r="BV74" s="52"/>
      <c r="BW74" s="52"/>
      <c r="BX74" s="52"/>
      <c r="BY74" s="52"/>
      <c r="BZ74" s="53"/>
    </row>
    <row r="75" spans="1:78" ht="13.5" customHeight="1" x14ac:dyDescent="0.2">
      <c r="A75" s="2"/>
      <c r="B75" s="17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18"/>
      <c r="BK75" s="2"/>
      <c r="BL75" s="51"/>
      <c r="BM75" s="52"/>
      <c r="BN75" s="52"/>
      <c r="BO75" s="52"/>
      <c r="BP75" s="52"/>
      <c r="BQ75" s="52"/>
      <c r="BR75" s="52"/>
      <c r="BS75" s="52"/>
      <c r="BT75" s="52"/>
      <c r="BU75" s="52"/>
      <c r="BV75" s="52"/>
      <c r="BW75" s="52"/>
      <c r="BX75" s="52"/>
      <c r="BY75" s="52"/>
      <c r="BZ75" s="53"/>
    </row>
    <row r="76" spans="1:78" ht="13.5" customHeight="1" x14ac:dyDescent="0.2">
      <c r="A76" s="2"/>
      <c r="B76" s="17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18"/>
      <c r="BK76" s="2"/>
      <c r="BL76" s="51"/>
      <c r="BM76" s="52"/>
      <c r="BN76" s="52"/>
      <c r="BO76" s="52"/>
      <c r="BP76" s="52"/>
      <c r="BQ76" s="52"/>
      <c r="BR76" s="52"/>
      <c r="BS76" s="52"/>
      <c r="BT76" s="52"/>
      <c r="BU76" s="52"/>
      <c r="BV76" s="52"/>
      <c r="BW76" s="52"/>
      <c r="BX76" s="52"/>
      <c r="BY76" s="52"/>
      <c r="BZ76" s="53"/>
    </row>
    <row r="77" spans="1:78" ht="13.5" customHeight="1" x14ac:dyDescent="0.2">
      <c r="A77" s="2"/>
      <c r="B77" s="17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18"/>
      <c r="BK77" s="2"/>
      <c r="BL77" s="51"/>
      <c r="BM77" s="52"/>
      <c r="BN77" s="52"/>
      <c r="BO77" s="52"/>
      <c r="BP77" s="52"/>
      <c r="BQ77" s="52"/>
      <c r="BR77" s="52"/>
      <c r="BS77" s="52"/>
      <c r="BT77" s="52"/>
      <c r="BU77" s="52"/>
      <c r="BV77" s="52"/>
      <c r="BW77" s="52"/>
      <c r="BX77" s="52"/>
      <c r="BY77" s="52"/>
      <c r="BZ77" s="53"/>
    </row>
    <row r="78" spans="1:78" ht="13.5" customHeight="1" x14ac:dyDescent="0.2">
      <c r="A78" s="2"/>
      <c r="B78" s="17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18"/>
      <c r="BK78" s="2"/>
      <c r="BL78" s="51"/>
      <c r="BM78" s="52"/>
      <c r="BN78" s="52"/>
      <c r="BO78" s="52"/>
      <c r="BP78" s="52"/>
      <c r="BQ78" s="52"/>
      <c r="BR78" s="52"/>
      <c r="BS78" s="52"/>
      <c r="BT78" s="52"/>
      <c r="BU78" s="52"/>
      <c r="BV78" s="52"/>
      <c r="BW78" s="52"/>
      <c r="BX78" s="52"/>
      <c r="BY78" s="52"/>
      <c r="BZ78" s="53"/>
    </row>
    <row r="79" spans="1:78" ht="13.5" customHeight="1" x14ac:dyDescent="0.2">
      <c r="A79" s="2"/>
      <c r="B79" s="17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4"/>
      <c r="BJ79" s="18"/>
      <c r="BK79" s="2"/>
      <c r="BL79" s="51"/>
      <c r="BM79" s="52"/>
      <c r="BN79" s="52"/>
      <c r="BO79" s="52"/>
      <c r="BP79" s="52"/>
      <c r="BQ79" s="52"/>
      <c r="BR79" s="52"/>
      <c r="BS79" s="52"/>
      <c r="BT79" s="52"/>
      <c r="BU79" s="52"/>
      <c r="BV79" s="52"/>
      <c r="BW79" s="52"/>
      <c r="BX79" s="52"/>
      <c r="BY79" s="52"/>
      <c r="BZ79" s="53"/>
    </row>
    <row r="80" spans="1:78" ht="13.5" customHeight="1" x14ac:dyDescent="0.2">
      <c r="A80" s="2"/>
      <c r="B80" s="17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4"/>
      <c r="BJ80" s="18"/>
      <c r="BK80" s="2"/>
      <c r="BL80" s="51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53"/>
    </row>
    <row r="81" spans="1:78" ht="13.5" customHeight="1" x14ac:dyDescent="0.2">
      <c r="A81" s="2"/>
      <c r="B81" s="17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4"/>
      <c r="V81" s="4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4"/>
      <c r="AP81" s="4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4"/>
      <c r="BJ81" s="18"/>
      <c r="BK81" s="2"/>
      <c r="BL81" s="51"/>
      <c r="BM81" s="52"/>
      <c r="BN81" s="52"/>
      <c r="BO81" s="52"/>
      <c r="BP81" s="52"/>
      <c r="BQ81" s="52"/>
      <c r="BR81" s="52"/>
      <c r="BS81" s="52"/>
      <c r="BT81" s="52"/>
      <c r="BU81" s="52"/>
      <c r="BV81" s="52"/>
      <c r="BW81" s="52"/>
      <c r="BX81" s="52"/>
      <c r="BY81" s="52"/>
      <c r="BZ81" s="53"/>
    </row>
    <row r="82" spans="1:78" ht="13.5" customHeight="1" x14ac:dyDescent="0.2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54"/>
      <c r="BM82" s="55"/>
      <c r="BN82" s="55"/>
      <c r="BO82" s="55"/>
      <c r="BP82" s="55"/>
      <c r="BQ82" s="55"/>
      <c r="BR82" s="55"/>
      <c r="BS82" s="55"/>
      <c r="BT82" s="55"/>
      <c r="BU82" s="55"/>
      <c r="BV82" s="55"/>
      <c r="BW82" s="55"/>
      <c r="BX82" s="55"/>
      <c r="BY82" s="55"/>
      <c r="BZ82" s="56"/>
    </row>
    <row r="83" spans="1:78" x14ac:dyDescent="0.2">
      <c r="C83" s="26"/>
    </row>
    <row r="84" spans="1:78" hidden="1" x14ac:dyDescent="0.2">
      <c r="B84" s="27" t="s">
        <v>29</v>
      </c>
      <c r="C84" s="27"/>
      <c r="D84" s="27"/>
      <c r="E84" s="27" t="s">
        <v>30</v>
      </c>
      <c r="F84" s="27" t="s">
        <v>31</v>
      </c>
      <c r="G84" s="27" t="s">
        <v>32</v>
      </c>
      <c r="H84" s="27" t="s">
        <v>33</v>
      </c>
      <c r="I84" s="27" t="s">
        <v>34</v>
      </c>
      <c r="J84" s="27" t="s">
        <v>35</v>
      </c>
      <c r="K84" s="27" t="s">
        <v>36</v>
      </c>
      <c r="L84" s="27" t="s">
        <v>37</v>
      </c>
      <c r="M84" s="27" t="s">
        <v>38</v>
      </c>
      <c r="N84" s="27" t="s">
        <v>39</v>
      </c>
      <c r="O84" s="27" t="s">
        <v>40</v>
      </c>
    </row>
    <row r="85" spans="1:78" hidden="1" x14ac:dyDescent="0.2">
      <c r="B85" s="27"/>
      <c r="C85" s="27"/>
      <c r="D85" s="27"/>
      <c r="E85" s="27" t="str">
        <f>データ!AH6</f>
        <v>【112.01】</v>
      </c>
      <c r="F85" s="27" t="str">
        <f>データ!AS6</f>
        <v>【1.08】</v>
      </c>
      <c r="G85" s="27" t="str">
        <f>データ!BD6</f>
        <v>【264.97】</v>
      </c>
      <c r="H85" s="27" t="str">
        <f>データ!BO6</f>
        <v>【266.61】</v>
      </c>
      <c r="I85" s="27" t="str">
        <f>データ!BZ6</f>
        <v>【103.24】</v>
      </c>
      <c r="J85" s="27" t="str">
        <f>データ!CK6</f>
        <v>【168.38】</v>
      </c>
      <c r="K85" s="27" t="str">
        <f>データ!CV6</f>
        <v>【60.00】</v>
      </c>
      <c r="L85" s="27" t="str">
        <f>データ!DG6</f>
        <v>【89.80】</v>
      </c>
      <c r="M85" s="27" t="str">
        <f>データ!DR6</f>
        <v>【49.59】</v>
      </c>
      <c r="N85" s="27" t="str">
        <f>データ!EC6</f>
        <v>【19.44】</v>
      </c>
      <c r="O85" s="27" t="str">
        <f>データ!EN6</f>
        <v>【0.68】</v>
      </c>
    </row>
  </sheetData>
  <sheetProtection algorithmName="SHA-512" hashValue="BErcH27Sy86JgKcOOIDtkBVWA7gUsmhvQoPjUXL6i6TaiXmWlu52hKGCerPRbpjMRRJnUY7HnFWKmn1Q94C1FA==" saltValue="g/2j8QirwJM6khybMx68Dg==" spinCount="100000" sheet="1" objects="1" scenarios="1" formatCells="0" formatColumns="0" formatRows="0"/>
  <mergeCells count="44">
    <mergeCell ref="B2:BZ4"/>
    <mergeCell ref="B6:AG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L9:AS9"/>
    <mergeCell ref="AT9:BA9"/>
    <mergeCell ref="BB9:BI9"/>
    <mergeCell ref="B8:H8"/>
    <mergeCell ref="I8:O8"/>
    <mergeCell ref="P8:V8"/>
    <mergeCell ref="W8:AC8"/>
    <mergeCell ref="AD8:AJ8"/>
    <mergeCell ref="AL8:AS8"/>
    <mergeCell ref="BL9:BM9"/>
    <mergeCell ref="B10:H10"/>
    <mergeCell ref="I10:O10"/>
    <mergeCell ref="P10:V10"/>
    <mergeCell ref="W10:AC10"/>
    <mergeCell ref="AL10:AS10"/>
    <mergeCell ref="AT10:BA10"/>
    <mergeCell ref="BB10:BI10"/>
    <mergeCell ref="BL10:BM10"/>
    <mergeCell ref="BL64:BZ65"/>
    <mergeCell ref="BL66:BZ82"/>
    <mergeCell ref="BL11:BZ13"/>
    <mergeCell ref="B14:BJ15"/>
    <mergeCell ref="BL14:BZ15"/>
    <mergeCell ref="BL16:BZ44"/>
    <mergeCell ref="BL45:BZ46"/>
    <mergeCell ref="BL47:BZ63"/>
    <mergeCell ref="B60:BJ61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N13"/>
  <sheetViews>
    <sheetView showGridLines="0" workbookViewId="0"/>
  </sheetViews>
  <sheetFormatPr defaultRowHeight="13" x14ac:dyDescent="0.2"/>
  <cols>
    <col min="2" max="144" width="11.90625" customWidth="1"/>
  </cols>
  <sheetData>
    <row r="1" spans="1:144" x14ac:dyDescent="0.2">
      <c r="A1" t="s">
        <v>41</v>
      </c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>
        <v>1</v>
      </c>
      <c r="Y1" s="28">
        <v>1</v>
      </c>
      <c r="Z1" s="28">
        <v>1</v>
      </c>
      <c r="AA1" s="28">
        <v>1</v>
      </c>
      <c r="AB1" s="28">
        <v>1</v>
      </c>
      <c r="AC1" s="28">
        <v>1</v>
      </c>
      <c r="AD1" s="28">
        <v>1</v>
      </c>
      <c r="AE1" s="28">
        <v>1</v>
      </c>
      <c r="AF1" s="28">
        <v>1</v>
      </c>
      <c r="AG1" s="28">
        <v>1</v>
      </c>
      <c r="AH1" s="28"/>
      <c r="AI1" s="28">
        <v>1</v>
      </c>
      <c r="AJ1" s="28">
        <v>1</v>
      </c>
      <c r="AK1" s="28">
        <v>1</v>
      </c>
      <c r="AL1" s="28">
        <v>1</v>
      </c>
      <c r="AM1" s="28">
        <v>1</v>
      </c>
      <c r="AN1" s="28">
        <v>1</v>
      </c>
      <c r="AO1" s="28">
        <v>1</v>
      </c>
      <c r="AP1" s="28">
        <v>1</v>
      </c>
      <c r="AQ1" s="28">
        <v>1</v>
      </c>
      <c r="AR1" s="28">
        <v>1</v>
      </c>
      <c r="AS1" s="28"/>
      <c r="AT1" s="28">
        <v>1</v>
      </c>
      <c r="AU1" s="28">
        <v>1</v>
      </c>
      <c r="AV1" s="28">
        <v>1</v>
      </c>
      <c r="AW1" s="28">
        <v>1</v>
      </c>
      <c r="AX1" s="28">
        <v>1</v>
      </c>
      <c r="AY1" s="28">
        <v>1</v>
      </c>
      <c r="AZ1" s="28">
        <v>1</v>
      </c>
      <c r="BA1" s="28">
        <v>1</v>
      </c>
      <c r="BB1" s="28">
        <v>1</v>
      </c>
      <c r="BC1" s="28">
        <v>1</v>
      </c>
      <c r="BD1" s="28"/>
      <c r="BE1" s="28">
        <v>1</v>
      </c>
      <c r="BF1" s="28">
        <v>1</v>
      </c>
      <c r="BG1" s="28">
        <v>1</v>
      </c>
      <c r="BH1" s="28">
        <v>1</v>
      </c>
      <c r="BI1" s="28">
        <v>1</v>
      </c>
      <c r="BJ1" s="28">
        <v>1</v>
      </c>
      <c r="BK1" s="28">
        <v>1</v>
      </c>
      <c r="BL1" s="28">
        <v>1</v>
      </c>
      <c r="BM1" s="28">
        <v>1</v>
      </c>
      <c r="BN1" s="28">
        <v>1</v>
      </c>
      <c r="BO1" s="28"/>
      <c r="BP1" s="28">
        <v>1</v>
      </c>
      <c r="BQ1" s="28">
        <v>1</v>
      </c>
      <c r="BR1" s="28">
        <v>1</v>
      </c>
      <c r="BS1" s="28">
        <v>1</v>
      </c>
      <c r="BT1" s="28">
        <v>1</v>
      </c>
      <c r="BU1" s="28">
        <v>1</v>
      </c>
      <c r="BV1" s="28">
        <v>1</v>
      </c>
      <c r="BW1" s="28">
        <v>1</v>
      </c>
      <c r="BX1" s="28">
        <v>1</v>
      </c>
      <c r="BY1" s="28">
        <v>1</v>
      </c>
      <c r="BZ1" s="28"/>
      <c r="CA1" s="28">
        <v>1</v>
      </c>
      <c r="CB1" s="28">
        <v>1</v>
      </c>
      <c r="CC1" s="28">
        <v>1</v>
      </c>
      <c r="CD1" s="28">
        <v>1</v>
      </c>
      <c r="CE1" s="28">
        <v>1</v>
      </c>
      <c r="CF1" s="28">
        <v>1</v>
      </c>
      <c r="CG1" s="28">
        <v>1</v>
      </c>
      <c r="CH1" s="28">
        <v>1</v>
      </c>
      <c r="CI1" s="28">
        <v>1</v>
      </c>
      <c r="CJ1" s="28">
        <v>1</v>
      </c>
      <c r="CK1" s="28"/>
      <c r="CL1" s="28">
        <v>1</v>
      </c>
      <c r="CM1" s="28">
        <v>1</v>
      </c>
      <c r="CN1" s="28">
        <v>1</v>
      </c>
      <c r="CO1" s="28">
        <v>1</v>
      </c>
      <c r="CP1" s="28">
        <v>1</v>
      </c>
      <c r="CQ1" s="28">
        <v>1</v>
      </c>
      <c r="CR1" s="28">
        <v>1</v>
      </c>
      <c r="CS1" s="28">
        <v>1</v>
      </c>
      <c r="CT1" s="28">
        <v>1</v>
      </c>
      <c r="CU1" s="28">
        <v>1</v>
      </c>
      <c r="CV1" s="28"/>
      <c r="CW1" s="28">
        <v>1</v>
      </c>
      <c r="CX1" s="28">
        <v>1</v>
      </c>
      <c r="CY1" s="28">
        <v>1</v>
      </c>
      <c r="CZ1" s="28">
        <v>1</v>
      </c>
      <c r="DA1" s="28">
        <v>1</v>
      </c>
      <c r="DB1" s="28">
        <v>1</v>
      </c>
      <c r="DC1" s="28">
        <v>1</v>
      </c>
      <c r="DD1" s="28">
        <v>1</v>
      </c>
      <c r="DE1" s="28">
        <v>1</v>
      </c>
      <c r="DF1" s="28">
        <v>1</v>
      </c>
      <c r="DG1" s="28"/>
      <c r="DH1" s="28">
        <v>1</v>
      </c>
      <c r="DI1" s="28">
        <v>1</v>
      </c>
      <c r="DJ1" s="28">
        <v>1</v>
      </c>
      <c r="DK1" s="28">
        <v>1</v>
      </c>
      <c r="DL1" s="28">
        <v>1</v>
      </c>
      <c r="DM1" s="28">
        <v>1</v>
      </c>
      <c r="DN1" s="28">
        <v>1</v>
      </c>
      <c r="DO1" s="28">
        <v>1</v>
      </c>
      <c r="DP1" s="28">
        <v>1</v>
      </c>
      <c r="DQ1" s="28">
        <v>1</v>
      </c>
      <c r="DR1" s="28"/>
      <c r="DS1" s="28">
        <v>1</v>
      </c>
      <c r="DT1" s="28">
        <v>1</v>
      </c>
      <c r="DU1" s="28">
        <v>1</v>
      </c>
      <c r="DV1" s="28">
        <v>1</v>
      </c>
      <c r="DW1" s="28">
        <v>1</v>
      </c>
      <c r="DX1" s="28">
        <v>1</v>
      </c>
      <c r="DY1" s="28">
        <v>1</v>
      </c>
      <c r="DZ1" s="28">
        <v>1</v>
      </c>
      <c r="EA1" s="28">
        <v>1</v>
      </c>
      <c r="EB1" s="28">
        <v>1</v>
      </c>
      <c r="EC1" s="28"/>
      <c r="ED1" s="28">
        <v>1</v>
      </c>
      <c r="EE1" s="28">
        <v>1</v>
      </c>
      <c r="EF1" s="28">
        <v>1</v>
      </c>
      <c r="EG1" s="28">
        <v>1</v>
      </c>
      <c r="EH1" s="28">
        <v>1</v>
      </c>
      <c r="EI1" s="28">
        <v>1</v>
      </c>
      <c r="EJ1" s="28">
        <v>1</v>
      </c>
      <c r="EK1" s="28">
        <v>1</v>
      </c>
      <c r="EL1" s="28">
        <v>1</v>
      </c>
      <c r="EM1" s="28">
        <v>1</v>
      </c>
      <c r="EN1" s="28"/>
    </row>
    <row r="2" spans="1:144" x14ac:dyDescent="0.2">
      <c r="A2" s="29" t="s">
        <v>42</v>
      </c>
      <c r="B2" s="29">
        <f>COLUMN()-1</f>
        <v>1</v>
      </c>
      <c r="C2" s="29">
        <f t="shared" ref="C2:BR2" si="0">COLUMN()-1</f>
        <v>2</v>
      </c>
      <c r="D2" s="29">
        <f t="shared" si="0"/>
        <v>3</v>
      </c>
      <c r="E2" s="29">
        <f t="shared" si="0"/>
        <v>4</v>
      </c>
      <c r="F2" s="29">
        <f t="shared" si="0"/>
        <v>5</v>
      </c>
      <c r="G2" s="29">
        <f t="shared" si="0"/>
        <v>6</v>
      </c>
      <c r="H2" s="29">
        <f t="shared" si="0"/>
        <v>7</v>
      </c>
      <c r="I2" s="29">
        <f t="shared" si="0"/>
        <v>8</v>
      </c>
      <c r="J2" s="29">
        <f t="shared" si="0"/>
        <v>9</v>
      </c>
      <c r="K2" s="29">
        <f t="shared" si="0"/>
        <v>10</v>
      </c>
      <c r="L2" s="29">
        <f t="shared" si="0"/>
        <v>11</v>
      </c>
      <c r="M2" s="29">
        <f t="shared" si="0"/>
        <v>12</v>
      </c>
      <c r="N2" s="29">
        <f t="shared" si="0"/>
        <v>13</v>
      </c>
      <c r="O2" s="29">
        <f t="shared" si="0"/>
        <v>14</v>
      </c>
      <c r="P2" s="29">
        <f t="shared" si="0"/>
        <v>15</v>
      </c>
      <c r="Q2" s="29">
        <f t="shared" si="0"/>
        <v>16</v>
      </c>
      <c r="R2" s="29">
        <f t="shared" si="0"/>
        <v>17</v>
      </c>
      <c r="S2" s="29">
        <f t="shared" si="0"/>
        <v>18</v>
      </c>
      <c r="T2" s="29">
        <f t="shared" si="0"/>
        <v>19</v>
      </c>
      <c r="U2" s="29">
        <f t="shared" si="0"/>
        <v>20</v>
      </c>
      <c r="V2" s="29">
        <f t="shared" si="0"/>
        <v>21</v>
      </c>
      <c r="W2" s="29">
        <f t="shared" si="0"/>
        <v>22</v>
      </c>
      <c r="X2" s="29">
        <f t="shared" si="0"/>
        <v>23</v>
      </c>
      <c r="Y2" s="29">
        <f t="shared" si="0"/>
        <v>24</v>
      </c>
      <c r="Z2" s="29">
        <f t="shared" si="0"/>
        <v>25</v>
      </c>
      <c r="AA2" s="29">
        <f t="shared" si="0"/>
        <v>26</v>
      </c>
      <c r="AB2" s="29">
        <f t="shared" si="0"/>
        <v>27</v>
      </c>
      <c r="AC2" s="29">
        <f t="shared" si="0"/>
        <v>28</v>
      </c>
      <c r="AD2" s="29">
        <f t="shared" si="0"/>
        <v>29</v>
      </c>
      <c r="AE2" s="29">
        <f t="shared" si="0"/>
        <v>30</v>
      </c>
      <c r="AF2" s="29">
        <f t="shared" si="0"/>
        <v>31</v>
      </c>
      <c r="AG2" s="29">
        <f t="shared" si="0"/>
        <v>32</v>
      </c>
      <c r="AH2" s="29">
        <f t="shared" si="0"/>
        <v>33</v>
      </c>
      <c r="AI2" s="29">
        <f t="shared" si="0"/>
        <v>34</v>
      </c>
      <c r="AJ2" s="29">
        <f t="shared" si="0"/>
        <v>35</v>
      </c>
      <c r="AK2" s="29">
        <f t="shared" si="0"/>
        <v>36</v>
      </c>
      <c r="AL2" s="29">
        <f t="shared" si="0"/>
        <v>37</v>
      </c>
      <c r="AM2" s="29">
        <f t="shared" si="0"/>
        <v>38</v>
      </c>
      <c r="AN2" s="29">
        <f t="shared" si="0"/>
        <v>39</v>
      </c>
      <c r="AO2" s="29">
        <f t="shared" si="0"/>
        <v>40</v>
      </c>
      <c r="AP2" s="29">
        <f t="shared" si="0"/>
        <v>41</v>
      </c>
      <c r="AQ2" s="29">
        <f t="shared" si="0"/>
        <v>42</v>
      </c>
      <c r="AR2" s="29">
        <f t="shared" si="0"/>
        <v>43</v>
      </c>
      <c r="AS2" s="29">
        <f t="shared" si="0"/>
        <v>44</v>
      </c>
      <c r="AT2" s="29">
        <f t="shared" si="0"/>
        <v>45</v>
      </c>
      <c r="AU2" s="29">
        <f t="shared" si="0"/>
        <v>46</v>
      </c>
      <c r="AV2" s="29">
        <f t="shared" si="0"/>
        <v>47</v>
      </c>
      <c r="AW2" s="29">
        <f t="shared" si="0"/>
        <v>48</v>
      </c>
      <c r="AX2" s="29">
        <f t="shared" si="0"/>
        <v>49</v>
      </c>
      <c r="AY2" s="29">
        <f t="shared" si="0"/>
        <v>50</v>
      </c>
      <c r="AZ2" s="29">
        <f t="shared" si="0"/>
        <v>51</v>
      </c>
      <c r="BA2" s="29">
        <f t="shared" si="0"/>
        <v>52</v>
      </c>
      <c r="BB2" s="29">
        <f t="shared" si="0"/>
        <v>53</v>
      </c>
      <c r="BC2" s="29">
        <f t="shared" si="0"/>
        <v>54</v>
      </c>
      <c r="BD2" s="29">
        <f t="shared" si="0"/>
        <v>55</v>
      </c>
      <c r="BE2" s="29">
        <f t="shared" si="0"/>
        <v>56</v>
      </c>
      <c r="BF2" s="29">
        <f t="shared" si="0"/>
        <v>57</v>
      </c>
      <c r="BG2" s="29">
        <f t="shared" si="0"/>
        <v>58</v>
      </c>
      <c r="BH2" s="29">
        <f t="shared" si="0"/>
        <v>59</v>
      </c>
      <c r="BI2" s="29">
        <f t="shared" si="0"/>
        <v>60</v>
      </c>
      <c r="BJ2" s="29">
        <f t="shared" si="0"/>
        <v>61</v>
      </c>
      <c r="BK2" s="29">
        <f t="shared" si="0"/>
        <v>62</v>
      </c>
      <c r="BL2" s="29">
        <f t="shared" si="0"/>
        <v>63</v>
      </c>
      <c r="BM2" s="29">
        <f t="shared" si="0"/>
        <v>64</v>
      </c>
      <c r="BN2" s="29">
        <f t="shared" si="0"/>
        <v>65</v>
      </c>
      <c r="BO2" s="29">
        <f t="shared" si="0"/>
        <v>66</v>
      </c>
      <c r="BP2" s="29">
        <f t="shared" si="0"/>
        <v>67</v>
      </c>
      <c r="BQ2" s="29">
        <f t="shared" si="0"/>
        <v>68</v>
      </c>
      <c r="BR2" s="29">
        <f t="shared" si="0"/>
        <v>69</v>
      </c>
      <c r="BS2" s="29">
        <f t="shared" ref="BS2:ED2" si="1">COLUMN()-1</f>
        <v>70</v>
      </c>
      <c r="BT2" s="29">
        <f t="shared" si="1"/>
        <v>71</v>
      </c>
      <c r="BU2" s="29">
        <f t="shared" si="1"/>
        <v>72</v>
      </c>
      <c r="BV2" s="29">
        <f t="shared" si="1"/>
        <v>73</v>
      </c>
      <c r="BW2" s="29">
        <f t="shared" si="1"/>
        <v>74</v>
      </c>
      <c r="BX2" s="29">
        <f t="shared" si="1"/>
        <v>75</v>
      </c>
      <c r="BY2" s="29">
        <f t="shared" si="1"/>
        <v>76</v>
      </c>
      <c r="BZ2" s="29">
        <f t="shared" si="1"/>
        <v>77</v>
      </c>
      <c r="CA2" s="29">
        <f t="shared" si="1"/>
        <v>78</v>
      </c>
      <c r="CB2" s="29">
        <f t="shared" si="1"/>
        <v>79</v>
      </c>
      <c r="CC2" s="29">
        <f t="shared" si="1"/>
        <v>80</v>
      </c>
      <c r="CD2" s="29">
        <f t="shared" si="1"/>
        <v>81</v>
      </c>
      <c r="CE2" s="29">
        <f t="shared" si="1"/>
        <v>82</v>
      </c>
      <c r="CF2" s="29">
        <f t="shared" si="1"/>
        <v>83</v>
      </c>
      <c r="CG2" s="29">
        <f t="shared" si="1"/>
        <v>84</v>
      </c>
      <c r="CH2" s="29">
        <f t="shared" si="1"/>
        <v>85</v>
      </c>
      <c r="CI2" s="29">
        <f t="shared" si="1"/>
        <v>86</v>
      </c>
      <c r="CJ2" s="29">
        <f t="shared" si="1"/>
        <v>87</v>
      </c>
      <c r="CK2" s="29">
        <f t="shared" si="1"/>
        <v>88</v>
      </c>
      <c r="CL2" s="29">
        <f t="shared" si="1"/>
        <v>89</v>
      </c>
      <c r="CM2" s="29">
        <f t="shared" si="1"/>
        <v>90</v>
      </c>
      <c r="CN2" s="29">
        <f t="shared" si="1"/>
        <v>91</v>
      </c>
      <c r="CO2" s="29">
        <f t="shared" si="1"/>
        <v>92</v>
      </c>
      <c r="CP2" s="29">
        <f t="shared" si="1"/>
        <v>93</v>
      </c>
      <c r="CQ2" s="29">
        <f t="shared" si="1"/>
        <v>94</v>
      </c>
      <c r="CR2" s="29">
        <f t="shared" si="1"/>
        <v>95</v>
      </c>
      <c r="CS2" s="29">
        <f t="shared" si="1"/>
        <v>96</v>
      </c>
      <c r="CT2" s="29">
        <f t="shared" si="1"/>
        <v>97</v>
      </c>
      <c r="CU2" s="29">
        <f t="shared" si="1"/>
        <v>98</v>
      </c>
      <c r="CV2" s="29">
        <f t="shared" si="1"/>
        <v>99</v>
      </c>
      <c r="CW2" s="29">
        <f t="shared" si="1"/>
        <v>100</v>
      </c>
      <c r="CX2" s="29">
        <f t="shared" si="1"/>
        <v>101</v>
      </c>
      <c r="CY2" s="29">
        <f t="shared" si="1"/>
        <v>102</v>
      </c>
      <c r="CZ2" s="29">
        <f t="shared" si="1"/>
        <v>103</v>
      </c>
      <c r="DA2" s="29">
        <f t="shared" si="1"/>
        <v>104</v>
      </c>
      <c r="DB2" s="29">
        <f t="shared" si="1"/>
        <v>105</v>
      </c>
      <c r="DC2" s="29">
        <f t="shared" si="1"/>
        <v>106</v>
      </c>
      <c r="DD2" s="29">
        <f t="shared" si="1"/>
        <v>107</v>
      </c>
      <c r="DE2" s="29">
        <f t="shared" si="1"/>
        <v>108</v>
      </c>
      <c r="DF2" s="29">
        <f t="shared" si="1"/>
        <v>109</v>
      </c>
      <c r="DG2" s="29">
        <f t="shared" si="1"/>
        <v>110</v>
      </c>
      <c r="DH2" s="29">
        <f t="shared" si="1"/>
        <v>111</v>
      </c>
      <c r="DI2" s="29">
        <f t="shared" si="1"/>
        <v>112</v>
      </c>
      <c r="DJ2" s="29">
        <f t="shared" si="1"/>
        <v>113</v>
      </c>
      <c r="DK2" s="29">
        <f t="shared" si="1"/>
        <v>114</v>
      </c>
      <c r="DL2" s="29">
        <f t="shared" si="1"/>
        <v>115</v>
      </c>
      <c r="DM2" s="29">
        <f t="shared" si="1"/>
        <v>116</v>
      </c>
      <c r="DN2" s="29">
        <f t="shared" si="1"/>
        <v>117</v>
      </c>
      <c r="DO2" s="29">
        <f t="shared" si="1"/>
        <v>118</v>
      </c>
      <c r="DP2" s="29">
        <f t="shared" si="1"/>
        <v>119</v>
      </c>
      <c r="DQ2" s="29">
        <f t="shared" si="1"/>
        <v>120</v>
      </c>
      <c r="DR2" s="29">
        <f t="shared" si="1"/>
        <v>121</v>
      </c>
      <c r="DS2" s="29">
        <f t="shared" si="1"/>
        <v>122</v>
      </c>
      <c r="DT2" s="29">
        <f t="shared" si="1"/>
        <v>123</v>
      </c>
      <c r="DU2" s="29">
        <f t="shared" si="1"/>
        <v>124</v>
      </c>
      <c r="DV2" s="29">
        <f t="shared" si="1"/>
        <v>125</v>
      </c>
      <c r="DW2" s="29">
        <f t="shared" si="1"/>
        <v>126</v>
      </c>
      <c r="DX2" s="29">
        <f t="shared" si="1"/>
        <v>127</v>
      </c>
      <c r="DY2" s="29">
        <f t="shared" si="1"/>
        <v>128</v>
      </c>
      <c r="DZ2" s="29">
        <f t="shared" si="1"/>
        <v>129</v>
      </c>
      <c r="EA2" s="29">
        <f t="shared" si="1"/>
        <v>130</v>
      </c>
      <c r="EB2" s="29">
        <f t="shared" si="1"/>
        <v>131</v>
      </c>
      <c r="EC2" s="29">
        <f t="shared" si="1"/>
        <v>132</v>
      </c>
      <c r="ED2" s="29">
        <f t="shared" si="1"/>
        <v>133</v>
      </c>
      <c r="EE2" s="29">
        <f t="shared" ref="EE2:EN2" si="2">COLUMN()-1</f>
        <v>134</v>
      </c>
      <c r="EF2" s="29">
        <f t="shared" si="2"/>
        <v>135</v>
      </c>
      <c r="EG2" s="29">
        <f t="shared" si="2"/>
        <v>136</v>
      </c>
      <c r="EH2" s="29">
        <f t="shared" si="2"/>
        <v>137</v>
      </c>
      <c r="EI2" s="29">
        <f t="shared" si="2"/>
        <v>138</v>
      </c>
      <c r="EJ2" s="29">
        <f t="shared" si="2"/>
        <v>139</v>
      </c>
      <c r="EK2" s="29">
        <f t="shared" si="2"/>
        <v>140</v>
      </c>
      <c r="EL2" s="29">
        <f t="shared" si="2"/>
        <v>141</v>
      </c>
      <c r="EM2" s="29">
        <f t="shared" si="2"/>
        <v>142</v>
      </c>
      <c r="EN2" s="29">
        <f t="shared" si="2"/>
        <v>143</v>
      </c>
    </row>
    <row r="3" spans="1:144" x14ac:dyDescent="0.2">
      <c r="A3" s="29" t="s">
        <v>43</v>
      </c>
      <c r="B3" s="30" t="s">
        <v>44</v>
      </c>
      <c r="C3" s="30" t="s">
        <v>45</v>
      </c>
      <c r="D3" s="30" t="s">
        <v>46</v>
      </c>
      <c r="E3" s="30" t="s">
        <v>47</v>
      </c>
      <c r="F3" s="30" t="s">
        <v>48</v>
      </c>
      <c r="G3" s="30" t="s">
        <v>49</v>
      </c>
      <c r="H3" s="88" t="s">
        <v>50</v>
      </c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  <c r="T3" s="89"/>
      <c r="U3" s="89"/>
      <c r="V3" s="89"/>
      <c r="W3" s="90"/>
      <c r="X3" s="94" t="s">
        <v>51</v>
      </c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AU3" s="87"/>
      <c r="AV3" s="87"/>
      <c r="AW3" s="87"/>
      <c r="AX3" s="87"/>
      <c r="AY3" s="87"/>
      <c r="AZ3" s="87"/>
      <c r="BA3" s="87"/>
      <c r="BB3" s="87"/>
      <c r="BC3" s="87"/>
      <c r="BD3" s="87"/>
      <c r="BE3" s="87"/>
      <c r="BF3" s="87"/>
      <c r="BG3" s="87"/>
      <c r="BH3" s="87"/>
      <c r="BI3" s="87"/>
      <c r="BJ3" s="87"/>
      <c r="BK3" s="87"/>
      <c r="BL3" s="87"/>
      <c r="BM3" s="87"/>
      <c r="BN3" s="87"/>
      <c r="BO3" s="87"/>
      <c r="BP3" s="87"/>
      <c r="BQ3" s="87"/>
      <c r="BR3" s="87"/>
      <c r="BS3" s="87"/>
      <c r="BT3" s="87"/>
      <c r="BU3" s="87"/>
      <c r="BV3" s="87"/>
      <c r="BW3" s="87"/>
      <c r="BX3" s="87"/>
      <c r="BY3" s="87"/>
      <c r="BZ3" s="87"/>
      <c r="CA3" s="87"/>
      <c r="CB3" s="87"/>
      <c r="CC3" s="87"/>
      <c r="CD3" s="87"/>
      <c r="CE3" s="87"/>
      <c r="CF3" s="87"/>
      <c r="CG3" s="87"/>
      <c r="CH3" s="87"/>
      <c r="CI3" s="87"/>
      <c r="CJ3" s="87"/>
      <c r="CK3" s="87"/>
      <c r="CL3" s="87"/>
      <c r="CM3" s="87"/>
      <c r="CN3" s="87"/>
      <c r="CO3" s="87"/>
      <c r="CP3" s="87"/>
      <c r="CQ3" s="87"/>
      <c r="CR3" s="87"/>
      <c r="CS3" s="87"/>
      <c r="CT3" s="87"/>
      <c r="CU3" s="87"/>
      <c r="CV3" s="87"/>
      <c r="CW3" s="87"/>
      <c r="CX3" s="87"/>
      <c r="CY3" s="87"/>
      <c r="CZ3" s="87"/>
      <c r="DA3" s="87"/>
      <c r="DB3" s="87"/>
      <c r="DC3" s="87"/>
      <c r="DD3" s="87"/>
      <c r="DE3" s="87"/>
      <c r="DF3" s="87"/>
      <c r="DG3" s="87"/>
      <c r="DH3" s="87" t="s">
        <v>52</v>
      </c>
      <c r="DI3" s="87"/>
      <c r="DJ3" s="87"/>
      <c r="DK3" s="87"/>
      <c r="DL3" s="87"/>
      <c r="DM3" s="87"/>
      <c r="DN3" s="87"/>
      <c r="DO3" s="87"/>
      <c r="DP3" s="87"/>
      <c r="DQ3" s="87"/>
      <c r="DR3" s="87"/>
      <c r="DS3" s="87"/>
      <c r="DT3" s="87"/>
      <c r="DU3" s="87"/>
      <c r="DV3" s="87"/>
      <c r="DW3" s="87"/>
      <c r="DX3" s="87"/>
      <c r="DY3" s="87"/>
      <c r="DZ3" s="87"/>
      <c r="EA3" s="87"/>
      <c r="EB3" s="87"/>
      <c r="EC3" s="87"/>
      <c r="ED3" s="87"/>
      <c r="EE3" s="87"/>
      <c r="EF3" s="87"/>
      <c r="EG3" s="87"/>
      <c r="EH3" s="87"/>
      <c r="EI3" s="87"/>
      <c r="EJ3" s="87"/>
      <c r="EK3" s="87"/>
      <c r="EL3" s="87"/>
      <c r="EM3" s="87"/>
      <c r="EN3" s="87"/>
    </row>
    <row r="4" spans="1:144" x14ac:dyDescent="0.2">
      <c r="A4" s="29" t="s">
        <v>53</v>
      </c>
      <c r="B4" s="31"/>
      <c r="C4" s="31"/>
      <c r="D4" s="31"/>
      <c r="E4" s="31"/>
      <c r="F4" s="31"/>
      <c r="G4" s="31"/>
      <c r="H4" s="91"/>
      <c r="I4" s="92"/>
      <c r="J4" s="92"/>
      <c r="K4" s="92"/>
      <c r="L4" s="92"/>
      <c r="M4" s="92"/>
      <c r="N4" s="92"/>
      <c r="O4" s="92"/>
      <c r="P4" s="92"/>
      <c r="Q4" s="92"/>
      <c r="R4" s="92"/>
      <c r="S4" s="92"/>
      <c r="T4" s="92"/>
      <c r="U4" s="92"/>
      <c r="V4" s="92"/>
      <c r="W4" s="93"/>
      <c r="X4" s="87" t="s">
        <v>54</v>
      </c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 t="s">
        <v>55</v>
      </c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 t="s">
        <v>56</v>
      </c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 t="s">
        <v>57</v>
      </c>
      <c r="BF4" s="87"/>
      <c r="BG4" s="87"/>
      <c r="BH4" s="87"/>
      <c r="BI4" s="87"/>
      <c r="BJ4" s="87"/>
      <c r="BK4" s="87"/>
      <c r="BL4" s="87"/>
      <c r="BM4" s="87"/>
      <c r="BN4" s="87"/>
      <c r="BO4" s="87"/>
      <c r="BP4" s="87" t="s">
        <v>58</v>
      </c>
      <c r="BQ4" s="87"/>
      <c r="BR4" s="87"/>
      <c r="BS4" s="87"/>
      <c r="BT4" s="87"/>
      <c r="BU4" s="87"/>
      <c r="BV4" s="87"/>
      <c r="BW4" s="87"/>
      <c r="BX4" s="87"/>
      <c r="BY4" s="87"/>
      <c r="BZ4" s="87"/>
      <c r="CA4" s="87" t="s">
        <v>59</v>
      </c>
      <c r="CB4" s="87"/>
      <c r="CC4" s="87"/>
      <c r="CD4" s="87"/>
      <c r="CE4" s="87"/>
      <c r="CF4" s="87"/>
      <c r="CG4" s="87"/>
      <c r="CH4" s="87"/>
      <c r="CI4" s="87"/>
      <c r="CJ4" s="87"/>
      <c r="CK4" s="87"/>
      <c r="CL4" s="87" t="s">
        <v>60</v>
      </c>
      <c r="CM4" s="87"/>
      <c r="CN4" s="87"/>
      <c r="CO4" s="87"/>
      <c r="CP4" s="87"/>
      <c r="CQ4" s="87"/>
      <c r="CR4" s="87"/>
      <c r="CS4" s="87"/>
      <c r="CT4" s="87"/>
      <c r="CU4" s="87"/>
      <c r="CV4" s="87"/>
      <c r="CW4" s="87" t="s">
        <v>61</v>
      </c>
      <c r="CX4" s="87"/>
      <c r="CY4" s="87"/>
      <c r="CZ4" s="87"/>
      <c r="DA4" s="87"/>
      <c r="DB4" s="87"/>
      <c r="DC4" s="87"/>
      <c r="DD4" s="87"/>
      <c r="DE4" s="87"/>
      <c r="DF4" s="87"/>
      <c r="DG4" s="87"/>
      <c r="DH4" s="87" t="s">
        <v>62</v>
      </c>
      <c r="DI4" s="87"/>
      <c r="DJ4" s="87"/>
      <c r="DK4" s="87"/>
      <c r="DL4" s="87"/>
      <c r="DM4" s="87"/>
      <c r="DN4" s="87"/>
      <c r="DO4" s="87"/>
      <c r="DP4" s="87"/>
      <c r="DQ4" s="87"/>
      <c r="DR4" s="87"/>
      <c r="DS4" s="87" t="s">
        <v>63</v>
      </c>
      <c r="DT4" s="87"/>
      <c r="DU4" s="87"/>
      <c r="DV4" s="87"/>
      <c r="DW4" s="87"/>
      <c r="DX4" s="87"/>
      <c r="DY4" s="87"/>
      <c r="DZ4" s="87"/>
      <c r="EA4" s="87"/>
      <c r="EB4" s="87"/>
      <c r="EC4" s="87"/>
      <c r="ED4" s="87" t="s">
        <v>64</v>
      </c>
      <c r="EE4" s="87"/>
      <c r="EF4" s="87"/>
      <c r="EG4" s="87"/>
      <c r="EH4" s="87"/>
      <c r="EI4" s="87"/>
      <c r="EJ4" s="87"/>
      <c r="EK4" s="87"/>
      <c r="EL4" s="87"/>
      <c r="EM4" s="87"/>
      <c r="EN4" s="87"/>
    </row>
    <row r="5" spans="1:144" x14ac:dyDescent="0.2">
      <c r="A5" s="29" t="s">
        <v>65</v>
      </c>
      <c r="B5" s="32"/>
      <c r="C5" s="32"/>
      <c r="D5" s="32"/>
      <c r="E5" s="32"/>
      <c r="F5" s="32"/>
      <c r="G5" s="32"/>
      <c r="H5" s="33" t="s">
        <v>66</v>
      </c>
      <c r="I5" s="33" t="s">
        <v>67</v>
      </c>
      <c r="J5" s="33" t="s">
        <v>68</v>
      </c>
      <c r="K5" s="33" t="s">
        <v>69</v>
      </c>
      <c r="L5" s="33" t="s">
        <v>70</v>
      </c>
      <c r="M5" s="33" t="s">
        <v>5</v>
      </c>
      <c r="N5" s="33" t="s">
        <v>71</v>
      </c>
      <c r="O5" s="33" t="s">
        <v>72</v>
      </c>
      <c r="P5" s="33" t="s">
        <v>73</v>
      </c>
      <c r="Q5" s="33" t="s">
        <v>74</v>
      </c>
      <c r="R5" s="33" t="s">
        <v>75</v>
      </c>
      <c r="S5" s="33" t="s">
        <v>76</v>
      </c>
      <c r="T5" s="33" t="s">
        <v>77</v>
      </c>
      <c r="U5" s="33" t="s">
        <v>78</v>
      </c>
      <c r="V5" s="33" t="s">
        <v>79</v>
      </c>
      <c r="W5" s="33" t="s">
        <v>80</v>
      </c>
      <c r="X5" s="33" t="s">
        <v>81</v>
      </c>
      <c r="Y5" s="33" t="s">
        <v>82</v>
      </c>
      <c r="Z5" s="33" t="s">
        <v>83</v>
      </c>
      <c r="AA5" s="33" t="s">
        <v>84</v>
      </c>
      <c r="AB5" s="33" t="s">
        <v>85</v>
      </c>
      <c r="AC5" s="33" t="s">
        <v>86</v>
      </c>
      <c r="AD5" s="33" t="s">
        <v>87</v>
      </c>
      <c r="AE5" s="33" t="s">
        <v>88</v>
      </c>
      <c r="AF5" s="33" t="s">
        <v>89</v>
      </c>
      <c r="AG5" s="33" t="s">
        <v>90</v>
      </c>
      <c r="AH5" s="33" t="s">
        <v>29</v>
      </c>
      <c r="AI5" s="33" t="s">
        <v>81</v>
      </c>
      <c r="AJ5" s="33" t="s">
        <v>82</v>
      </c>
      <c r="AK5" s="33" t="s">
        <v>83</v>
      </c>
      <c r="AL5" s="33" t="s">
        <v>84</v>
      </c>
      <c r="AM5" s="33" t="s">
        <v>85</v>
      </c>
      <c r="AN5" s="33" t="s">
        <v>86</v>
      </c>
      <c r="AO5" s="33" t="s">
        <v>87</v>
      </c>
      <c r="AP5" s="33" t="s">
        <v>88</v>
      </c>
      <c r="AQ5" s="33" t="s">
        <v>89</v>
      </c>
      <c r="AR5" s="33" t="s">
        <v>90</v>
      </c>
      <c r="AS5" s="33" t="s">
        <v>91</v>
      </c>
      <c r="AT5" s="33" t="s">
        <v>81</v>
      </c>
      <c r="AU5" s="33" t="s">
        <v>82</v>
      </c>
      <c r="AV5" s="33" t="s">
        <v>83</v>
      </c>
      <c r="AW5" s="33" t="s">
        <v>84</v>
      </c>
      <c r="AX5" s="33" t="s">
        <v>85</v>
      </c>
      <c r="AY5" s="33" t="s">
        <v>86</v>
      </c>
      <c r="AZ5" s="33" t="s">
        <v>87</v>
      </c>
      <c r="BA5" s="33" t="s">
        <v>88</v>
      </c>
      <c r="BB5" s="33" t="s">
        <v>89</v>
      </c>
      <c r="BC5" s="33" t="s">
        <v>90</v>
      </c>
      <c r="BD5" s="33" t="s">
        <v>91</v>
      </c>
      <c r="BE5" s="33" t="s">
        <v>81</v>
      </c>
      <c r="BF5" s="33" t="s">
        <v>82</v>
      </c>
      <c r="BG5" s="33" t="s">
        <v>83</v>
      </c>
      <c r="BH5" s="33" t="s">
        <v>84</v>
      </c>
      <c r="BI5" s="33" t="s">
        <v>85</v>
      </c>
      <c r="BJ5" s="33" t="s">
        <v>86</v>
      </c>
      <c r="BK5" s="33" t="s">
        <v>87</v>
      </c>
      <c r="BL5" s="33" t="s">
        <v>88</v>
      </c>
      <c r="BM5" s="33" t="s">
        <v>89</v>
      </c>
      <c r="BN5" s="33" t="s">
        <v>90</v>
      </c>
      <c r="BO5" s="33" t="s">
        <v>91</v>
      </c>
      <c r="BP5" s="33" t="s">
        <v>81</v>
      </c>
      <c r="BQ5" s="33" t="s">
        <v>82</v>
      </c>
      <c r="BR5" s="33" t="s">
        <v>83</v>
      </c>
      <c r="BS5" s="33" t="s">
        <v>84</v>
      </c>
      <c r="BT5" s="33" t="s">
        <v>85</v>
      </c>
      <c r="BU5" s="33" t="s">
        <v>86</v>
      </c>
      <c r="BV5" s="33" t="s">
        <v>87</v>
      </c>
      <c r="BW5" s="33" t="s">
        <v>88</v>
      </c>
      <c r="BX5" s="33" t="s">
        <v>89</v>
      </c>
      <c r="BY5" s="33" t="s">
        <v>90</v>
      </c>
      <c r="BZ5" s="33" t="s">
        <v>91</v>
      </c>
      <c r="CA5" s="33" t="s">
        <v>81</v>
      </c>
      <c r="CB5" s="33" t="s">
        <v>82</v>
      </c>
      <c r="CC5" s="33" t="s">
        <v>83</v>
      </c>
      <c r="CD5" s="33" t="s">
        <v>84</v>
      </c>
      <c r="CE5" s="33" t="s">
        <v>85</v>
      </c>
      <c r="CF5" s="33" t="s">
        <v>86</v>
      </c>
      <c r="CG5" s="33" t="s">
        <v>87</v>
      </c>
      <c r="CH5" s="33" t="s">
        <v>88</v>
      </c>
      <c r="CI5" s="33" t="s">
        <v>89</v>
      </c>
      <c r="CJ5" s="33" t="s">
        <v>90</v>
      </c>
      <c r="CK5" s="33" t="s">
        <v>91</v>
      </c>
      <c r="CL5" s="33" t="s">
        <v>81</v>
      </c>
      <c r="CM5" s="33" t="s">
        <v>82</v>
      </c>
      <c r="CN5" s="33" t="s">
        <v>83</v>
      </c>
      <c r="CO5" s="33" t="s">
        <v>84</v>
      </c>
      <c r="CP5" s="33" t="s">
        <v>85</v>
      </c>
      <c r="CQ5" s="33" t="s">
        <v>86</v>
      </c>
      <c r="CR5" s="33" t="s">
        <v>87</v>
      </c>
      <c r="CS5" s="33" t="s">
        <v>88</v>
      </c>
      <c r="CT5" s="33" t="s">
        <v>89</v>
      </c>
      <c r="CU5" s="33" t="s">
        <v>90</v>
      </c>
      <c r="CV5" s="33" t="s">
        <v>91</v>
      </c>
      <c r="CW5" s="33" t="s">
        <v>81</v>
      </c>
      <c r="CX5" s="33" t="s">
        <v>82</v>
      </c>
      <c r="CY5" s="33" t="s">
        <v>83</v>
      </c>
      <c r="CZ5" s="33" t="s">
        <v>84</v>
      </c>
      <c r="DA5" s="33" t="s">
        <v>85</v>
      </c>
      <c r="DB5" s="33" t="s">
        <v>86</v>
      </c>
      <c r="DC5" s="33" t="s">
        <v>87</v>
      </c>
      <c r="DD5" s="33" t="s">
        <v>88</v>
      </c>
      <c r="DE5" s="33" t="s">
        <v>89</v>
      </c>
      <c r="DF5" s="33" t="s">
        <v>90</v>
      </c>
      <c r="DG5" s="33" t="s">
        <v>91</v>
      </c>
      <c r="DH5" s="33" t="s">
        <v>81</v>
      </c>
      <c r="DI5" s="33" t="s">
        <v>82</v>
      </c>
      <c r="DJ5" s="33" t="s">
        <v>83</v>
      </c>
      <c r="DK5" s="33" t="s">
        <v>84</v>
      </c>
      <c r="DL5" s="33" t="s">
        <v>85</v>
      </c>
      <c r="DM5" s="33" t="s">
        <v>86</v>
      </c>
      <c r="DN5" s="33" t="s">
        <v>87</v>
      </c>
      <c r="DO5" s="33" t="s">
        <v>88</v>
      </c>
      <c r="DP5" s="33" t="s">
        <v>89</v>
      </c>
      <c r="DQ5" s="33" t="s">
        <v>90</v>
      </c>
      <c r="DR5" s="33" t="s">
        <v>91</v>
      </c>
      <c r="DS5" s="33" t="s">
        <v>81</v>
      </c>
      <c r="DT5" s="33" t="s">
        <v>82</v>
      </c>
      <c r="DU5" s="33" t="s">
        <v>83</v>
      </c>
      <c r="DV5" s="33" t="s">
        <v>84</v>
      </c>
      <c r="DW5" s="33" t="s">
        <v>85</v>
      </c>
      <c r="DX5" s="33" t="s">
        <v>86</v>
      </c>
      <c r="DY5" s="33" t="s">
        <v>87</v>
      </c>
      <c r="DZ5" s="33" t="s">
        <v>88</v>
      </c>
      <c r="EA5" s="33" t="s">
        <v>89</v>
      </c>
      <c r="EB5" s="33" t="s">
        <v>90</v>
      </c>
      <c r="EC5" s="33" t="s">
        <v>91</v>
      </c>
      <c r="ED5" s="33" t="s">
        <v>81</v>
      </c>
      <c r="EE5" s="33" t="s">
        <v>82</v>
      </c>
      <c r="EF5" s="33" t="s">
        <v>83</v>
      </c>
      <c r="EG5" s="33" t="s">
        <v>84</v>
      </c>
      <c r="EH5" s="33" t="s">
        <v>85</v>
      </c>
      <c r="EI5" s="33" t="s">
        <v>86</v>
      </c>
      <c r="EJ5" s="33" t="s">
        <v>87</v>
      </c>
      <c r="EK5" s="33" t="s">
        <v>88</v>
      </c>
      <c r="EL5" s="33" t="s">
        <v>89</v>
      </c>
      <c r="EM5" s="33" t="s">
        <v>90</v>
      </c>
      <c r="EN5" s="33" t="s">
        <v>91</v>
      </c>
    </row>
    <row r="6" spans="1:144" s="37" customFormat="1" x14ac:dyDescent="0.2">
      <c r="A6" s="29" t="s">
        <v>92</v>
      </c>
      <c r="B6" s="34">
        <f>B7</f>
        <v>2019</v>
      </c>
      <c r="C6" s="34">
        <f t="shared" ref="C6:W6" si="3">C7</f>
        <v>263443</v>
      </c>
      <c r="D6" s="34">
        <f t="shared" si="3"/>
        <v>46</v>
      </c>
      <c r="E6" s="34">
        <f t="shared" si="3"/>
        <v>1</v>
      </c>
      <c r="F6" s="34">
        <f t="shared" si="3"/>
        <v>0</v>
      </c>
      <c r="G6" s="34">
        <f t="shared" si="3"/>
        <v>1</v>
      </c>
      <c r="H6" s="34" t="str">
        <f t="shared" si="3"/>
        <v>京都府　宇治田原町</v>
      </c>
      <c r="I6" s="34" t="str">
        <f t="shared" si="3"/>
        <v>法適用</v>
      </c>
      <c r="J6" s="34" t="str">
        <f t="shared" si="3"/>
        <v>水道事業</v>
      </c>
      <c r="K6" s="34" t="str">
        <f t="shared" si="3"/>
        <v>末端給水事業</v>
      </c>
      <c r="L6" s="34" t="str">
        <f t="shared" si="3"/>
        <v>A8</v>
      </c>
      <c r="M6" s="34" t="str">
        <f t="shared" si="3"/>
        <v>非設置</v>
      </c>
      <c r="N6" s="35" t="str">
        <f t="shared" si="3"/>
        <v>-</v>
      </c>
      <c r="O6" s="35">
        <f t="shared" si="3"/>
        <v>82</v>
      </c>
      <c r="P6" s="35">
        <f t="shared" si="3"/>
        <v>98.37</v>
      </c>
      <c r="Q6" s="35">
        <f t="shared" si="3"/>
        <v>2673</v>
      </c>
      <c r="R6" s="35">
        <f t="shared" si="3"/>
        <v>9250</v>
      </c>
      <c r="S6" s="35">
        <f t="shared" si="3"/>
        <v>58.16</v>
      </c>
      <c r="T6" s="35">
        <f t="shared" si="3"/>
        <v>159.04</v>
      </c>
      <c r="U6" s="35">
        <f t="shared" si="3"/>
        <v>9089</v>
      </c>
      <c r="V6" s="35">
        <f t="shared" si="3"/>
        <v>9.27</v>
      </c>
      <c r="W6" s="35">
        <f t="shared" si="3"/>
        <v>980.47</v>
      </c>
      <c r="X6" s="36">
        <f>IF(X7="",NA(),X7)</f>
        <v>108.73</v>
      </c>
      <c r="Y6" s="36">
        <f t="shared" ref="Y6:AG6" si="4">IF(Y7="",NA(),Y7)</f>
        <v>110.3</v>
      </c>
      <c r="Z6" s="36">
        <f t="shared" si="4"/>
        <v>111.35</v>
      </c>
      <c r="AA6" s="36">
        <f t="shared" si="4"/>
        <v>112.8</v>
      </c>
      <c r="AB6" s="36">
        <f t="shared" si="4"/>
        <v>111.23</v>
      </c>
      <c r="AC6" s="36">
        <f t="shared" si="4"/>
        <v>106.62</v>
      </c>
      <c r="AD6" s="36">
        <f t="shared" si="4"/>
        <v>107.95</v>
      </c>
      <c r="AE6" s="36">
        <f t="shared" si="4"/>
        <v>104.47</v>
      </c>
      <c r="AF6" s="36">
        <f t="shared" si="4"/>
        <v>103.81</v>
      </c>
      <c r="AG6" s="36">
        <f t="shared" si="4"/>
        <v>104.35</v>
      </c>
      <c r="AH6" s="35" t="str">
        <f>IF(AH7="","",IF(AH7="-","【-】","【"&amp;SUBSTITUTE(TEXT(AH7,"#,##0.00"),"-","△")&amp;"】"))</f>
        <v>【112.01】</v>
      </c>
      <c r="AI6" s="35">
        <f>IF(AI7="",NA(),AI7)</f>
        <v>0</v>
      </c>
      <c r="AJ6" s="35">
        <f t="shared" ref="AJ6:AR6" si="5">IF(AJ7="",NA(),AJ7)</f>
        <v>0</v>
      </c>
      <c r="AK6" s="35">
        <f t="shared" si="5"/>
        <v>0</v>
      </c>
      <c r="AL6" s="35">
        <f t="shared" si="5"/>
        <v>0</v>
      </c>
      <c r="AM6" s="35">
        <f t="shared" si="5"/>
        <v>0</v>
      </c>
      <c r="AN6" s="36">
        <f t="shared" si="5"/>
        <v>12.59</v>
      </c>
      <c r="AO6" s="36">
        <f t="shared" si="5"/>
        <v>12.44</v>
      </c>
      <c r="AP6" s="36">
        <f t="shared" si="5"/>
        <v>16.399999999999999</v>
      </c>
      <c r="AQ6" s="36">
        <f t="shared" si="5"/>
        <v>25.66</v>
      </c>
      <c r="AR6" s="36">
        <f t="shared" si="5"/>
        <v>21.69</v>
      </c>
      <c r="AS6" s="35" t="str">
        <f>IF(AS7="","",IF(AS7="-","【-】","【"&amp;SUBSTITUTE(TEXT(AS7,"#,##0.00"),"-","△")&amp;"】"))</f>
        <v>【1.08】</v>
      </c>
      <c r="AT6" s="36">
        <f>IF(AT7="",NA(),AT7)</f>
        <v>239.59</v>
      </c>
      <c r="AU6" s="36">
        <f t="shared" ref="AU6:BC6" si="6">IF(AU7="",NA(),AU7)</f>
        <v>182.74</v>
      </c>
      <c r="AV6" s="36">
        <f t="shared" si="6"/>
        <v>130.36000000000001</v>
      </c>
      <c r="AW6" s="36">
        <f t="shared" si="6"/>
        <v>144.72999999999999</v>
      </c>
      <c r="AX6" s="36">
        <f t="shared" si="6"/>
        <v>179.54</v>
      </c>
      <c r="AY6" s="36">
        <f t="shared" si="6"/>
        <v>416.14</v>
      </c>
      <c r="AZ6" s="36">
        <f t="shared" si="6"/>
        <v>371.89</v>
      </c>
      <c r="BA6" s="36">
        <f t="shared" si="6"/>
        <v>293.23</v>
      </c>
      <c r="BB6" s="36">
        <f t="shared" si="6"/>
        <v>300.14</v>
      </c>
      <c r="BC6" s="36">
        <f t="shared" si="6"/>
        <v>301.04000000000002</v>
      </c>
      <c r="BD6" s="35" t="str">
        <f>IF(BD7="","",IF(BD7="-","【-】","【"&amp;SUBSTITUTE(TEXT(BD7,"#,##0.00"),"-","△")&amp;"】"))</f>
        <v>【264.97】</v>
      </c>
      <c r="BE6" s="36">
        <f>IF(BE7="",NA(),BE7)</f>
        <v>435.65</v>
      </c>
      <c r="BF6" s="36">
        <f t="shared" ref="BF6:BN6" si="7">IF(BF7="",NA(),BF7)</f>
        <v>393.72</v>
      </c>
      <c r="BG6" s="36">
        <f t="shared" si="7"/>
        <v>381.18</v>
      </c>
      <c r="BH6" s="36">
        <f t="shared" si="7"/>
        <v>346.66</v>
      </c>
      <c r="BI6" s="36">
        <f t="shared" si="7"/>
        <v>341.98</v>
      </c>
      <c r="BJ6" s="36">
        <f t="shared" si="7"/>
        <v>487.22</v>
      </c>
      <c r="BK6" s="36">
        <f t="shared" si="7"/>
        <v>483.11</v>
      </c>
      <c r="BL6" s="36">
        <f t="shared" si="7"/>
        <v>542.29999999999995</v>
      </c>
      <c r="BM6" s="36">
        <f t="shared" si="7"/>
        <v>566.65</v>
      </c>
      <c r="BN6" s="36">
        <f t="shared" si="7"/>
        <v>551.62</v>
      </c>
      <c r="BO6" s="35" t="str">
        <f>IF(BO7="","",IF(BO7="-","【-】","【"&amp;SUBSTITUTE(TEXT(BO7,"#,##0.00"),"-","△")&amp;"】"))</f>
        <v>【266.61】</v>
      </c>
      <c r="BP6" s="36">
        <f>IF(BP7="",NA(),BP7)</f>
        <v>90.6</v>
      </c>
      <c r="BQ6" s="36">
        <f t="shared" ref="BQ6:BY6" si="8">IF(BQ7="",NA(),BQ7)</f>
        <v>91.72</v>
      </c>
      <c r="BR6" s="36">
        <f t="shared" si="8"/>
        <v>93.47</v>
      </c>
      <c r="BS6" s="36">
        <f t="shared" si="8"/>
        <v>94.36</v>
      </c>
      <c r="BT6" s="36">
        <f t="shared" si="8"/>
        <v>102.69</v>
      </c>
      <c r="BU6" s="36">
        <f t="shared" si="8"/>
        <v>92.76</v>
      </c>
      <c r="BV6" s="36">
        <f t="shared" si="8"/>
        <v>93.28</v>
      </c>
      <c r="BW6" s="36">
        <f t="shared" si="8"/>
        <v>87.51</v>
      </c>
      <c r="BX6" s="36">
        <f t="shared" si="8"/>
        <v>84.77</v>
      </c>
      <c r="BY6" s="36">
        <f t="shared" si="8"/>
        <v>87.11</v>
      </c>
      <c r="BZ6" s="35" t="str">
        <f>IF(BZ7="","",IF(BZ7="-","【-】","【"&amp;SUBSTITUTE(TEXT(BZ7,"#,##0.00"),"-","△")&amp;"】"))</f>
        <v>【103.24】</v>
      </c>
      <c r="CA6" s="36">
        <f>IF(CA7="",NA(),CA7)</f>
        <v>164.6</v>
      </c>
      <c r="CB6" s="36">
        <f t="shared" ref="CB6:CJ6" si="9">IF(CB7="",NA(),CB7)</f>
        <v>163.19</v>
      </c>
      <c r="CC6" s="36">
        <f t="shared" si="9"/>
        <v>161.13999999999999</v>
      </c>
      <c r="CD6" s="36">
        <f t="shared" si="9"/>
        <v>160.53</v>
      </c>
      <c r="CE6" s="36">
        <f t="shared" si="9"/>
        <v>148.12</v>
      </c>
      <c r="CF6" s="36">
        <f t="shared" si="9"/>
        <v>208.67</v>
      </c>
      <c r="CG6" s="36">
        <f t="shared" si="9"/>
        <v>208.29</v>
      </c>
      <c r="CH6" s="36">
        <f t="shared" si="9"/>
        <v>218.42</v>
      </c>
      <c r="CI6" s="36">
        <f t="shared" si="9"/>
        <v>227.27</v>
      </c>
      <c r="CJ6" s="36">
        <f t="shared" si="9"/>
        <v>223.98</v>
      </c>
      <c r="CK6" s="35" t="str">
        <f>IF(CK7="","",IF(CK7="-","【-】","【"&amp;SUBSTITUTE(TEXT(CK7,"#,##0.00"),"-","△")&amp;"】"))</f>
        <v>【168.38】</v>
      </c>
      <c r="CL6" s="36">
        <f>IF(CL7="",NA(),CL7)</f>
        <v>53.83</v>
      </c>
      <c r="CM6" s="36">
        <f t="shared" ref="CM6:CU6" si="10">IF(CM7="",NA(),CM7)</f>
        <v>58.31</v>
      </c>
      <c r="CN6" s="36">
        <f t="shared" si="10"/>
        <v>56.31</v>
      </c>
      <c r="CO6" s="36">
        <f t="shared" si="10"/>
        <v>55.67</v>
      </c>
      <c r="CP6" s="36">
        <f t="shared" si="10"/>
        <v>55.28</v>
      </c>
      <c r="CQ6" s="36">
        <f t="shared" si="10"/>
        <v>49.08</v>
      </c>
      <c r="CR6" s="36">
        <f t="shared" si="10"/>
        <v>49.32</v>
      </c>
      <c r="CS6" s="36">
        <f t="shared" si="10"/>
        <v>50.24</v>
      </c>
      <c r="CT6" s="36">
        <f t="shared" si="10"/>
        <v>50.29</v>
      </c>
      <c r="CU6" s="36">
        <f t="shared" si="10"/>
        <v>49.64</v>
      </c>
      <c r="CV6" s="35" t="str">
        <f>IF(CV7="","",IF(CV7="-","【-】","【"&amp;SUBSTITUTE(TEXT(CV7,"#,##0.00"),"-","△")&amp;"】"))</f>
        <v>【60.00】</v>
      </c>
      <c r="CW6" s="36">
        <f>IF(CW7="",NA(),CW7)</f>
        <v>87.89</v>
      </c>
      <c r="CX6" s="36">
        <f t="shared" ref="CX6:DF6" si="11">IF(CX7="",NA(),CX7)</f>
        <v>81.81</v>
      </c>
      <c r="CY6" s="36">
        <f t="shared" si="11"/>
        <v>86.99</v>
      </c>
      <c r="CZ6" s="36">
        <f t="shared" si="11"/>
        <v>88.68</v>
      </c>
      <c r="DA6" s="36">
        <f t="shared" si="11"/>
        <v>88.06</v>
      </c>
      <c r="DB6" s="36">
        <f t="shared" si="11"/>
        <v>79.3</v>
      </c>
      <c r="DC6" s="36">
        <f t="shared" si="11"/>
        <v>79.34</v>
      </c>
      <c r="DD6" s="36">
        <f t="shared" si="11"/>
        <v>78.650000000000006</v>
      </c>
      <c r="DE6" s="36">
        <f t="shared" si="11"/>
        <v>77.73</v>
      </c>
      <c r="DF6" s="36">
        <f t="shared" si="11"/>
        <v>78.09</v>
      </c>
      <c r="DG6" s="35" t="str">
        <f>IF(DG7="","",IF(DG7="-","【-】","【"&amp;SUBSTITUTE(TEXT(DG7,"#,##0.00"),"-","△")&amp;"】"))</f>
        <v>【89.80】</v>
      </c>
      <c r="DH6" s="36">
        <f>IF(DH7="",NA(),DH7)</f>
        <v>44.77</v>
      </c>
      <c r="DI6" s="36">
        <f t="shared" ref="DI6:DQ6" si="12">IF(DI7="",NA(),DI7)</f>
        <v>45.42</v>
      </c>
      <c r="DJ6" s="36">
        <f t="shared" si="12"/>
        <v>45.33</v>
      </c>
      <c r="DK6" s="36">
        <f t="shared" si="12"/>
        <v>46.44</v>
      </c>
      <c r="DL6" s="36">
        <f t="shared" si="12"/>
        <v>47.51</v>
      </c>
      <c r="DM6" s="36">
        <f t="shared" si="12"/>
        <v>47.44</v>
      </c>
      <c r="DN6" s="36">
        <f t="shared" si="12"/>
        <v>48.3</v>
      </c>
      <c r="DO6" s="36">
        <f t="shared" si="12"/>
        <v>45.14</v>
      </c>
      <c r="DP6" s="36">
        <f t="shared" si="12"/>
        <v>45.85</v>
      </c>
      <c r="DQ6" s="36">
        <f t="shared" si="12"/>
        <v>47.31</v>
      </c>
      <c r="DR6" s="35" t="str">
        <f>IF(DR7="","",IF(DR7="-","【-】","【"&amp;SUBSTITUTE(TEXT(DR7,"#,##0.00"),"-","△")&amp;"】"))</f>
        <v>【49.59】</v>
      </c>
      <c r="DS6" s="36">
        <f>IF(DS7="",NA(),DS7)</f>
        <v>13.98</v>
      </c>
      <c r="DT6" s="36">
        <f t="shared" ref="DT6:EB6" si="13">IF(DT7="",NA(),DT7)</f>
        <v>13.91</v>
      </c>
      <c r="DU6" s="36">
        <f t="shared" si="13"/>
        <v>12.33</v>
      </c>
      <c r="DV6" s="36">
        <f t="shared" si="13"/>
        <v>13.56</v>
      </c>
      <c r="DW6" s="36">
        <f t="shared" si="13"/>
        <v>13.97</v>
      </c>
      <c r="DX6" s="36">
        <f t="shared" si="13"/>
        <v>11.16</v>
      </c>
      <c r="DY6" s="36">
        <f t="shared" si="13"/>
        <v>12.43</v>
      </c>
      <c r="DZ6" s="36">
        <f t="shared" si="13"/>
        <v>13.58</v>
      </c>
      <c r="EA6" s="36">
        <f t="shared" si="13"/>
        <v>14.13</v>
      </c>
      <c r="EB6" s="36">
        <f t="shared" si="13"/>
        <v>16.77</v>
      </c>
      <c r="EC6" s="35" t="str">
        <f>IF(EC7="","",IF(EC7="-","【-】","【"&amp;SUBSTITUTE(TEXT(EC7,"#,##0.00"),"-","△")&amp;"】"))</f>
        <v>【19.44】</v>
      </c>
      <c r="ED6" s="36">
        <f>IF(ED7="",NA(),ED7)</f>
        <v>1.1100000000000001</v>
      </c>
      <c r="EE6" s="35">
        <f t="shared" ref="EE6:EM6" si="14">IF(EE7="",NA(),EE7)</f>
        <v>0</v>
      </c>
      <c r="EF6" s="36">
        <f t="shared" si="14"/>
        <v>2.39</v>
      </c>
      <c r="EG6" s="36">
        <f t="shared" si="14"/>
        <v>1.04</v>
      </c>
      <c r="EH6" s="36">
        <f t="shared" si="14"/>
        <v>0.64</v>
      </c>
      <c r="EI6" s="36">
        <f t="shared" si="14"/>
        <v>0.65</v>
      </c>
      <c r="EJ6" s="36">
        <f t="shared" si="14"/>
        <v>0.46</v>
      </c>
      <c r="EK6" s="36">
        <f t="shared" si="14"/>
        <v>0.44</v>
      </c>
      <c r="EL6" s="36">
        <f t="shared" si="14"/>
        <v>0.52</v>
      </c>
      <c r="EM6" s="36">
        <f t="shared" si="14"/>
        <v>0.47</v>
      </c>
      <c r="EN6" s="35" t="str">
        <f>IF(EN7="","",IF(EN7="-","【-】","【"&amp;SUBSTITUTE(TEXT(EN7,"#,##0.00"),"-","△")&amp;"】"))</f>
        <v>【0.68】</v>
      </c>
    </row>
    <row r="7" spans="1:144" s="37" customFormat="1" x14ac:dyDescent="0.2">
      <c r="A7" s="29"/>
      <c r="B7" s="38">
        <v>2019</v>
      </c>
      <c r="C7" s="38">
        <v>263443</v>
      </c>
      <c r="D7" s="38">
        <v>46</v>
      </c>
      <c r="E7" s="38">
        <v>1</v>
      </c>
      <c r="F7" s="38">
        <v>0</v>
      </c>
      <c r="G7" s="38">
        <v>1</v>
      </c>
      <c r="H7" s="38" t="s">
        <v>93</v>
      </c>
      <c r="I7" s="38" t="s">
        <v>94</v>
      </c>
      <c r="J7" s="38" t="s">
        <v>95</v>
      </c>
      <c r="K7" s="38" t="s">
        <v>96</v>
      </c>
      <c r="L7" s="38" t="s">
        <v>97</v>
      </c>
      <c r="M7" s="38" t="s">
        <v>98</v>
      </c>
      <c r="N7" s="39" t="s">
        <v>99</v>
      </c>
      <c r="O7" s="39">
        <v>82</v>
      </c>
      <c r="P7" s="39">
        <v>98.37</v>
      </c>
      <c r="Q7" s="39">
        <v>2673</v>
      </c>
      <c r="R7" s="39">
        <v>9250</v>
      </c>
      <c r="S7" s="39">
        <v>58.16</v>
      </c>
      <c r="T7" s="39">
        <v>159.04</v>
      </c>
      <c r="U7" s="39">
        <v>9089</v>
      </c>
      <c r="V7" s="39">
        <v>9.27</v>
      </c>
      <c r="W7" s="39">
        <v>980.47</v>
      </c>
      <c r="X7" s="39">
        <v>108.73</v>
      </c>
      <c r="Y7" s="39">
        <v>110.3</v>
      </c>
      <c r="Z7" s="39">
        <v>111.35</v>
      </c>
      <c r="AA7" s="39">
        <v>112.8</v>
      </c>
      <c r="AB7" s="39">
        <v>111.23</v>
      </c>
      <c r="AC7" s="39">
        <v>106.62</v>
      </c>
      <c r="AD7" s="39">
        <v>107.95</v>
      </c>
      <c r="AE7" s="39">
        <v>104.47</v>
      </c>
      <c r="AF7" s="39">
        <v>103.81</v>
      </c>
      <c r="AG7" s="39">
        <v>104.35</v>
      </c>
      <c r="AH7" s="39">
        <v>112.01</v>
      </c>
      <c r="AI7" s="39">
        <v>0</v>
      </c>
      <c r="AJ7" s="39">
        <v>0</v>
      </c>
      <c r="AK7" s="39">
        <v>0</v>
      </c>
      <c r="AL7" s="39">
        <v>0</v>
      </c>
      <c r="AM7" s="39">
        <v>0</v>
      </c>
      <c r="AN7" s="39">
        <v>12.59</v>
      </c>
      <c r="AO7" s="39">
        <v>12.44</v>
      </c>
      <c r="AP7" s="39">
        <v>16.399999999999999</v>
      </c>
      <c r="AQ7" s="39">
        <v>25.66</v>
      </c>
      <c r="AR7" s="39">
        <v>21.69</v>
      </c>
      <c r="AS7" s="39">
        <v>1.08</v>
      </c>
      <c r="AT7" s="39">
        <v>239.59</v>
      </c>
      <c r="AU7" s="39">
        <v>182.74</v>
      </c>
      <c r="AV7" s="39">
        <v>130.36000000000001</v>
      </c>
      <c r="AW7" s="39">
        <v>144.72999999999999</v>
      </c>
      <c r="AX7" s="39">
        <v>179.54</v>
      </c>
      <c r="AY7" s="39">
        <v>416.14</v>
      </c>
      <c r="AZ7" s="39">
        <v>371.89</v>
      </c>
      <c r="BA7" s="39">
        <v>293.23</v>
      </c>
      <c r="BB7" s="39">
        <v>300.14</v>
      </c>
      <c r="BC7" s="39">
        <v>301.04000000000002</v>
      </c>
      <c r="BD7" s="39">
        <v>264.97000000000003</v>
      </c>
      <c r="BE7" s="39">
        <v>435.65</v>
      </c>
      <c r="BF7" s="39">
        <v>393.72</v>
      </c>
      <c r="BG7" s="39">
        <v>381.18</v>
      </c>
      <c r="BH7" s="39">
        <v>346.66</v>
      </c>
      <c r="BI7" s="39">
        <v>341.98</v>
      </c>
      <c r="BJ7" s="39">
        <v>487.22</v>
      </c>
      <c r="BK7" s="39">
        <v>483.11</v>
      </c>
      <c r="BL7" s="39">
        <v>542.29999999999995</v>
      </c>
      <c r="BM7" s="39">
        <v>566.65</v>
      </c>
      <c r="BN7" s="39">
        <v>551.62</v>
      </c>
      <c r="BO7" s="39">
        <v>266.61</v>
      </c>
      <c r="BP7" s="39">
        <v>90.6</v>
      </c>
      <c r="BQ7" s="39">
        <v>91.72</v>
      </c>
      <c r="BR7" s="39">
        <v>93.47</v>
      </c>
      <c r="BS7" s="39">
        <v>94.36</v>
      </c>
      <c r="BT7" s="39">
        <v>102.69</v>
      </c>
      <c r="BU7" s="39">
        <v>92.76</v>
      </c>
      <c r="BV7" s="39">
        <v>93.28</v>
      </c>
      <c r="BW7" s="39">
        <v>87.51</v>
      </c>
      <c r="BX7" s="39">
        <v>84.77</v>
      </c>
      <c r="BY7" s="39">
        <v>87.11</v>
      </c>
      <c r="BZ7" s="39">
        <v>103.24</v>
      </c>
      <c r="CA7" s="39">
        <v>164.6</v>
      </c>
      <c r="CB7" s="39">
        <v>163.19</v>
      </c>
      <c r="CC7" s="39">
        <v>161.13999999999999</v>
      </c>
      <c r="CD7" s="39">
        <v>160.53</v>
      </c>
      <c r="CE7" s="39">
        <v>148.12</v>
      </c>
      <c r="CF7" s="39">
        <v>208.67</v>
      </c>
      <c r="CG7" s="39">
        <v>208.29</v>
      </c>
      <c r="CH7" s="39">
        <v>218.42</v>
      </c>
      <c r="CI7" s="39">
        <v>227.27</v>
      </c>
      <c r="CJ7" s="39">
        <v>223.98</v>
      </c>
      <c r="CK7" s="39">
        <v>168.38</v>
      </c>
      <c r="CL7" s="39">
        <v>53.83</v>
      </c>
      <c r="CM7" s="39">
        <v>58.31</v>
      </c>
      <c r="CN7" s="39">
        <v>56.31</v>
      </c>
      <c r="CO7" s="39">
        <v>55.67</v>
      </c>
      <c r="CP7" s="39">
        <v>55.28</v>
      </c>
      <c r="CQ7" s="39">
        <v>49.08</v>
      </c>
      <c r="CR7" s="39">
        <v>49.32</v>
      </c>
      <c r="CS7" s="39">
        <v>50.24</v>
      </c>
      <c r="CT7" s="39">
        <v>50.29</v>
      </c>
      <c r="CU7" s="39">
        <v>49.64</v>
      </c>
      <c r="CV7" s="39">
        <v>60</v>
      </c>
      <c r="CW7" s="39">
        <v>87.89</v>
      </c>
      <c r="CX7" s="39">
        <v>81.81</v>
      </c>
      <c r="CY7" s="39">
        <v>86.99</v>
      </c>
      <c r="CZ7" s="39">
        <v>88.68</v>
      </c>
      <c r="DA7" s="39">
        <v>88.06</v>
      </c>
      <c r="DB7" s="39">
        <v>79.3</v>
      </c>
      <c r="DC7" s="39">
        <v>79.34</v>
      </c>
      <c r="DD7" s="39">
        <v>78.650000000000006</v>
      </c>
      <c r="DE7" s="39">
        <v>77.73</v>
      </c>
      <c r="DF7" s="39">
        <v>78.09</v>
      </c>
      <c r="DG7" s="39">
        <v>89.8</v>
      </c>
      <c r="DH7" s="39">
        <v>44.77</v>
      </c>
      <c r="DI7" s="39">
        <v>45.42</v>
      </c>
      <c r="DJ7" s="39">
        <v>45.33</v>
      </c>
      <c r="DK7" s="39">
        <v>46.44</v>
      </c>
      <c r="DL7" s="39">
        <v>47.51</v>
      </c>
      <c r="DM7" s="39">
        <v>47.44</v>
      </c>
      <c r="DN7" s="39">
        <v>48.3</v>
      </c>
      <c r="DO7" s="39">
        <v>45.14</v>
      </c>
      <c r="DP7" s="39">
        <v>45.85</v>
      </c>
      <c r="DQ7" s="39">
        <v>47.31</v>
      </c>
      <c r="DR7" s="39">
        <v>49.59</v>
      </c>
      <c r="DS7" s="39">
        <v>13.98</v>
      </c>
      <c r="DT7" s="39">
        <v>13.91</v>
      </c>
      <c r="DU7" s="39">
        <v>12.33</v>
      </c>
      <c r="DV7" s="39">
        <v>13.56</v>
      </c>
      <c r="DW7" s="39">
        <v>13.97</v>
      </c>
      <c r="DX7" s="39">
        <v>11.16</v>
      </c>
      <c r="DY7" s="39">
        <v>12.43</v>
      </c>
      <c r="DZ7" s="39">
        <v>13.58</v>
      </c>
      <c r="EA7" s="39">
        <v>14.13</v>
      </c>
      <c r="EB7" s="39">
        <v>16.77</v>
      </c>
      <c r="EC7" s="39">
        <v>19.440000000000001</v>
      </c>
      <c r="ED7" s="39">
        <v>1.1100000000000001</v>
      </c>
      <c r="EE7" s="39">
        <v>0</v>
      </c>
      <c r="EF7" s="39">
        <v>2.39</v>
      </c>
      <c r="EG7" s="39">
        <v>1.04</v>
      </c>
      <c r="EH7" s="39">
        <v>0.64</v>
      </c>
      <c r="EI7" s="39">
        <v>0.65</v>
      </c>
      <c r="EJ7" s="39">
        <v>0.46</v>
      </c>
      <c r="EK7" s="39">
        <v>0.44</v>
      </c>
      <c r="EL7" s="39">
        <v>0.52</v>
      </c>
      <c r="EM7" s="39">
        <v>0.47</v>
      </c>
      <c r="EN7" s="39">
        <v>0.68</v>
      </c>
    </row>
    <row r="8" spans="1:144" x14ac:dyDescent="0.2"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1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1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1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1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1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1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1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1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1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1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1"/>
    </row>
    <row r="9" spans="1:144" x14ac:dyDescent="0.2">
      <c r="A9" s="42"/>
      <c r="B9" s="42" t="s">
        <v>100</v>
      </c>
      <c r="C9" s="42" t="s">
        <v>101</v>
      </c>
      <c r="D9" s="42" t="s">
        <v>102</v>
      </c>
      <c r="E9" s="42" t="s">
        <v>103</v>
      </c>
      <c r="F9" s="42" t="s">
        <v>104</v>
      </c>
      <c r="X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4" x14ac:dyDescent="0.2">
      <c r="A10" s="42" t="s">
        <v>44</v>
      </c>
      <c r="B10" s="43">
        <f t="shared" ref="B10:E10" si="15">DATEVALUE($B7+12-B11&amp;"/1/"&amp;B12)</f>
        <v>46388</v>
      </c>
      <c r="C10" s="43">
        <f t="shared" si="15"/>
        <v>46753</v>
      </c>
      <c r="D10" s="43">
        <f t="shared" si="15"/>
        <v>47119</v>
      </c>
      <c r="E10" s="43">
        <f t="shared" si="15"/>
        <v>47484</v>
      </c>
      <c r="F10" s="44">
        <f>DATEVALUE($B7+12-F11&amp;"/1/"&amp;F12)</f>
        <v>47849</v>
      </c>
    </row>
    <row r="11" spans="1:144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105</v>
      </c>
    </row>
    <row r="12" spans="1:144" x14ac:dyDescent="0.2">
      <c r="B12">
        <v>1</v>
      </c>
      <c r="C12">
        <v>1</v>
      </c>
      <c r="D12">
        <v>1</v>
      </c>
      <c r="E12">
        <v>1</v>
      </c>
      <c r="F12">
        <v>1</v>
      </c>
      <c r="G12" t="s">
        <v>106</v>
      </c>
    </row>
    <row r="13" spans="1:144" x14ac:dyDescent="0.2">
      <c r="B13" t="s">
        <v>107</v>
      </c>
      <c r="C13" t="s">
        <v>107</v>
      </c>
      <c r="D13" t="s">
        <v>107</v>
      </c>
      <c r="E13" t="s">
        <v>107</v>
      </c>
      <c r="F13" t="s">
        <v>108</v>
      </c>
      <c r="G13" t="s">
        <v>109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植田　皓太</cp:lastModifiedBy>
  <cp:lastPrinted>2021-02-18T06:18:08Z</cp:lastPrinted>
  <dcterms:modified xsi:type="dcterms:W3CDTF">2021-02-23T23:34:55Z</dcterms:modified>
</cp:coreProperties>
</file>