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2年度\下水道\(1101)公共下水道庶務\01財務\07地方公営企業決算の状況\R2\経営比較分析\19宇治田原町\下水道（法適用）\"/>
    </mc:Choice>
  </mc:AlternateContent>
  <workbookProtection workbookAlgorithmName="SHA-512" workbookHashValue="G7p06KRDfLae5KkCBVNAwKJbV39+8m/A4O+A9FBNBbRadxh3YQxit+f3X74W1Oa9umgTMmbuFFXm0anOi47g8Q==" workbookSaltValue="UeSskBAXpRAM8IyXD5kUmg==" workbookSpinCount="100000" lockStructure="1"/>
  <bookViews>
    <workbookView xWindow="0" yWindow="0" windowWidth="20490" windowHeight="768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AT10" i="4"/>
  <c r="AL10" i="4"/>
  <c r="I10" i="4"/>
  <c r="AL8" i="4"/>
  <c r="P8" i="4"/>
  <c r="I8" i="4"/>
</calcChain>
</file>

<file path=xl/sharedStrings.xml><?xml version="1.0" encoding="utf-8"?>
<sst xmlns="http://schemas.openxmlformats.org/spreadsheetml/2006/main" count="319" uniqueCount="118">
  <si>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</si>
  <si>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</si>
  <si>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</si>
  <si>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</si>
  <si>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</si>
  <si>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</si>
  <si>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</si>
  <si>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</si>
  <si>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</si>
  <si>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</si>
  <si>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</si>
  <si>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</si>
  <si>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</si>
  <si>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</si>
  <si>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</si>
  <si>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</si>
  <si>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</si>
  <si>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</si>
  <si>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</si>
  <si>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</si>
  <si>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</si>
  <si>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</si>
  <si>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</si>
  <si>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</si>
  <si>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</si>
  <si>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</si>
  <si>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</si>
  <si>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</si>
  <si>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</si>
  <si>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</si>
  <si>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</si>
  <si>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</si>
  <si>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</si>
  <si>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</si>
  <si>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</si>
  <si>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</si>
  <si>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</si>
  <si>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</si>
  <si>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</si>
  <si>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</si>
  <si>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</si>
  <si>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</si>
  <si>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</si>
  <si>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</si>
  <si>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</si>
  <si>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</si>
  <si>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</si>
  <si>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</si>
  <si>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</si>
  <si>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</si>
  <si>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</si>
  <si>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</si>
  <si>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</si>
  <si>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</si>
  <si>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</si>
  <si>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</si>
  <si>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</si>
  <si>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</si>
  <si>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</si>
  <si>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</si>
  <si>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</si>
  <si>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</si>
  <si>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</si>
  <si>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</si>
  <si>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</si>
  <si>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</si>
  <si>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</si>
  <si>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</si>
  <si>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</si>
  <si>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</si>
  <si>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</si>
  <si>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</si>
  <si>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</si>
  <si>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</si>
  <si>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</si>
  <si>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</si>
  <si>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</si>
  <si>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</si>
  <si>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</si>
  <si>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</si>
  <si>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</si>
  <si>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</si>
  <si>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</si>
  <si>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</si>
  <si>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</si>
  <si>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</si>
  <si>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</si>
  <si>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</si>
  <si>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</si>
  <si>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</si>
  <si>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</si>
  <si>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</si>
  <si>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</si>
  <si>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</si>
  <si>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</si>
  <si>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</si>
  <si>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京都府　宇治田原町</t>
  </si>
  <si>
    <t>法適用</t>
  </si>
  <si>
    <t>下水道事業</t>
  </si>
  <si>
    <t>公共下水道</t>
  </si>
  <si>
    <t>Cc2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</si>
  <si>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</si>
  <si>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</si>
  <si>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</si>
  <si>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</si>
  <si>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</si>
  <si>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</si>
  <si>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</si>
  <si>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</si>
  <si>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</si>
  <si>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</si>
  <si>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</si>
  <si>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</si>
  <si>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</si>
  <si>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</si>
  <si>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管渠整備の事業着手が平成8年度からで、20年以上が経過したところであり、法定耐用年数を経過した老朽管は現在ない状況です。</t>
    <rPh sb="23" eb="25">
      <t>イジョウ</t>
    </rPh>
    <phoneticPr fontId="4"/>
  </si>
  <si>
    <t>　本町の下水道事業においては、令和元年度より法適用事業へ移行しており、主に一般会計からの繰入金で賄っている状況です。
　企業債残高についても、本町では未だ下水道整備事業があり、今後も借入を継続する必要があるため、割合は増加する見込みです。対事業規模比率についても高い数値がでています。
　経費回収率および汚水処理原価については、単独で汚水処理場を有しているため、維持管理費が多額となっております。そのため、両指数ともに類似団体指標と比べて悪い数値となっています。
　水洗化率については、現在、公共下水道の整備途上で供用区域が拡大しいるところであり、80パーセント前後で推移しています。
（H30 79.73%　H29 80.20%　H28 81.94%）</t>
    <rPh sb="15" eb="17">
      <t>レイワ</t>
    </rPh>
    <rPh sb="17" eb="19">
      <t>ガンネン</t>
    </rPh>
    <rPh sb="19" eb="20">
      <t>ド</t>
    </rPh>
    <rPh sb="22" eb="23">
      <t>ホウ</t>
    </rPh>
    <rPh sb="23" eb="25">
      <t>テキヨウ</t>
    </rPh>
    <rPh sb="25" eb="27">
      <t>ジギョウ</t>
    </rPh>
    <rPh sb="28" eb="30">
      <t>イコウ</t>
    </rPh>
    <rPh sb="35" eb="36">
      <t>オモ</t>
    </rPh>
    <rPh sb="82" eb="84">
      <t>ジギョウ</t>
    </rPh>
    <rPh sb="113" eb="115">
      <t>ミコ</t>
    </rPh>
    <rPh sb="119" eb="120">
      <t>タイ</t>
    </rPh>
    <rPh sb="120" eb="122">
      <t>ジギョウ</t>
    </rPh>
    <rPh sb="122" eb="124">
      <t>キボ</t>
    </rPh>
    <rPh sb="124" eb="126">
      <t>ヒリツ</t>
    </rPh>
    <rPh sb="131" eb="132">
      <t>タカ</t>
    </rPh>
    <rPh sb="133" eb="135">
      <t>スウチ</t>
    </rPh>
    <rPh sb="203" eb="204">
      <t>リョウ</t>
    </rPh>
    <rPh sb="204" eb="206">
      <t>シスウ</t>
    </rPh>
    <rPh sb="209" eb="211">
      <t>ルイジ</t>
    </rPh>
    <rPh sb="211" eb="213">
      <t>ダンタイ</t>
    </rPh>
    <rPh sb="213" eb="215">
      <t>シヒョウ</t>
    </rPh>
    <rPh sb="216" eb="217">
      <t>クラ</t>
    </rPh>
    <rPh sb="219" eb="220">
      <t>ワル</t>
    </rPh>
    <rPh sb="221" eb="223">
      <t>スウチ</t>
    </rPh>
    <rPh sb="281" eb="283">
      <t>ゼンゴ</t>
    </rPh>
    <rPh sb="284" eb="286">
      <t>スイイ</t>
    </rPh>
    <phoneticPr fontId="4"/>
  </si>
  <si>
    <t>　本町の下水道事業は、類似団体と比較して全体的に悪い数値を記録しています。これは本町が山間部に位置しており、流域下水道に加わることができず、単独で汚水処理場を有しているためです。
　現在整備途上ではあるものの、少なくとも現状からは経営の健全性・効率性を向上させなければなりません。今後は、未整備地域の効率的整備手法の見直し、整備済み地域の水洗化向上施策に取り組んでいきます。</t>
    <rPh sb="24" eb="25">
      <t>ワル</t>
    </rPh>
    <rPh sb="26" eb="28">
      <t>スウチ</t>
    </rPh>
    <rPh sb="29" eb="31">
      <t>キロク</t>
    </rPh>
    <rPh sb="47" eb="49">
      <t>イチ</t>
    </rPh>
    <rPh sb="105" eb="106">
      <t>スク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</si>
</sst>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4B-4FF7-9A95-F58CB5612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4B-4FF7-9A95-F58CB5612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44.23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1-4E24-9F34-0F63570B5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21-4E24-9F34-0F63570B5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79.260000000000005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D-4E09-A5C5-FDAF988A0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0D-4E09-A5C5-FDAF988A0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4-4F27-B4C4-020990076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106.57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04-4F27-B4C4-020990076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4.1500000000000004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2-4C67-94E6-5D57217B0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82-4C67-94E6-5D57217B0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6E-45F5-80EC-E3AA65BB6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6E-45F5-80EC-E3AA65BB6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F-4DBE-9480-F73624A26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8F-4DBE-9480-F73624A26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C-4D5D-9A32-223EA99F8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BC-4D5D-9A32-223EA99F8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4255.6899999999996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B2-4A1D-88B1-318EEAEB1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B2-4A1D-88B1-318EEAEB1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8-4719-92CD-7ABF9B186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68-4719-92CD-7ABF9B186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344.64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4-44AE-8CF1-FC942033E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187.55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44-44AE-8CF1-FC942033E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I4" zoomScale="85" zoomScaleNormal="8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京都府　宇治田原町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Cc2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9250</v>
      </c>
      <c r="AM8" s="51"/>
      <c r="AN8" s="51"/>
      <c r="AO8" s="51"/>
      <c r="AP8" s="51"/>
      <c r="AQ8" s="51"/>
      <c r="AR8" s="51"/>
      <c r="AS8" s="51"/>
      <c r="AT8" s="46">
        <f>データ!T6</f>
        <v>58.16</v>
      </c>
      <c r="AU8" s="46"/>
      <c r="AV8" s="46"/>
      <c r="AW8" s="46"/>
      <c r="AX8" s="46"/>
      <c r="AY8" s="46"/>
      <c r="AZ8" s="46"/>
      <c r="BA8" s="46"/>
      <c r="BB8" s="46">
        <f>データ!U6</f>
        <v>159.04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55.21</v>
      </c>
      <c r="J10" s="46"/>
      <c r="K10" s="46"/>
      <c r="L10" s="46"/>
      <c r="M10" s="46"/>
      <c r="N10" s="46"/>
      <c r="O10" s="46"/>
      <c r="P10" s="46">
        <f>データ!P6</f>
        <v>86.35</v>
      </c>
      <c r="Q10" s="46"/>
      <c r="R10" s="46"/>
      <c r="S10" s="46"/>
      <c r="T10" s="46"/>
      <c r="U10" s="46"/>
      <c r="V10" s="46"/>
      <c r="W10" s="46">
        <f>データ!Q6</f>
        <v>97.09</v>
      </c>
      <c r="X10" s="46"/>
      <c r="Y10" s="46"/>
      <c r="Z10" s="46"/>
      <c r="AA10" s="46"/>
      <c r="AB10" s="46"/>
      <c r="AC10" s="46"/>
      <c r="AD10" s="51">
        <f>データ!R6</f>
        <v>2566</v>
      </c>
      <c r="AE10" s="51"/>
      <c r="AF10" s="51"/>
      <c r="AG10" s="51"/>
      <c r="AH10" s="51"/>
      <c r="AI10" s="51"/>
      <c r="AJ10" s="51"/>
      <c r="AK10" s="2"/>
      <c r="AL10" s="51">
        <f>データ!V6</f>
        <v>7979</v>
      </c>
      <c r="AM10" s="51"/>
      <c r="AN10" s="51"/>
      <c r="AO10" s="51"/>
      <c r="AP10" s="51"/>
      <c r="AQ10" s="51"/>
      <c r="AR10" s="51"/>
      <c r="AS10" s="51"/>
      <c r="AT10" s="46">
        <f>データ!W6</f>
        <v>2.62</v>
      </c>
      <c r="AU10" s="46"/>
      <c r="AV10" s="46"/>
      <c r="AW10" s="46"/>
      <c r="AX10" s="46"/>
      <c r="AY10" s="46"/>
      <c r="AZ10" s="46"/>
      <c r="BA10" s="46"/>
      <c r="BB10" s="46">
        <f>データ!X6</f>
        <v>3045.42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【108.07】</v>
      </c>
      <c r="F85" s="26" t="str">
        <f>データ!AT6</f>
        <v>【3.09】</v>
      </c>
      <c r="G85" s="26" t="str">
        <f>データ!BE6</f>
        <v>【69.54】</v>
      </c>
      <c r="H85" s="26" t="str">
        <f>データ!BP6</f>
        <v>【682.51】</v>
      </c>
      <c r="I85" s="26" t="str">
        <f>データ!CA6</f>
        <v>【100.34】</v>
      </c>
      <c r="J85" s="26" t="str">
        <f>データ!CL6</f>
        <v>【136.15】</v>
      </c>
      <c r="K85" s="26" t="str">
        <f>データ!CW6</f>
        <v>【59.64】</v>
      </c>
      <c r="L85" s="26" t="str">
        <f>データ!DH6</f>
        <v>【95.35】</v>
      </c>
      <c r="M85" s="26" t="str">
        <f>データ!DS6</f>
        <v>【38.57】</v>
      </c>
      <c r="N85" s="26" t="str">
        <f>データ!ED6</f>
        <v>【5.90】</v>
      </c>
      <c r="O85" s="26" t="str">
        <f>データ!EO6</f>
        <v>【0.22】</v>
      </c>
    </row>
  </sheetData>
  <sheetProtection algorithmName="SHA-512" hashValue="c8ScwbKJXec7JrLhma1iQxtBN8NYOUbTb9BEGRRUJIEyOLY9DeefC7B+Dq0HvV1YR/YlpcU+aU4vW37RwttFlA==" saltValue="2SvfkHHvIW3Ng/xhqTFid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263443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京都府　宇治田原町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>
        <f t="shared" si="3"/>
        <v>55.21</v>
      </c>
      <c r="P6" s="34">
        <f t="shared" si="3"/>
        <v>86.35</v>
      </c>
      <c r="Q6" s="34">
        <f t="shared" si="3"/>
        <v>97.09</v>
      </c>
      <c r="R6" s="34">
        <f t="shared" si="3"/>
        <v>2566</v>
      </c>
      <c r="S6" s="34">
        <f t="shared" si="3"/>
        <v>9250</v>
      </c>
      <c r="T6" s="34">
        <f t="shared" si="3"/>
        <v>58.16</v>
      </c>
      <c r="U6" s="34">
        <f t="shared" si="3"/>
        <v>159.04</v>
      </c>
      <c r="V6" s="34">
        <f t="shared" si="3"/>
        <v>7979</v>
      </c>
      <c r="W6" s="34">
        <f t="shared" si="3"/>
        <v>2.62</v>
      </c>
      <c r="X6" s="34">
        <f t="shared" si="3"/>
        <v>3045.42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100.91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106.57</v>
      </c>
      <c r="AI6" s="34" t="str">
        <f>IF(AI7="","",IF(AI7="-","【-】","【"&amp;SUBSTITUTE(TEXT(AI7,"#,##0.00"),"-","△")&amp;"】"))</f>
        <v>【108.07】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53.44</v>
      </c>
      <c r="AT6" s="34" t="str">
        <f>IF(AT7="","",IF(AT7="-","【-】","【"&amp;SUBSTITUTE(TEXT(AT7,"#,##0.00"),"-","△")&amp;"】"))</f>
        <v>【3.09】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50.62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47.03</v>
      </c>
      <c r="BE6" s="34" t="str">
        <f>IF(BE7="","",IF(BE7="-","【-】","【"&amp;SUBSTITUTE(TEXT(BE7,"#,##0.00"),"-","△")&amp;"】"))</f>
        <v>【69.54】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4255.6899999999996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1001.3</v>
      </c>
      <c r="BP6" s="34" t="str">
        <f>IF(BP7="","",IF(BP7="-","【-】","【"&amp;SUBSTITUTE(TEXT(BP7,"#,##0.00"),"-","△")&amp;"】"))</f>
        <v>【682.51】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36.56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81.88</v>
      </c>
      <c r="CA6" s="34" t="str">
        <f>IF(CA7="","",IF(CA7="-","【-】","【"&amp;SUBSTITUTE(TEXT(CA7,"#,##0.00"),"-","△")&amp;"】"))</f>
        <v>【100.34】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344.64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187.55</v>
      </c>
      <c r="CL6" s="34" t="str">
        <f>IF(CL7="","",IF(CL7="-","【-】","【"&amp;SUBSTITUTE(TEXT(CL7,"#,##0.00"),"-","△")&amp;"】"))</f>
        <v>【136.15】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44.23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50.94</v>
      </c>
      <c r="CW6" s="34" t="str">
        <f>IF(CW7="","",IF(CW7="-","【-】","【"&amp;SUBSTITUTE(TEXT(CW7,"#,##0.00"),"-","△")&amp;"】"))</f>
        <v>【59.64】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79.260000000000005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82.55</v>
      </c>
      <c r="DH6" s="34" t="str">
        <f>IF(DH7="","",IF(DH7="-","【-】","【"&amp;SUBSTITUTE(TEXT(DH7,"#,##0.00"),"-","△")&amp;"】"))</f>
        <v>【95.35】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4.1500000000000004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15.85</v>
      </c>
      <c r="DS6" s="34" t="str">
        <f>IF(DS7="","",IF(DS7="-","【-】","【"&amp;SUBSTITUTE(TEXT(DS7,"#,##0.00"),"-","△")&amp;"】"))</f>
        <v>【38.57】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【5.90】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0.15</v>
      </c>
      <c r="EO6" s="34" t="str">
        <f>IF(EO7="","",IF(EO7="-","【-】","【"&amp;SUBSTITUTE(TEXT(EO7,"#,##0.00"),"-","△")&amp;"】"))</f>
        <v>【0.22】</v>
      </c>
    </row>
    <row r="7" spans="1:148" s="36" customFormat="1" x14ac:dyDescent="0.15">
      <c r="A7" s="28"/>
      <c r="B7" s="37">
        <v>2019</v>
      </c>
      <c r="C7" s="37">
        <v>263443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55.21</v>
      </c>
      <c r="P7" s="38">
        <v>86.35</v>
      </c>
      <c r="Q7" s="38">
        <v>97.09</v>
      </c>
      <c r="R7" s="38">
        <v>2566</v>
      </c>
      <c r="S7" s="38">
        <v>9250</v>
      </c>
      <c r="T7" s="38">
        <v>58.16</v>
      </c>
      <c r="U7" s="38">
        <v>159.04</v>
      </c>
      <c r="V7" s="38">
        <v>7979</v>
      </c>
      <c r="W7" s="38">
        <v>2.62</v>
      </c>
      <c r="X7" s="38">
        <v>3045.42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100.91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106.57</v>
      </c>
      <c r="AI7" s="38">
        <v>108.07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53.44</v>
      </c>
      <c r="AT7" s="38">
        <v>3.09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50.62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47.03</v>
      </c>
      <c r="BE7" s="38">
        <v>69.540000000000006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4255.6899999999996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1001.3</v>
      </c>
      <c r="BP7" s="38">
        <v>682.51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36.56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81.88</v>
      </c>
      <c r="CA7" s="38">
        <v>100.34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344.64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187.55</v>
      </c>
      <c r="CL7" s="38">
        <v>136.15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44.23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50.94</v>
      </c>
      <c r="CW7" s="38">
        <v>59.64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79.260000000000005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82.55</v>
      </c>
      <c r="DH7" s="38">
        <v>95.35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4.1500000000000004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15.85</v>
      </c>
      <c r="DS7" s="38">
        <v>38.57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5.9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0.15</v>
      </c>
      <c r="EO7" s="38">
        <v>0.22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110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ut4104</cp:lastModifiedBy>
  <dcterms:modified xsi:type="dcterms:W3CDTF">2021-02-19T10:35:28Z</dcterms:modified>
</cp:coreProperties>
</file>