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２年度\01表の分析\03 市→府\20 笠置町○\01 簡易水道\"/>
    </mc:Choice>
  </mc:AlternateContent>
  <xr:revisionPtr revIDLastSave="0" documentId="13_ncr:1_{A2364AC2-3767-42ED-9E69-FE621C2732AB}" xr6:coauthVersionLast="36" xr6:coauthVersionMax="36" xr10:uidLastSave="{00000000-0000-0000-0000-000000000000}"/>
  <workbookProtection workbookAlgorithmName="SHA-512" workbookHashValue="xMp5cO5KkyRm2dLTECFVoYe9w4Eex0XHt1Rny3s67ejWkCv5YCFDp5PLEnYflCRf/+c0BNnNgXg2kuRL0c8qmw==" workbookSaltValue="Dr2AYDpGINlgqvrlaGQwGw==" workbookSpinCount="100000" lockStructure="1"/>
  <bookViews>
    <workbookView xWindow="0" yWindow="0" windowWidth="28800" windowHeight="121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O6" i="5"/>
  <c r="I10" i="4" s="1"/>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P10" i="4"/>
  <c r="BB8" i="4"/>
  <c r="AD8" i="4"/>
  <c r="W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<sst xmlns="http://schemas.openxmlformats.org/spreadsheetml/2006/main" count="233" uniqueCount="118">
  <si>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</si>
  <si>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</si>
  <si>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</si>
  <si>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</si>
  <si>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</si>
  <si>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</si>
  <si>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</si>
  <si>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</si>
  <si>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</si>
  <si>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</si>
  <si>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</si>
  <si>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</si>
  <si>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</si>
  <si>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</si>
  <si>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</si>
  <si>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</si>
  <si>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</si>
  <si>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</si>
  <si>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</si>
  <si>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</si>
  <si>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</si>
  <si>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</si>
  <si>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</si>
  <si>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</si>
  <si>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</si>
  <si>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</si>
  <si>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</si>
  <si>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</si>
  <si>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</si>
  <si>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</si>
  <si>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</si>
  <si>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</si>
  <si>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</si>
  <si>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</si>
  <si>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</si>
  <si>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</si>
  <si>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</si>
  <si>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</si>
  <si>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</si>
  <si>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</si>
  <si>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</si>
  <si>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</si>
  <si>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</si>
  <si>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</si>
  <si>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</si>
  <si>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</si>
  <si>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</si>
  <si>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</si>
  <si>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</si>
  <si>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</si>
  <si>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</si>
  <si>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</si>
  <si>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</si>
  <si>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</si>
  <si>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</si>
  <si>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</si>
  <si>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</si>
  <si>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</si>
  <si>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</si>
  <si>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</si>
  <si>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</si>
  <si>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</si>
  <si>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</si>
  <si>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</si>
  <si>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</si>
  <si>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</si>
  <si>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</si>
  <si>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</si>
  <si>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</si>
  <si>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</si>
  <si>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</si>
  <si>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</si>
  <si>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</si>
  <si>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</si>
  <si>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</si>
  <si>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</si>
  <si>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</si>
  <si>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</si>
  <si>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</si>
  <si>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</si>
  <si>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</si>
  <si>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</si>
  <si>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</si>
  <si>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</si>
  <si>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</si>
  <si>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</si>
  <si>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</si>
  <si>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</si>
  <si>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</si>
  <si>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</si>
  <si>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</si>
  <si>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</si>
  <si>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</si>
  <si>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</si>
  <si>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</si>
  <si>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</si>
  <si>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笠置町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</si>
  <si>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</si>
  <si>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</si>
  <si>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</si>
  <si>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</si>
  <si>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</si>
  <si>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</si>
  <si>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</si>
  <si>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</si>
  <si>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</si>
  <si>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</si>
  <si>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</si>
  <si>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</si>
  <si>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</si>
  <si>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</si>
  <si>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</si>
  <si>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</si>
  <si>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</si>
  <si>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</si>
  <si>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高齢化・過疎化が著しい当町において料金増収は困難であるが、料金改定を慎重に検討しつつ、管路更新や施設耐震化等、施設投資できるよう財源確保に努める必要があります。健全な経営の為、委託費の削減が見込める共同発注や、広域連携等積極的に実施していきたいと考えています。</t>
    <rPh sb="0" eb="3">
      <t>コウレイカ</t>
    </rPh>
    <rPh sb="4" eb="7">
      <t>カソカ</t>
    </rPh>
    <rPh sb="8" eb="9">
      <t>イチジル</t>
    </rPh>
    <rPh sb="11" eb="13">
      <t>トウチョウ</t>
    </rPh>
    <rPh sb="17" eb="19">
      <t>リョウキン</t>
    </rPh>
    <rPh sb="19" eb="21">
      <t>ゾウシュウ</t>
    </rPh>
    <rPh sb="22" eb="24">
      <t>コンナン</t>
    </rPh>
    <rPh sb="29" eb="31">
      <t>リョウキン</t>
    </rPh>
    <rPh sb="31" eb="33">
      <t>カイテイ</t>
    </rPh>
    <rPh sb="34" eb="36">
      <t>シンチョウ</t>
    </rPh>
    <rPh sb="37" eb="39">
      <t>ケントウ</t>
    </rPh>
    <rPh sb="43" eb="45">
      <t>カンロ</t>
    </rPh>
    <rPh sb="45" eb="47">
      <t>コウシン</t>
    </rPh>
    <rPh sb="48" eb="50">
      <t>シセツ</t>
    </rPh>
    <rPh sb="50" eb="53">
      <t>タイシンカ</t>
    </rPh>
    <rPh sb="53" eb="54">
      <t>トウ</t>
    </rPh>
    <rPh sb="55" eb="57">
      <t>シセツ</t>
    </rPh>
    <rPh sb="57" eb="59">
      <t>トウシ</t>
    </rPh>
    <rPh sb="64" eb="66">
      <t>ザイゲン</t>
    </rPh>
    <rPh sb="66" eb="68">
      <t>カクホ</t>
    </rPh>
    <rPh sb="69" eb="70">
      <t>ツト</t>
    </rPh>
    <rPh sb="72" eb="74">
      <t>ヒツヨウ</t>
    </rPh>
    <rPh sb="80" eb="82">
      <t>ケンゼン</t>
    </rPh>
    <rPh sb="83" eb="85">
      <t>ケイエイ</t>
    </rPh>
    <rPh sb="86" eb="87">
      <t>タメ</t>
    </rPh>
    <rPh sb="88" eb="90">
      <t>イタク</t>
    </rPh>
    <rPh sb="90" eb="91">
      <t>ヒ</t>
    </rPh>
    <rPh sb="92" eb="94">
      <t>サクゲン</t>
    </rPh>
    <rPh sb="95" eb="97">
      <t>ミコ</t>
    </rPh>
    <rPh sb="99" eb="101">
      <t>キョウドウ</t>
    </rPh>
    <rPh sb="101" eb="103">
      <t>ハッチュウ</t>
    </rPh>
    <rPh sb="105" eb="107">
      <t>コウイキ</t>
    </rPh>
    <rPh sb="107" eb="109">
      <t>レンケイ</t>
    </rPh>
    <rPh sb="109" eb="110">
      <t>トウ</t>
    </rPh>
    <rPh sb="110" eb="113">
      <t>セッキョクテキ</t>
    </rPh>
    <rPh sb="114" eb="116">
      <t>ジッシ</t>
    </rPh>
    <rPh sb="123" eb="124">
      <t>カンガ</t>
    </rPh>
    <phoneticPr fontId="4"/>
  </si>
  <si>
    <t>①収益的収支比率　　　　　　　　　　　　　　　　平均値より高い数値ですが、一般会計からの基準外繰入がありますので、基準外繰入を減らしつつ、数値を上げていく必要があります。　　　　　　　　④企業債残高対給水収益比率　　　　　　　　　　平成22年度以降企業債は発行しておりませんので数値は平均値以下ですが、その反面、投資ができておりませんので、計画的な施設更新を計画し、実施する必要があると考えています。　　　　　　　　　　　　⑤料金回収率　　　　　　　　　　　　　　　　　　平均値よりは上回っていますが、減少傾向なので適切な料金改定を慎重に検討する必要があると考えています。　　　　　　　　　　　　　　　　　　　⑥給水原価　　　　　　　　　　　　　　　　　　平均値を下回っていますが、有収水量は減少傾向でありますので、上昇を抑える必要があります。　　　⑦施設利用率　　　　　　　　　　　　　　　　　給水人口が減少しているので、施設のダウンサイジング等を検討する必要があります。　　　　　　　　⑧有収率　　　　　　　　　　　　　　　　　　　　有収率に関しては平均値より大幅に上回っていますので、水道管路に関しては正常な機能を果たしていると判断できますが、無効水量を今以上に減らすよう努める必要があります</t>
    <rPh sb="1" eb="4">
      <t>シュウエキテキ</t>
    </rPh>
    <rPh sb="4" eb="6">
      <t>シュウシ</t>
    </rPh>
    <rPh sb="6" eb="8">
      <t>ヒリツ</t>
    </rPh>
    <rPh sb="24" eb="27">
      <t>ヘイキンチ</t>
    </rPh>
    <rPh sb="29" eb="30">
      <t>タカ</t>
    </rPh>
    <rPh sb="31" eb="33">
      <t>スウチ</t>
    </rPh>
    <rPh sb="37" eb="39">
      <t>イッパン</t>
    </rPh>
    <rPh sb="39" eb="41">
      <t>カイケイ</t>
    </rPh>
    <rPh sb="44" eb="46">
      <t>キジュン</t>
    </rPh>
    <rPh sb="46" eb="47">
      <t>ガイ</t>
    </rPh>
    <rPh sb="47" eb="49">
      <t>クリイレ</t>
    </rPh>
    <rPh sb="57" eb="59">
      <t>キジュン</t>
    </rPh>
    <rPh sb="59" eb="60">
      <t>ガイ</t>
    </rPh>
    <rPh sb="60" eb="62">
      <t>クリイレ</t>
    </rPh>
    <rPh sb="63" eb="64">
      <t>ヘ</t>
    </rPh>
    <rPh sb="69" eb="71">
      <t>スウチ</t>
    </rPh>
    <rPh sb="72" eb="73">
      <t>ア</t>
    </rPh>
    <rPh sb="77" eb="79">
      <t>ヒツヨウ</t>
    </rPh>
    <rPh sb="94" eb="96">
      <t>キギョウ</t>
    </rPh>
    <rPh sb="96" eb="97">
      <t>サイ</t>
    </rPh>
    <rPh sb="97" eb="99">
      <t>ザンダカ</t>
    </rPh>
    <rPh sb="99" eb="100">
      <t>タイ</t>
    </rPh>
    <rPh sb="100" eb="102">
      <t>キュウスイ</t>
    </rPh>
    <rPh sb="102" eb="104">
      <t>シュウエキ</t>
    </rPh>
    <rPh sb="104" eb="106">
      <t>ヒリツ</t>
    </rPh>
    <rPh sb="116" eb="118">
      <t>ヘイセイ</t>
    </rPh>
    <rPh sb="120" eb="122">
      <t>ネンド</t>
    </rPh>
    <rPh sb="122" eb="124">
      <t>イコウ</t>
    </rPh>
    <rPh sb="124" eb="126">
      <t>キギョウ</t>
    </rPh>
    <rPh sb="126" eb="127">
      <t>サイ</t>
    </rPh>
    <rPh sb="128" eb="130">
      <t>ハッコウ</t>
    </rPh>
    <rPh sb="139" eb="141">
      <t>スウチ</t>
    </rPh>
    <rPh sb="142" eb="145">
      <t>ヘイキンチ</t>
    </rPh>
    <rPh sb="145" eb="147">
      <t>イカ</t>
    </rPh>
    <rPh sb="153" eb="155">
      <t>ハンメン</t>
    </rPh>
    <rPh sb="156" eb="158">
      <t>トウシ</t>
    </rPh>
    <rPh sb="170" eb="173">
      <t>ケイカクテキ</t>
    </rPh>
    <rPh sb="174" eb="176">
      <t>シセツ</t>
    </rPh>
    <rPh sb="176" eb="178">
      <t>コウシン</t>
    </rPh>
    <rPh sb="179" eb="181">
      <t>ケイカク</t>
    </rPh>
    <rPh sb="183" eb="185">
      <t>ジッシ</t>
    </rPh>
    <rPh sb="187" eb="189">
      <t>ヒツヨウ</t>
    </rPh>
    <rPh sb="193" eb="194">
      <t>カンガ</t>
    </rPh>
    <rPh sb="213" eb="215">
      <t>リョウキン</t>
    </rPh>
    <rPh sb="215" eb="217">
      <t>カイシュウ</t>
    </rPh>
    <rPh sb="217" eb="218">
      <t>リツ</t>
    </rPh>
    <rPh sb="236" eb="239">
      <t>ヘイキンチ</t>
    </rPh>
    <rPh sb="242" eb="244">
      <t>ウワマワ</t>
    </rPh>
    <rPh sb="251" eb="253">
      <t>ゲンショウ</t>
    </rPh>
    <rPh sb="253" eb="255">
      <t>ケイコウ</t>
    </rPh>
    <rPh sb="258" eb="260">
      <t>テキセツ</t>
    </rPh>
    <rPh sb="261" eb="263">
      <t>リョウキン</t>
    </rPh>
    <rPh sb="263" eb="265">
      <t>カイテイ</t>
    </rPh>
    <rPh sb="266" eb="268">
      <t>シンチョウ</t>
    </rPh>
    <rPh sb="269" eb="271">
      <t>ケントウ</t>
    </rPh>
    <rPh sb="273" eb="275">
      <t>ヒツヨウ</t>
    </rPh>
    <rPh sb="279" eb="280">
      <t>カンガ</t>
    </rPh>
    <rPh sb="306" eb="308">
      <t>キュウスイ</t>
    </rPh>
    <rPh sb="308" eb="310">
      <t>ゲンカ</t>
    </rPh>
    <rPh sb="328" eb="331">
      <t>ヘイキンチ</t>
    </rPh>
    <rPh sb="332" eb="334">
      <t>シタマワ</t>
    </rPh>
    <rPh sb="341" eb="343">
      <t>ユウシュウ</t>
    </rPh>
    <rPh sb="343" eb="345">
      <t>スイリョウ</t>
    </rPh>
    <rPh sb="346" eb="348">
      <t>ゲンショウ</t>
    </rPh>
    <rPh sb="348" eb="350">
      <t>ケイコウ</t>
    </rPh>
    <rPh sb="358" eb="360">
      <t>ジョウショウ</t>
    </rPh>
    <rPh sb="361" eb="362">
      <t>オサ</t>
    </rPh>
    <rPh sb="364" eb="366">
      <t>ヒツヨウ</t>
    </rPh>
    <rPh sb="376" eb="378">
      <t>シセツ</t>
    </rPh>
    <rPh sb="378" eb="380">
      <t>リヨウ</t>
    </rPh>
    <rPh sb="380" eb="381">
      <t>リツ</t>
    </rPh>
    <rPh sb="398" eb="400">
      <t>キュウスイ</t>
    </rPh>
    <rPh sb="400" eb="402">
      <t>ジンコウ</t>
    </rPh>
    <rPh sb="403" eb="405">
      <t>ゲンショウ</t>
    </rPh>
    <rPh sb="412" eb="414">
      <t>シセツ</t>
    </rPh>
    <rPh sb="423" eb="424">
      <t>トウ</t>
    </rPh>
    <rPh sb="425" eb="427">
      <t>ケントウ</t>
    </rPh>
    <rPh sb="429" eb="431">
      <t>ヒツヨウ</t>
    </rPh>
    <rPh sb="446" eb="449">
      <t>ユウシュウリツ</t>
    </rPh>
    <rPh sb="469" eb="472">
      <t>ユウシュウリツ</t>
    </rPh>
    <rPh sb="473" eb="474">
      <t>カン</t>
    </rPh>
    <rPh sb="477" eb="479">
      <t>ヘイキン</t>
    </rPh>
    <rPh sb="479" eb="480">
      <t>チ</t>
    </rPh>
    <rPh sb="482" eb="484">
      <t>オオハバ</t>
    </rPh>
    <rPh sb="485" eb="487">
      <t>ウワマワ</t>
    </rPh>
    <rPh sb="495" eb="497">
      <t>スイドウ</t>
    </rPh>
    <rPh sb="497" eb="499">
      <t>カンロ</t>
    </rPh>
    <rPh sb="500" eb="501">
      <t>カン</t>
    </rPh>
    <rPh sb="504" eb="506">
      <t>セイジョウ</t>
    </rPh>
    <rPh sb="507" eb="509">
      <t>キノウ</t>
    </rPh>
    <rPh sb="510" eb="511">
      <t>ハ</t>
    </rPh>
    <rPh sb="517" eb="519">
      <t>ハンダン</t>
    </rPh>
    <rPh sb="525" eb="527">
      <t>ムコウ</t>
    </rPh>
    <rPh sb="527" eb="529">
      <t>スイリョウ</t>
    </rPh>
    <rPh sb="530" eb="533">
      <t>イマイジョウ</t>
    </rPh>
    <rPh sb="534" eb="535">
      <t>ヘ</t>
    </rPh>
    <rPh sb="539" eb="540">
      <t>ツト</t>
    </rPh>
    <rPh sb="542" eb="544">
      <t>ヒツヨウ</t>
    </rPh>
    <phoneticPr fontId="4"/>
  </si>
  <si>
    <t>年々給水人口、有収水量が減少していく中、財源確保がますます困難な状況になっていきます。ですが水道事業はライフラインなので、さらなる経営努力が求められてきます。　　　　　　　　　　　　　厳しい環境ですが、維持のため、広域連携等（水道施設台帳電子化事業は和束町、南山城村と共同発注予定）効率的な健全経営を目指します。</t>
    <rPh sb="0" eb="2">
      <t>ネンネン</t>
    </rPh>
    <rPh sb="2" eb="4">
      <t>キュウスイ</t>
    </rPh>
    <rPh sb="4" eb="6">
      <t>ジンコウ</t>
    </rPh>
    <rPh sb="7" eb="9">
      <t>ユウシュウ</t>
    </rPh>
    <rPh sb="9" eb="11">
      <t>スイリョウ</t>
    </rPh>
    <rPh sb="12" eb="14">
      <t>ゲンショウ</t>
    </rPh>
    <rPh sb="18" eb="19">
      <t>ナカ</t>
    </rPh>
    <rPh sb="20" eb="22">
      <t>ザイゲン</t>
    </rPh>
    <rPh sb="22" eb="24">
      <t>カクホ</t>
    </rPh>
    <rPh sb="29" eb="31">
      <t>コンナン</t>
    </rPh>
    <rPh sb="32" eb="34">
      <t>ジョウキョウ</t>
    </rPh>
    <rPh sb="46" eb="48">
      <t>スイドウ</t>
    </rPh>
    <rPh sb="48" eb="50">
      <t>ジギョウ</t>
    </rPh>
    <rPh sb="65" eb="67">
      <t>ケイエイ</t>
    </rPh>
    <rPh sb="67" eb="69">
      <t>ドリョク</t>
    </rPh>
    <rPh sb="70" eb="71">
      <t>モト</t>
    </rPh>
    <rPh sb="92" eb="93">
      <t>キビ</t>
    </rPh>
    <rPh sb="95" eb="97">
      <t>カンキョウ</t>
    </rPh>
    <rPh sb="101" eb="103">
      <t>イジ</t>
    </rPh>
    <rPh sb="107" eb="109">
      <t>コウイキ</t>
    </rPh>
    <rPh sb="109" eb="111">
      <t>レンケイ</t>
    </rPh>
    <rPh sb="111" eb="112">
      <t>トウ</t>
    </rPh>
    <rPh sb="113" eb="115">
      <t>スイドウ</t>
    </rPh>
    <rPh sb="115" eb="117">
      <t>シセツ</t>
    </rPh>
    <rPh sb="117" eb="119">
      <t>ダイチョウ</t>
    </rPh>
    <rPh sb="119" eb="122">
      <t>デンシカ</t>
    </rPh>
    <rPh sb="122" eb="124">
      <t>ジギョウ</t>
    </rPh>
    <rPh sb="125" eb="128">
      <t>ワヅカチョウ</t>
    </rPh>
    <rPh sb="129" eb="130">
      <t>ミナミ</t>
    </rPh>
    <rPh sb="130" eb="132">
      <t>ヤマシロ</t>
    </rPh>
    <rPh sb="132" eb="133">
      <t>ムラ</t>
    </rPh>
    <rPh sb="134" eb="136">
      <t>キョウドウ</t>
    </rPh>
    <rPh sb="136" eb="138">
      <t>ハッチュウ</t>
    </rPh>
    <rPh sb="138" eb="140">
      <t>ヨテイ</t>
    </rPh>
    <rPh sb="141" eb="144">
      <t>コウリツテキ</t>
    </rPh>
    <rPh sb="145" eb="147">
      <t>ケンゼン</t>
    </rPh>
    <rPh sb="147" eb="149">
      <t>ケイエイ</t>
    </rPh>
    <rPh sb="150" eb="152">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</si>
</sst>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26-46EF-837F-0BF3F3CF945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FD26-46EF-837F-0BF3F3CF945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54.08</c:v>
                </c:pt>
                <c:pt idx="1">
                  <c:v>53.65</c:v>
                </c:pt>
                <c:pt idx="2">
                  <c:v>50.72</c:v>
                </c:pt>
                <c:pt idx="3">
                  <c:v>48.23</c:v>
                </c:pt>
                <c:pt idx="4">
                  <c:v>43.11</c:v>
                </c:pt>
              </c:numCache>
            </c:numRef>
          </c:val>
          <c:extLst>
            <c:ext xmlns:c16="http://schemas.microsoft.com/office/drawing/2014/chart" uri="{C3380CC4-5D6E-409C-BE32-E72D297353CC}">
              <c16:uniqueId val="{00000000-6C03-49EA-A762-3BF5842A76F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6C03-49EA-A762-3BF5842A76F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87.88</c:v>
                </c:pt>
                <c:pt idx="1">
                  <c:v>89.21</c:v>
                </c:pt>
                <c:pt idx="2">
                  <c:v>99.16</c:v>
                </c:pt>
                <c:pt idx="3">
                  <c:v>91.05</c:v>
                </c:pt>
                <c:pt idx="4">
                  <c:v>90.84</c:v>
                </c:pt>
              </c:numCache>
            </c:numRef>
          </c:val>
          <c:extLst>
            <c:ext xmlns:c16="http://schemas.microsoft.com/office/drawing/2014/chart" uri="{C3380CC4-5D6E-409C-BE32-E72D297353CC}">
              <c16:uniqueId val="{00000000-239A-4479-BF19-919CABFBDB3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239A-4479-BF19-919CABFBDB3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69.45</c:v>
                </c:pt>
                <c:pt idx="1">
                  <c:v>73.22</c:v>
                </c:pt>
                <c:pt idx="2">
                  <c:v>77.91</c:v>
                </c:pt>
                <c:pt idx="3">
                  <c:v>74.11</c:v>
                </c:pt>
                <c:pt idx="4">
                  <c:v>79.78</c:v>
                </c:pt>
              </c:numCache>
            </c:numRef>
          </c:val>
          <c:extLst>
            <c:ext xmlns:c16="http://schemas.microsoft.com/office/drawing/2014/chart" uri="{C3380CC4-5D6E-409C-BE32-E72D297353CC}">
              <c16:uniqueId val="{00000000-4A9D-42B2-8F25-4F4B23FB8DF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4A9D-42B2-8F25-4F4B23FB8DF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CD-4F3F-82B6-D2FB896CD51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D-4F3F-82B6-D2FB896CD51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79-4B0D-86DF-DD2B7473BCC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79-4B0D-86DF-DD2B7473BCC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64-4BBE-9DBF-A342BA1AE94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4-4BBE-9DBF-A342BA1AE94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F0-4DFC-8575-3C26841ACF0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F0-4DFC-8575-3C26841ACF0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593.55999999999995</c:v>
                </c:pt>
                <c:pt idx="1">
                  <c:v>539.12</c:v>
                </c:pt>
                <c:pt idx="2">
                  <c:v>467.91</c:v>
                </c:pt>
                <c:pt idx="3">
                  <c:v>474.31</c:v>
                </c:pt>
                <c:pt idx="4">
                  <c:v>491.32</c:v>
                </c:pt>
              </c:numCache>
            </c:numRef>
          </c:val>
          <c:extLst>
            <c:ext xmlns:c16="http://schemas.microsoft.com/office/drawing/2014/chart" uri="{C3380CC4-5D6E-409C-BE32-E72D297353CC}">
              <c16:uniqueId val="{00000000-B85D-48FF-AF41-5763AEF657E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B85D-48FF-AF41-5763AEF657E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64.08</c:v>
                </c:pt>
                <c:pt idx="1">
                  <c:v>64.11</c:v>
                </c:pt>
                <c:pt idx="2">
                  <c:v>62.38</c:v>
                </c:pt>
                <c:pt idx="3">
                  <c:v>53.04</c:v>
                </c:pt>
                <c:pt idx="4">
                  <c:v>46.39</c:v>
                </c:pt>
              </c:numCache>
            </c:numRef>
          </c:val>
          <c:extLst>
            <c:ext xmlns:c16="http://schemas.microsoft.com/office/drawing/2014/chart" uri="{C3380CC4-5D6E-409C-BE32-E72D297353CC}">
              <c16:uniqueId val="{00000000-A36D-4CBE-82CC-3F49B8AE1DE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A36D-4CBE-82CC-3F49B8AE1DE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252.98</c:v>
                </c:pt>
                <c:pt idx="1">
                  <c:v>253.66</c:v>
                </c:pt>
                <c:pt idx="2">
                  <c:v>258.73</c:v>
                </c:pt>
                <c:pt idx="3">
                  <c:v>309.2</c:v>
                </c:pt>
                <c:pt idx="4">
                  <c:v>342.32</c:v>
                </c:pt>
              </c:numCache>
            </c:numRef>
          </c:val>
          <c:extLst>
            <c:ext xmlns:c16="http://schemas.microsoft.com/office/drawing/2014/chart" uri="{C3380CC4-5D6E-409C-BE32-E72D297353CC}">
              <c16:uniqueId val="{00000000-04B3-4D36-9A6A-4909228ACC6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04B3-4D36-9A6A-4909228ACC6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笠置町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1285</v>
      </c>
      <c r="AM8" s="67"/>
      <c r="AN8" s="67"/>
      <c r="AO8" s="67"/>
      <c r="AP8" s="67"/>
      <c r="AQ8" s="67"/>
      <c r="AR8" s="67"/>
      <c r="AS8" s="67"/>
      <c r="AT8" s="66">
        <f>データ!$S$6</f>
        <v>23.52</v>
      </c>
      <c r="AU8" s="66"/>
      <c r="AV8" s="66"/>
      <c r="AW8" s="66"/>
      <c r="AX8" s="66"/>
      <c r="AY8" s="66"/>
      <c r="AZ8" s="66"/>
      <c r="BA8" s="66"/>
      <c r="BB8" s="66">
        <f>データ!$T$6</f>
        <v>54.63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98.66</v>
      </c>
      <c r="Q10" s="66"/>
      <c r="R10" s="66"/>
      <c r="S10" s="66"/>
      <c r="T10" s="66"/>
      <c r="U10" s="66"/>
      <c r="V10" s="66"/>
      <c r="W10" s="67">
        <f>データ!$Q$6</f>
        <v>2935</v>
      </c>
      <c r="X10" s="67"/>
      <c r="Y10" s="67"/>
      <c r="Z10" s="67"/>
      <c r="AA10" s="67"/>
      <c r="AB10" s="67"/>
      <c r="AC10" s="67"/>
      <c r="AD10" s="2"/>
      <c r="AE10" s="2"/>
      <c r="AF10" s="2"/>
      <c r="AG10" s="2"/>
      <c r="AH10" s="2"/>
      <c r="AI10" s="2"/>
      <c r="AJ10" s="2"/>
      <c r="AK10" s="2"/>
      <c r="AL10" s="67">
        <f>データ!$U$6</f>
        <v>1251</v>
      </c>
      <c r="AM10" s="67"/>
      <c r="AN10" s="67"/>
      <c r="AO10" s="67"/>
      <c r="AP10" s="67"/>
      <c r="AQ10" s="67"/>
      <c r="AR10" s="67"/>
      <c r="AS10" s="67"/>
      <c r="AT10" s="66">
        <f>データ!$V$6</f>
        <v>2.2000000000000002</v>
      </c>
      <c r="AU10" s="66"/>
      <c r="AV10" s="66"/>
      <c r="AW10" s="66"/>
      <c r="AX10" s="66"/>
      <c r="AY10" s="66"/>
      <c r="AZ10" s="66"/>
      <c r="BA10" s="66"/>
      <c r="BB10" s="66">
        <f>データ!$W$6</f>
        <v>568.64</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42</v>
      </c>
      <c r="O85" s="27" t="str">
        <f>データ!EN6</f>
        <v>【0.56】</v>
      </c>
    </row>
  </sheetData>
  <sheetProtection algorithmName="SHA-512" hashValue="TvFgAA+pd2mWUcH75U+a4cPkFlQEiaAOXm/CiAKlf3Gmfpe1BAvd99oinQOZKYZtyJe0/YfwoiFwz8oaptBRjw==" saltValue="hTVGG9jkMnchZ68ThxZ+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263648</v>
      </c>
      <c r="D6" s="34">
        <f t="shared" si="3"/>
        <v>47</v>
      </c>
      <c r="E6" s="34">
        <f t="shared" si="3"/>
        <v>1</v>
      </c>
      <c r="F6" s="34">
        <f t="shared" si="3"/>
        <v>0</v>
      </c>
      <c r="G6" s="34">
        <f t="shared" si="3"/>
        <v>0</v>
      </c>
      <c r="H6" s="34" t="str">
        <f t="shared" si="3"/>
        <v>京都府　笠置町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98.66</v>
      </c>
      <c r="Q6" s="35">
        <f t="shared" si="3"/>
        <v>2935</v>
      </c>
      <c r="R6" s="35">
        <f t="shared" si="3"/>
        <v>1285</v>
      </c>
      <c r="S6" s="35">
        <f t="shared" si="3"/>
        <v>23.52</v>
      </c>
      <c r="T6" s="35">
        <f t="shared" si="3"/>
        <v>54.63</v>
      </c>
      <c r="U6" s="35">
        <f t="shared" si="3"/>
        <v>1251</v>
      </c>
      <c r="V6" s="35">
        <f t="shared" si="3"/>
        <v>2.2000000000000002</v>
      </c>
      <c r="W6" s="35">
        <f t="shared" si="3"/>
        <v>568.64</v>
      </c>
      <c r="X6" s="36">
        <f>IF(X7="",NA(),X7)</f>
        <v>69.45</v>
      </c>
      <c r="Y6" s="36">
        <f t="shared" ref="Y6:AG6" si="4">IF(Y7="",NA(),Y7)</f>
        <v>73.22</v>
      </c>
      <c r="Z6" s="36">
        <f t="shared" si="4"/>
        <v>77.91</v>
      </c>
      <c r="AA6" s="36">
        <f t="shared" si="4"/>
        <v>74.11</v>
      </c>
      <c r="AB6" s="36">
        <f t="shared" si="4"/>
        <v>79.78</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593.55999999999995</v>
      </c>
      <c r="BF6" s="36">
        <f t="shared" ref="BF6:BN6" si="7">IF(BF7="",NA(),BF7)</f>
        <v>539.12</v>
      </c>
      <c r="BG6" s="36">
        <f t="shared" si="7"/>
        <v>467.91</v>
      </c>
      <c r="BH6" s="36">
        <f t="shared" si="7"/>
        <v>474.31</v>
      </c>
      <c r="BI6" s="36">
        <f t="shared" si="7"/>
        <v>491.32</v>
      </c>
      <c r="BJ6" s="36">
        <f t="shared" si="7"/>
        <v>1510.14</v>
      </c>
      <c r="BK6" s="36">
        <f t="shared" si="7"/>
        <v>1595.62</v>
      </c>
      <c r="BL6" s="36">
        <f t="shared" si="7"/>
        <v>1302.33</v>
      </c>
      <c r="BM6" s="36">
        <f t="shared" si="7"/>
        <v>1274.21</v>
      </c>
      <c r="BN6" s="36">
        <f t="shared" si="7"/>
        <v>1183.92</v>
      </c>
      <c r="BO6" s="35" t="str">
        <f>IF(BO7="","",IF(BO7="-","【-】","【"&amp;SUBSTITUTE(TEXT(BO7,"#,##0.00"),"-","△")&amp;"】"))</f>
        <v>【1,084.05】</v>
      </c>
      <c r="BP6" s="36">
        <f>IF(BP7="",NA(),BP7)</f>
        <v>64.08</v>
      </c>
      <c r="BQ6" s="36">
        <f t="shared" ref="BQ6:BY6" si="8">IF(BQ7="",NA(),BQ7)</f>
        <v>64.11</v>
      </c>
      <c r="BR6" s="36">
        <f t="shared" si="8"/>
        <v>62.38</v>
      </c>
      <c r="BS6" s="36">
        <f t="shared" si="8"/>
        <v>53.04</v>
      </c>
      <c r="BT6" s="36">
        <f t="shared" si="8"/>
        <v>46.39</v>
      </c>
      <c r="BU6" s="36">
        <f t="shared" si="8"/>
        <v>22.67</v>
      </c>
      <c r="BV6" s="36">
        <f t="shared" si="8"/>
        <v>37.92</v>
      </c>
      <c r="BW6" s="36">
        <f t="shared" si="8"/>
        <v>40.89</v>
      </c>
      <c r="BX6" s="36">
        <f t="shared" si="8"/>
        <v>41.25</v>
      </c>
      <c r="BY6" s="36">
        <f t="shared" si="8"/>
        <v>42.5</v>
      </c>
      <c r="BZ6" s="35" t="str">
        <f>IF(BZ7="","",IF(BZ7="-","【-】","【"&amp;SUBSTITUTE(TEXT(BZ7,"#,##0.00"),"-","△")&amp;"】"))</f>
        <v>【53.46】</v>
      </c>
      <c r="CA6" s="36">
        <f>IF(CA7="",NA(),CA7)</f>
        <v>252.98</v>
      </c>
      <c r="CB6" s="36">
        <f t="shared" ref="CB6:CJ6" si="9">IF(CB7="",NA(),CB7)</f>
        <v>253.66</v>
      </c>
      <c r="CC6" s="36">
        <f t="shared" si="9"/>
        <v>258.73</v>
      </c>
      <c r="CD6" s="36">
        <f t="shared" si="9"/>
        <v>309.2</v>
      </c>
      <c r="CE6" s="36">
        <f t="shared" si="9"/>
        <v>342.32</v>
      </c>
      <c r="CF6" s="36">
        <f t="shared" si="9"/>
        <v>789.62</v>
      </c>
      <c r="CG6" s="36">
        <f t="shared" si="9"/>
        <v>423.18</v>
      </c>
      <c r="CH6" s="36">
        <f t="shared" si="9"/>
        <v>383.2</v>
      </c>
      <c r="CI6" s="36">
        <f t="shared" si="9"/>
        <v>383.25</v>
      </c>
      <c r="CJ6" s="36">
        <f t="shared" si="9"/>
        <v>377.72</v>
      </c>
      <c r="CK6" s="35" t="str">
        <f>IF(CK7="","",IF(CK7="-","【-】","【"&amp;SUBSTITUTE(TEXT(CK7,"#,##0.00"),"-","△")&amp;"】"))</f>
        <v>【300.47】</v>
      </c>
      <c r="CL6" s="36">
        <f>IF(CL7="",NA(),CL7)</f>
        <v>54.08</v>
      </c>
      <c r="CM6" s="36">
        <f t="shared" ref="CM6:CU6" si="10">IF(CM7="",NA(),CM7)</f>
        <v>53.65</v>
      </c>
      <c r="CN6" s="36">
        <f t="shared" si="10"/>
        <v>50.72</v>
      </c>
      <c r="CO6" s="36">
        <f t="shared" si="10"/>
        <v>48.23</v>
      </c>
      <c r="CP6" s="36">
        <f t="shared" si="10"/>
        <v>43.11</v>
      </c>
      <c r="CQ6" s="36">
        <f t="shared" si="10"/>
        <v>48.7</v>
      </c>
      <c r="CR6" s="36">
        <f t="shared" si="10"/>
        <v>46.9</v>
      </c>
      <c r="CS6" s="36">
        <f t="shared" si="10"/>
        <v>47.95</v>
      </c>
      <c r="CT6" s="36">
        <f t="shared" si="10"/>
        <v>48.26</v>
      </c>
      <c r="CU6" s="36">
        <f t="shared" si="10"/>
        <v>48.01</v>
      </c>
      <c r="CV6" s="35" t="str">
        <f>IF(CV7="","",IF(CV7="-","【-】","【"&amp;SUBSTITUTE(TEXT(CV7,"#,##0.00"),"-","△")&amp;"】"))</f>
        <v>【54.90】</v>
      </c>
      <c r="CW6" s="36">
        <f>IF(CW7="",NA(),CW7)</f>
        <v>87.88</v>
      </c>
      <c r="CX6" s="36">
        <f t="shared" ref="CX6:DF6" si="11">IF(CX7="",NA(),CX7)</f>
        <v>89.21</v>
      </c>
      <c r="CY6" s="36">
        <f t="shared" si="11"/>
        <v>99.16</v>
      </c>
      <c r="CZ6" s="36">
        <f t="shared" si="11"/>
        <v>91.05</v>
      </c>
      <c r="DA6" s="36">
        <f t="shared" si="11"/>
        <v>90.84</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263648</v>
      </c>
      <c r="D7" s="38">
        <v>47</v>
      </c>
      <c r="E7" s="38">
        <v>1</v>
      </c>
      <c r="F7" s="38">
        <v>0</v>
      </c>
      <c r="G7" s="38">
        <v>0</v>
      </c>
      <c r="H7" s="38" t="s">
        <v>96</v>
      </c>
      <c r="I7" s="38" t="s">
        <v>97</v>
      </c>
      <c r="J7" s="38" t="s">
        <v>98</v>
      </c>
      <c r="K7" s="38" t="s">
        <v>99</v>
      </c>
      <c r="L7" s="38" t="s">
        <v>100</v>
      </c>
      <c r="M7" s="38" t="s">
        <v>101</v>
      </c>
      <c r="N7" s="39" t="s">
        <v>102</v>
      </c>
      <c r="O7" s="39" t="s">
        <v>103</v>
      </c>
      <c r="P7" s="39">
        <v>98.66</v>
      </c>
      <c r="Q7" s="39">
        <v>2935</v>
      </c>
      <c r="R7" s="39">
        <v>1285</v>
      </c>
      <c r="S7" s="39">
        <v>23.52</v>
      </c>
      <c r="T7" s="39">
        <v>54.63</v>
      </c>
      <c r="U7" s="39">
        <v>1251</v>
      </c>
      <c r="V7" s="39">
        <v>2.2000000000000002</v>
      </c>
      <c r="W7" s="39">
        <v>568.64</v>
      </c>
      <c r="X7" s="39">
        <v>69.45</v>
      </c>
      <c r="Y7" s="39">
        <v>73.22</v>
      </c>
      <c r="Z7" s="39">
        <v>77.91</v>
      </c>
      <c r="AA7" s="39">
        <v>74.11</v>
      </c>
      <c r="AB7" s="39">
        <v>79.78</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593.55999999999995</v>
      </c>
      <c r="BF7" s="39">
        <v>539.12</v>
      </c>
      <c r="BG7" s="39">
        <v>467.91</v>
      </c>
      <c r="BH7" s="39">
        <v>474.31</v>
      </c>
      <c r="BI7" s="39">
        <v>491.32</v>
      </c>
      <c r="BJ7" s="39">
        <v>1510.14</v>
      </c>
      <c r="BK7" s="39">
        <v>1595.62</v>
      </c>
      <c r="BL7" s="39">
        <v>1302.33</v>
      </c>
      <c r="BM7" s="39">
        <v>1274.21</v>
      </c>
      <c r="BN7" s="39">
        <v>1183.92</v>
      </c>
      <c r="BO7" s="39">
        <v>1084.05</v>
      </c>
      <c r="BP7" s="39">
        <v>64.08</v>
      </c>
      <c r="BQ7" s="39">
        <v>64.11</v>
      </c>
      <c r="BR7" s="39">
        <v>62.38</v>
      </c>
      <c r="BS7" s="39">
        <v>53.04</v>
      </c>
      <c r="BT7" s="39">
        <v>46.39</v>
      </c>
      <c r="BU7" s="39">
        <v>22.67</v>
      </c>
      <c r="BV7" s="39">
        <v>37.92</v>
      </c>
      <c r="BW7" s="39">
        <v>40.89</v>
      </c>
      <c r="BX7" s="39">
        <v>41.25</v>
      </c>
      <c r="BY7" s="39">
        <v>42.5</v>
      </c>
      <c r="BZ7" s="39">
        <v>53.46</v>
      </c>
      <c r="CA7" s="39">
        <v>252.98</v>
      </c>
      <c r="CB7" s="39">
        <v>253.66</v>
      </c>
      <c r="CC7" s="39">
        <v>258.73</v>
      </c>
      <c r="CD7" s="39">
        <v>309.2</v>
      </c>
      <c r="CE7" s="39">
        <v>342.32</v>
      </c>
      <c r="CF7" s="39">
        <v>789.62</v>
      </c>
      <c r="CG7" s="39">
        <v>423.18</v>
      </c>
      <c r="CH7" s="39">
        <v>383.2</v>
      </c>
      <c r="CI7" s="39">
        <v>383.25</v>
      </c>
      <c r="CJ7" s="39">
        <v>377.72</v>
      </c>
      <c r="CK7" s="39">
        <v>300.47000000000003</v>
      </c>
      <c r="CL7" s="39">
        <v>54.08</v>
      </c>
      <c r="CM7" s="39">
        <v>53.65</v>
      </c>
      <c r="CN7" s="39">
        <v>50.72</v>
      </c>
      <c r="CO7" s="39">
        <v>48.23</v>
      </c>
      <c r="CP7" s="39">
        <v>43.11</v>
      </c>
      <c r="CQ7" s="39">
        <v>48.7</v>
      </c>
      <c r="CR7" s="39">
        <v>46.9</v>
      </c>
      <c r="CS7" s="39">
        <v>47.95</v>
      </c>
      <c r="CT7" s="39">
        <v>48.26</v>
      </c>
      <c r="CU7" s="39">
        <v>48.01</v>
      </c>
      <c r="CV7" s="39">
        <v>54.9</v>
      </c>
      <c r="CW7" s="39">
        <v>87.88</v>
      </c>
      <c r="CX7" s="39">
        <v>89.21</v>
      </c>
      <c r="CY7" s="39">
        <v>99.16</v>
      </c>
      <c r="CZ7" s="39">
        <v>91.05</v>
      </c>
      <c r="DA7" s="39">
        <v>90.84</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諒一</dc:creator>
  <cp:lastModifiedBy>姫野　和樹</cp:lastModifiedBy>
  <dcterms:created xsi:type="dcterms:W3CDTF">2021-02-12T01:16:50Z</dcterms:created>
  <dcterms:modified xsi:type="dcterms:W3CDTF">2021-02-12T06:54:51Z</dcterms:modified>
</cp:coreProperties>
</file>