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v-nas1\data\建設事業課\100.上下水道用\26.経営関係\経営比較分析表の公表\R01分\水道（法非適用）\"/>
    </mc:Choice>
  </mc:AlternateContent>
  <workbookProtection workbookAlgorithmName="SHA-512" workbookHashValue="en4u1KYOIqKCyux2nViOxmcDO/tjd5iWNW71Ac8APbxM8KvD3nOBac4FSZAT/A8a/0tkV9KHFNB+xhQPKHo4aQ==" workbookSaltValue="lgmEezTUuBNd/NywidHsR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<sst xmlns="http://schemas.openxmlformats.org/spreadsheetml/2006/main" count="233" uniqueCount="118">
  <si>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</si>
  <si>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</si>
  <si>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</si>
  <si>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</si>
  <si>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</si>
  <si>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</si>
  <si>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</si>
  <si>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</si>
  <si>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</si>
  <si>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</si>
  <si>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</si>
  <si>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</si>
  <si>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</si>
  <si>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</si>
  <si>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</si>
  <si>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</si>
  <si>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</si>
  <si>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</si>
  <si>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</si>
  <si>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</si>
  <si>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</si>
  <si>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</si>
  <si>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</si>
  <si>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</si>
  <si>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</si>
  <si>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</si>
  <si>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</si>
  <si>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</si>
  <si>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</si>
  <si>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</si>
  <si>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</si>
  <si>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</si>
  <si>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</si>
  <si>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</si>
  <si>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</si>
  <si>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</si>
  <si>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</si>
  <si>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</si>
  <si>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</si>
  <si>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</si>
  <si>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</si>
  <si>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</si>
  <si>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</si>
  <si>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</si>
  <si>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</si>
  <si>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</si>
  <si>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</si>
  <si>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</si>
  <si>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</si>
  <si>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</si>
  <si>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</si>
  <si>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</si>
  <si>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</si>
  <si>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</si>
  <si>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</si>
  <si>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</si>
  <si>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</si>
  <si>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</si>
  <si>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</si>
  <si>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</si>
  <si>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</si>
  <si>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</si>
  <si>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</si>
  <si>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</si>
  <si>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</si>
  <si>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</si>
  <si>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</si>
  <si>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</si>
  <si>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</si>
  <si>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</si>
  <si>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</si>
  <si>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</si>
  <si>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</si>
  <si>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</si>
  <si>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</si>
  <si>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</si>
  <si>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</si>
  <si>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</si>
  <si>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</si>
  <si>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</si>
  <si>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</si>
  <si>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</si>
  <si>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</si>
  <si>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</si>
  <si>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</si>
  <si>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</si>
  <si>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</si>
  <si>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</si>
  <si>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</si>
  <si>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</si>
  <si>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</si>
  <si>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</si>
  <si>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</si>
  <si>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</si>
  <si>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</si>
  <si>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</si>
  <si>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</si>
  <si>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</si>
  <si>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</si>
  <si>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</si>
  <si>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</si>
  <si>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</si>
  <si>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</si>
  <si>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</si>
  <si>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</si>
  <si>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</si>
  <si>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</si>
  <si>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</si>
  <si>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</si>
  <si>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</si>
  <si>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</si>
  <si>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</si>
  <si>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</si>
  <si>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</si>
  <si>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</si>
  <si>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２６年度以前もほぼ毎年、道路改良工事などに伴う水道管布設替工事を実施してきており、特に平成１７年度に完了した前回の統合簡易水道事業における管路布設、平成２３年度まで実施された下水道工事に伴う布設替などにより、中央簡易水道区域の管路については現時点では更新の必要性はないものと判断している。
　また、平成２７年度から実施している統合事業により残る西部簡易水道区域の管路については、経年劣化傾向にあることから、計画的に更新が図れるよう検討する。</t>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</si>
  <si>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</si>
  <si>
    <t>　本町の簡易水道事業は、繰出基準内で独立採算制を維持できている。
　人口はこれまで同様減少傾向にあり、年間総有収水量が減少となったことや統合事業実施量の増加に伴う地方債の増加などにより、収益的収支比率が下降した。
　資本費や給水原価及び企業債残高対給水収益比率が割高となり、料金回収率が減少した。
　平成２７年度から実施している統合簡易水道事業により、今後、地方債償還金の増加が見込まれる一方で料金収入については人口減などにより減少傾向となることから、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59" eb="61">
      <t>ゲンショウ</t>
    </rPh>
    <rPh sb="76" eb="78">
      <t>ゾウカ</t>
    </rPh>
    <rPh sb="85" eb="86">
      <t>ゾウ</t>
    </rPh>
    <rPh sb="86" eb="8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</si>
</sst>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1.85</c:v>
                </c:pt>
                <c:pt idx="1">
                  <c:v>0</c:v>
                </c:pt>
                <c:pt idx="2" formatCode="#,##0.00;&quot;△&quot;#,##0.00;&quot;-&quot;">
                  <c:v>1.34</c:v>
                </c:pt>
                <c:pt idx="3" formatCode="#,##0.00;&quot;△&quot;#,##0.00;&quot;-&quot;">
                  <c:v>0.1</c:v>
                </c:pt>
                <c:pt idx="4" formatCode="#,##0.00;&quot;△&quot;#,##0.00;&quot;-&quot;">
                  <c:v>0.42</c:v>
                </c:pt>
              </c:numCache>
            </c:numRef>
          </c:val>
          <c:extLst>
            <c:ext xmlns:c16="http://schemas.microsoft.com/office/drawing/2014/chart" uri="{C3380CC4-5D6E-409C-BE32-E72D297353CC}">
              <c16:uniqueId val="{00000000-27DE-402B-B4DB-3434D23C19B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27DE-402B-B4DB-3434D23C19B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40.159999999999997</c:v>
                </c:pt>
                <c:pt idx="1">
                  <c:v>40.28</c:v>
                </c:pt>
                <c:pt idx="2">
                  <c:v>66.91</c:v>
                </c:pt>
                <c:pt idx="3">
                  <c:v>65.569999999999993</c:v>
                </c:pt>
                <c:pt idx="4">
                  <c:v>61.37</c:v>
                </c:pt>
              </c:numCache>
            </c:numRef>
          </c:val>
          <c:extLst>
            <c:ext xmlns:c16="http://schemas.microsoft.com/office/drawing/2014/chart" uri="{C3380CC4-5D6E-409C-BE32-E72D297353CC}">
              <c16:uniqueId val="{00000000-D513-4C77-B38C-74345C796F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513-4C77-B38C-74345C796F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84.03</c:v>
                </c:pt>
                <c:pt idx="1">
                  <c:v>84.03</c:v>
                </c:pt>
                <c:pt idx="2">
                  <c:v>84.03</c:v>
                </c:pt>
                <c:pt idx="3">
                  <c:v>84.03</c:v>
                </c:pt>
                <c:pt idx="4">
                  <c:v>86.05</c:v>
                </c:pt>
              </c:numCache>
            </c:numRef>
          </c:val>
          <c:extLst>
            <c:ext xmlns:c16="http://schemas.microsoft.com/office/drawing/2014/chart" uri="{C3380CC4-5D6E-409C-BE32-E72D297353CC}">
              <c16:uniqueId val="{00000000-D02C-4DCE-9545-72070C6825B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D02C-4DCE-9545-72070C6825B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77.599999999999994</c:v>
                </c:pt>
                <c:pt idx="1">
                  <c:v>79.989999999999995</c:v>
                </c:pt>
                <c:pt idx="2">
                  <c:v>80.88</c:v>
                </c:pt>
                <c:pt idx="3">
                  <c:v>81.569999999999993</c:v>
                </c:pt>
                <c:pt idx="4">
                  <c:v>71.180000000000007</c:v>
                </c:pt>
              </c:numCache>
            </c:numRef>
          </c:val>
          <c:extLst>
            <c:ext xmlns:c16="http://schemas.microsoft.com/office/drawing/2014/chart" uri="{C3380CC4-5D6E-409C-BE32-E72D297353CC}">
              <c16:uniqueId val="{00000000-6D3A-4C05-BFE3-8194E04C4B6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6D3A-4C05-BFE3-8194E04C4B6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7-482A-80AA-F6D74DA5E73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7-482A-80AA-F6D74DA5E73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E-4724-A353-B58642CFC3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E-4724-A353-B58642CFC3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C-4247-97EE-03F71490A7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C-4247-97EE-03F71490A7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0-4CA2-AB0E-5DC9A6F8769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0-4CA2-AB0E-5DC9A6F8769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1466.68</c:v>
                </c:pt>
                <c:pt idx="1">
                  <c:v>1614.61</c:v>
                </c:pt>
                <c:pt idx="2">
                  <c:v>1869.03</c:v>
                </c:pt>
                <c:pt idx="3">
                  <c:v>1804.52</c:v>
                </c:pt>
                <c:pt idx="4">
                  <c:v>1882.94</c:v>
                </c:pt>
              </c:numCache>
            </c:numRef>
          </c:val>
          <c:extLst>
            <c:ext xmlns:c16="http://schemas.microsoft.com/office/drawing/2014/chart" uri="{C3380CC4-5D6E-409C-BE32-E72D297353CC}">
              <c16:uniqueId val="{00000000-F884-449D-8343-9AC0F792D8A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884-449D-8343-9AC0F792D8A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41.37</c:v>
                </c:pt>
                <c:pt idx="1">
                  <c:v>54.44</c:v>
                </c:pt>
                <c:pt idx="2">
                  <c:v>63.69</c:v>
                </c:pt>
                <c:pt idx="3">
                  <c:v>56.12</c:v>
                </c:pt>
                <c:pt idx="4">
                  <c:v>53.53</c:v>
                </c:pt>
              </c:numCache>
            </c:numRef>
          </c:val>
          <c:extLst>
            <c:ext xmlns:c16="http://schemas.microsoft.com/office/drawing/2014/chart" uri="{C3380CC4-5D6E-409C-BE32-E72D297353CC}">
              <c16:uniqueId val="{00000000-33DB-4C73-BA5F-6891B9D79E2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33DB-4C73-BA5F-6891B9D79E2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461.91</c:v>
                </c:pt>
                <c:pt idx="1">
                  <c:v>350.09</c:v>
                </c:pt>
                <c:pt idx="2">
                  <c:v>301.39</c:v>
                </c:pt>
                <c:pt idx="3">
                  <c:v>354.16</c:v>
                </c:pt>
                <c:pt idx="4">
                  <c:v>373.06</c:v>
                </c:pt>
              </c:numCache>
            </c:numRef>
          </c:val>
          <c:extLst>
            <c:ext xmlns:c16="http://schemas.microsoft.com/office/drawing/2014/chart" uri="{C3380CC4-5D6E-409C-BE32-E72D297353CC}">
              <c16:uniqueId val="{00000000-75DC-4415-A8F3-8E6BA1B857A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5DC-4415-A8F3-8E6BA1B857A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和束町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3865</v>
      </c>
      <c r="AM8" s="67"/>
      <c r="AN8" s="67"/>
      <c r="AO8" s="67"/>
      <c r="AP8" s="67"/>
      <c r="AQ8" s="67"/>
      <c r="AR8" s="67"/>
      <c r="AS8" s="67"/>
      <c r="AT8" s="66">
        <f>データ!$S$6</f>
        <v>64.930000000000007</v>
      </c>
      <c r="AU8" s="66"/>
      <c r="AV8" s="66"/>
      <c r="AW8" s="66"/>
      <c r="AX8" s="66"/>
      <c r="AY8" s="66"/>
      <c r="AZ8" s="66"/>
      <c r="BA8" s="66"/>
      <c r="BB8" s="66">
        <f>データ!$T$6</f>
        <v>59.53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99.19</v>
      </c>
      <c r="Q10" s="66"/>
      <c r="R10" s="66"/>
      <c r="S10" s="66"/>
      <c r="T10" s="66"/>
      <c r="U10" s="66"/>
      <c r="V10" s="66"/>
      <c r="W10" s="67">
        <f>データ!$Q$6</f>
        <v>3520</v>
      </c>
      <c r="X10" s="67"/>
      <c r="Y10" s="67"/>
      <c r="Z10" s="67"/>
      <c r="AA10" s="67"/>
      <c r="AB10" s="67"/>
      <c r="AC10" s="67"/>
      <c r="AD10" s="2"/>
      <c r="AE10" s="2"/>
      <c r="AF10" s="2"/>
      <c r="AG10" s="2"/>
      <c r="AH10" s="2"/>
      <c r="AI10" s="2"/>
      <c r="AJ10" s="2"/>
      <c r="AK10" s="2"/>
      <c r="AL10" s="67">
        <f>データ!$U$6</f>
        <v>3794</v>
      </c>
      <c r="AM10" s="67"/>
      <c r="AN10" s="67"/>
      <c r="AO10" s="67"/>
      <c r="AP10" s="67"/>
      <c r="AQ10" s="67"/>
      <c r="AR10" s="67"/>
      <c r="AS10" s="67"/>
      <c r="AT10" s="66">
        <f>データ!$V$6</f>
        <v>8.8000000000000007</v>
      </c>
      <c r="AU10" s="66"/>
      <c r="AV10" s="66"/>
      <c r="AW10" s="66"/>
      <c r="AX10" s="66"/>
      <c r="AY10" s="66"/>
      <c r="AZ10" s="66"/>
      <c r="BA10" s="66"/>
      <c r="BB10" s="66">
        <f>データ!$W$6</f>
        <v>431.14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2qIJYhuvMhtjxJ2/Hy6SiHgrRphymTiLDU4OXdBueWrhNBPsp8jXM6gc4q6Ma3E71r+x021nleHlFOMw5NRuuA==" saltValue="yHOM3DV64TNIhPHfDLSX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263656</v>
      </c>
      <c r="D6" s="34">
        <f t="shared" si="3"/>
        <v>47</v>
      </c>
      <c r="E6" s="34">
        <f t="shared" si="3"/>
        <v>1</v>
      </c>
      <c r="F6" s="34">
        <f t="shared" si="3"/>
        <v>0</v>
      </c>
      <c r="G6" s="34">
        <f t="shared" si="3"/>
        <v>0</v>
      </c>
      <c r="H6" s="34" t="str">
        <f t="shared" si="3"/>
        <v>京都府　和束町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99.19</v>
      </c>
      <c r="Q6" s="35">
        <f t="shared" si="3"/>
        <v>3520</v>
      </c>
      <c r="R6" s="35">
        <f t="shared" si="3"/>
        <v>3865</v>
      </c>
      <c r="S6" s="35">
        <f t="shared" si="3"/>
        <v>64.930000000000007</v>
      </c>
      <c r="T6" s="35">
        <f t="shared" si="3"/>
        <v>59.53</v>
      </c>
      <c r="U6" s="35">
        <f t="shared" si="3"/>
        <v>3794</v>
      </c>
      <c r="V6" s="35">
        <f t="shared" si="3"/>
        <v>8.8000000000000007</v>
      </c>
      <c r="W6" s="35">
        <f t="shared" si="3"/>
        <v>431.14</v>
      </c>
      <c r="X6" s="36">
        <f>IF(X7="",NA(),X7)</f>
        <v>77.599999999999994</v>
      </c>
      <c r="Y6" s="36">
        <f t="shared" ref="Y6:AG6" si="4">IF(Y7="",NA(),Y7)</f>
        <v>79.989999999999995</v>
      </c>
      <c r="Z6" s="36">
        <f t="shared" si="4"/>
        <v>80.88</v>
      </c>
      <c r="AA6" s="36">
        <f t="shared" si="4"/>
        <v>81.569999999999993</v>
      </c>
      <c r="AB6" s="36">
        <f t="shared" si="4"/>
        <v>71.180000000000007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1466.68</v>
      </c>
      <c r="BF6" s="36">
        <f t="shared" ref="BF6:BN6" si="7">IF(BF7="",NA(),BF7)</f>
        <v>1614.61</v>
      </c>
      <c r="BG6" s="36">
        <f t="shared" si="7"/>
        <v>1869.03</v>
      </c>
      <c r="BH6" s="36">
        <f t="shared" si="7"/>
        <v>1804.52</v>
      </c>
      <c r="BI6" s="36">
        <f t="shared" si="7"/>
        <v>1882.94</v>
      </c>
      <c r="BJ6" s="36">
        <f t="shared" si="7"/>
        <v>1134.67</v>
      </c>
      <c r="BK6" s="36">
        <f t="shared" si="7"/>
        <v>1144.79</v>
      </c>
      <c r="BL6" s="36">
        <f t="shared" si="7"/>
        <v>1061.58</v>
      </c>
      <c r="BM6" s="36">
        <f t="shared" si="7"/>
        <v>1007.7</v>
      </c>
      <c r="BN6" s="36">
        <f t="shared" si="7"/>
        <v>1018.52</v>
      </c>
      <c r="BO6" s="35" t="str">
        <f>IF(BO7="","",IF(BO7="-","【-】","【"&amp;SUBSTITUTE(TEXT(BO7,"#,##0.00"),"-","△")&amp;"】"))</f>
        <v>【1,084.05】</v>
      </c>
      <c r="BP6" s="36">
        <f>IF(BP7="",NA(),BP7)</f>
        <v>41.37</v>
      </c>
      <c r="BQ6" s="36">
        <f t="shared" ref="BQ6:BY6" si="8">IF(BQ7="",NA(),BQ7)</f>
        <v>54.44</v>
      </c>
      <c r="BR6" s="36">
        <f t="shared" si="8"/>
        <v>63.69</v>
      </c>
      <c r="BS6" s="36">
        <f t="shared" si="8"/>
        <v>56.12</v>
      </c>
      <c r="BT6" s="36">
        <f t="shared" si="8"/>
        <v>53.53</v>
      </c>
      <c r="BU6" s="36">
        <f t="shared" si="8"/>
        <v>40.6</v>
      </c>
      <c r="BV6" s="36">
        <f t="shared" si="8"/>
        <v>56.04</v>
      </c>
      <c r="BW6" s="36">
        <f t="shared" si="8"/>
        <v>58.52</v>
      </c>
      <c r="BX6" s="36">
        <f t="shared" si="8"/>
        <v>59.22</v>
      </c>
      <c r="BY6" s="36">
        <f t="shared" si="8"/>
        <v>58.79</v>
      </c>
      <c r="BZ6" s="35" t="str">
        <f>IF(BZ7="","",IF(BZ7="-","【-】","【"&amp;SUBSTITUTE(TEXT(BZ7,"#,##0.00"),"-","△")&amp;"】"))</f>
        <v>【53.46】</v>
      </c>
      <c r="CA6" s="36">
        <f>IF(CA7="",NA(),CA7)</f>
        <v>461.91</v>
      </c>
      <c r="CB6" s="36">
        <f t="shared" ref="CB6:CJ6" si="9">IF(CB7="",NA(),CB7)</f>
        <v>350.09</v>
      </c>
      <c r="CC6" s="36">
        <f t="shared" si="9"/>
        <v>301.39</v>
      </c>
      <c r="CD6" s="36">
        <f t="shared" si="9"/>
        <v>354.16</v>
      </c>
      <c r="CE6" s="36">
        <f t="shared" si="9"/>
        <v>373.06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40.159999999999997</v>
      </c>
      <c r="CM6" s="36">
        <f t="shared" ref="CM6:CU6" si="10">IF(CM7="",NA(),CM7)</f>
        <v>40.28</v>
      </c>
      <c r="CN6" s="36">
        <f t="shared" si="10"/>
        <v>66.91</v>
      </c>
      <c r="CO6" s="36">
        <f t="shared" si="10"/>
        <v>65.569999999999993</v>
      </c>
      <c r="CP6" s="36">
        <f t="shared" si="10"/>
        <v>61.37</v>
      </c>
      <c r="CQ6" s="36">
        <f t="shared" si="10"/>
        <v>57.29</v>
      </c>
      <c r="CR6" s="36">
        <f t="shared" si="10"/>
        <v>55.9</v>
      </c>
      <c r="CS6" s="36">
        <f t="shared" si="10"/>
        <v>57.3</v>
      </c>
      <c r="CT6" s="36">
        <f t="shared" si="10"/>
        <v>56.76</v>
      </c>
      <c r="CU6" s="36">
        <f t="shared" si="10"/>
        <v>56.04</v>
      </c>
      <c r="CV6" s="35" t="str">
        <f>IF(CV7="","",IF(CV7="-","【-】","【"&amp;SUBSTITUTE(TEXT(CV7,"#,##0.00"),"-","△")&amp;"】"))</f>
        <v>【54.90】</v>
      </c>
      <c r="CW6" s="36">
        <f>IF(CW7="",NA(),CW7)</f>
        <v>84.03</v>
      </c>
      <c r="CX6" s="36">
        <f t="shared" ref="CX6:DF6" si="11">IF(CX7="",NA(),CX7)</f>
        <v>84.03</v>
      </c>
      <c r="CY6" s="36">
        <f t="shared" si="11"/>
        <v>84.03</v>
      </c>
      <c r="CZ6" s="36">
        <f t="shared" si="11"/>
        <v>84.03</v>
      </c>
      <c r="DA6" s="36">
        <f t="shared" si="11"/>
        <v>86.05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1.85</v>
      </c>
      <c r="EE6" s="35">
        <f t="shared" ref="EE6:EM6" si="14">IF(EE7="",NA(),EE7)</f>
        <v>0</v>
      </c>
      <c r="EF6" s="36">
        <f t="shared" si="14"/>
        <v>1.34</v>
      </c>
      <c r="EG6" s="36">
        <f t="shared" si="14"/>
        <v>0.1</v>
      </c>
      <c r="EH6" s="36">
        <f t="shared" si="14"/>
        <v>0.42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263656</v>
      </c>
      <c r="D7" s="38">
        <v>47</v>
      </c>
      <c r="E7" s="38">
        <v>1</v>
      </c>
      <c r="F7" s="38">
        <v>0</v>
      </c>
      <c r="G7" s="38">
        <v>0</v>
      </c>
      <c r="H7" s="38" t="s">
        <v>95</v>
      </c>
      <c r="I7" s="38" t="s">
        <v>96</v>
      </c>
      <c r="J7" s="38" t="s">
        <v>97</v>
      </c>
      <c r="K7" s="38" t="s">
        <v>98</v>
      </c>
      <c r="L7" s="38" t="s">
        <v>99</v>
      </c>
      <c r="M7" s="38" t="s">
        <v>100</v>
      </c>
      <c r="N7" s="39" t="s">
        <v>101</v>
      </c>
      <c r="O7" s="39" t="s">
        <v>102</v>
      </c>
      <c r="P7" s="39">
        <v>99.19</v>
      </c>
      <c r="Q7" s="39">
        <v>3520</v>
      </c>
      <c r="R7" s="39">
        <v>3865</v>
      </c>
      <c r="S7" s="39">
        <v>64.930000000000007</v>
      </c>
      <c r="T7" s="39">
        <v>59.53</v>
      </c>
      <c r="U7" s="39">
        <v>3794</v>
      </c>
      <c r="V7" s="39">
        <v>8.8000000000000007</v>
      </c>
      <c r="W7" s="39">
        <v>431.14</v>
      </c>
      <c r="X7" s="39">
        <v>77.599999999999994</v>
      </c>
      <c r="Y7" s="39">
        <v>79.989999999999995</v>
      </c>
      <c r="Z7" s="39">
        <v>80.88</v>
      </c>
      <c r="AA7" s="39">
        <v>81.569999999999993</v>
      </c>
      <c r="AB7" s="39">
        <v>71.180000000000007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1466.68</v>
      </c>
      <c r="BF7" s="39">
        <v>1614.61</v>
      </c>
      <c r="BG7" s="39">
        <v>1869.03</v>
      </c>
      <c r="BH7" s="39">
        <v>1804.52</v>
      </c>
      <c r="BI7" s="39">
        <v>1882.94</v>
      </c>
      <c r="BJ7" s="39">
        <v>1134.67</v>
      </c>
      <c r="BK7" s="39">
        <v>1144.79</v>
      </c>
      <c r="BL7" s="39">
        <v>1061.58</v>
      </c>
      <c r="BM7" s="39">
        <v>1007.7</v>
      </c>
      <c r="BN7" s="39">
        <v>1018.52</v>
      </c>
      <c r="BO7" s="39">
        <v>1084.05</v>
      </c>
      <c r="BP7" s="39">
        <v>41.37</v>
      </c>
      <c r="BQ7" s="39">
        <v>54.44</v>
      </c>
      <c r="BR7" s="39">
        <v>63.69</v>
      </c>
      <c r="BS7" s="39">
        <v>56.12</v>
      </c>
      <c r="BT7" s="39">
        <v>53.53</v>
      </c>
      <c r="BU7" s="39">
        <v>40.6</v>
      </c>
      <c r="BV7" s="39">
        <v>56.04</v>
      </c>
      <c r="BW7" s="39">
        <v>58.52</v>
      </c>
      <c r="BX7" s="39">
        <v>59.22</v>
      </c>
      <c r="BY7" s="39">
        <v>58.79</v>
      </c>
      <c r="BZ7" s="39">
        <v>53.46</v>
      </c>
      <c r="CA7" s="39">
        <v>461.91</v>
      </c>
      <c r="CB7" s="39">
        <v>350.09</v>
      </c>
      <c r="CC7" s="39">
        <v>301.39</v>
      </c>
      <c r="CD7" s="39">
        <v>354.16</v>
      </c>
      <c r="CE7" s="39">
        <v>373.06</v>
      </c>
      <c r="CF7" s="39">
        <v>440.03</v>
      </c>
      <c r="CG7" s="39">
        <v>304.35000000000002</v>
      </c>
      <c r="CH7" s="39">
        <v>296.3</v>
      </c>
      <c r="CI7" s="39">
        <v>292.89999999999998</v>
      </c>
      <c r="CJ7" s="39">
        <v>298.25</v>
      </c>
      <c r="CK7" s="39">
        <v>300.47000000000003</v>
      </c>
      <c r="CL7" s="39">
        <v>40.159999999999997</v>
      </c>
      <c r="CM7" s="39">
        <v>40.28</v>
      </c>
      <c r="CN7" s="39">
        <v>66.91</v>
      </c>
      <c r="CO7" s="39">
        <v>65.569999999999993</v>
      </c>
      <c r="CP7" s="39">
        <v>61.37</v>
      </c>
      <c r="CQ7" s="39">
        <v>57.29</v>
      </c>
      <c r="CR7" s="39">
        <v>55.9</v>
      </c>
      <c r="CS7" s="39">
        <v>57.3</v>
      </c>
      <c r="CT7" s="39">
        <v>56.76</v>
      </c>
      <c r="CU7" s="39">
        <v>56.04</v>
      </c>
      <c r="CV7" s="39">
        <v>54.9</v>
      </c>
      <c r="CW7" s="39">
        <v>84.03</v>
      </c>
      <c r="CX7" s="39">
        <v>84.03</v>
      </c>
      <c r="CY7" s="39">
        <v>84.03</v>
      </c>
      <c r="CZ7" s="39">
        <v>84.03</v>
      </c>
      <c r="DA7" s="39">
        <v>86.05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1.85</v>
      </c>
      <c r="EE7" s="39">
        <v>0</v>
      </c>
      <c r="EF7" s="39">
        <v>1.34</v>
      </c>
      <c r="EG7" s="39">
        <v>0.1</v>
      </c>
      <c r="EH7" s="39">
        <v>0.42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柚木 敏希</cp:lastModifiedBy>
  <dcterms:modified xsi:type="dcterms:W3CDTF">2021-02-03T04:10:07Z</dcterms:modified>
</cp:coreProperties>
</file>