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2 福知山市\"/>
    </mc:Choice>
  </mc:AlternateContent>
  <xr:revisionPtr revIDLastSave="0" documentId="13_ncr:1_{FA2CA1FB-7859-4A6C-9F58-264A8CAABEFF}" xr6:coauthVersionLast="36" xr6:coauthVersionMax="36" xr10:uidLastSave="{00000000-0000-0000-0000-000000000000}"/>
  <workbookProtection workbookAlgorithmName="SHA-512" workbookHashValue="v3Py1wl9BELIAhc9mzlYhYTxTuSwCrb7PSXuGbapVH4ekwpAnlmCWWek5zAKf79hSTBwFDwYL7XYKP4j52yp0A==" workbookSaltValue="0xoqDmvrfhuo4VPmppcAV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B10" i="4"/>
  <c r="AD8" i="4"/>
  <c r="P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<sst xmlns="http://schemas.openxmlformats.org/spreadsheetml/2006/main" count="236" uniqueCount="120">
  <si>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</si>
  <si>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</si>
  <si>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</si>
  <si>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</si>
  <si>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</si>
  <si>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</si>
  <si>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</si>
  <si>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</si>
  <si>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</si>
  <si>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</si>
  <si>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</si>
  <si>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</si>
  <si>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</si>
  <si>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</si>
  <si>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</si>
  <si>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</si>
  <si>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</si>
  <si>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</si>
  <si>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</si>
  <si>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</si>
  <si>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</si>
  <si>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</si>
  <si>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</si>
  <si>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</si>
  <si>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</si>
  <si>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</si>
  <si>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</si>
  <si>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</si>
  <si>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</si>
  <si>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</si>
  <si>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</si>
  <si>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</si>
  <si>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</si>
  <si>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</si>
  <si>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</si>
  <si>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</si>
  <si>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</si>
  <si>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</si>
  <si>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</si>
  <si>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</si>
  <si>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</si>
  <si>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</si>
  <si>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</si>
  <si>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</si>
  <si>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</si>
  <si>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</si>
  <si>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</si>
  <si>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</si>
  <si>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</si>
  <si>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</si>
  <si>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</si>
  <si>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</si>
  <si>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</si>
  <si>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</si>
  <si>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</si>
  <si>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</si>
  <si>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</si>
  <si>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</si>
  <si>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</si>
  <si>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</si>
  <si>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</si>
  <si>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</si>
  <si>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</si>
  <si>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</si>
  <si>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</si>
  <si>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</si>
  <si>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</si>
  <si>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</si>
  <si>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</si>
  <si>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</si>
  <si>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</si>
  <si>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</si>
  <si>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</si>
  <si>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</si>
  <si>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</si>
  <si>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</si>
  <si>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</si>
  <si>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</si>
  <si>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</si>
  <si>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</si>
  <si>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</si>
  <si>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</si>
  <si>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</si>
  <si>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</si>
  <si>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</si>
  <si>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</si>
  <si>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</si>
  <si>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</si>
  <si>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</si>
  <si>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</si>
  <si>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</si>
  <si>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</si>
  <si>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</si>
  <si>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</si>
  <si>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</si>
  <si>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</si>
  <si>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</si>
  <si>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</si>
  <si>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</si>
  <si>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</si>
  <si>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</si>
  <si>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</si>
  <si>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</si>
  <si>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</si>
  <si>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</si>
  <si>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</si>
  <si>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</si>
  <si>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</si>
  <si>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</si>
  <si>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</si>
  <si>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</si>
  <si>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</si>
  <si>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</si>
  <si>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</si>
  <si>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</si>
  <si>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</si>
  <si>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</si>
  <si>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の整備は完了しているが、整備完了からの経過年数が浅く、法定耐用年数が経過するまで期間があるため、管渠施設の老朽化度合は低い。平成29年度については施設統合に伴う管渠布設があったため、数値が上昇した。</t>
    <rPh sb="65" eb="67">
      <t>ヘイセイ</t>
    </rPh>
    <rPh sb="69" eb="71">
      <t>ネンド</t>
    </rPh>
    <phoneticPr fontId="4"/>
  </si>
  <si>
    <t>　本市の農業集落排水施設の整備は平成19年度に完了していることから、現在は適正な施設の維持管理業務が事業の大半を占めている状況である。
　処理施設が広範囲に多数点在するため維持管理費が大きく、また、施設に対する処理区域の面積は小さく有収水量も低いため、汚水処理原価が高い傾向にある。使用料収入のみでは維持管理経費を賄えていない状況であり、安定した財源の確保と更なる維持管理費の節減を図る必要がある。
　維持管理費節減に向けての対策として、平成29年度に三河地区を北有路地区に、今西中地区を井田・額田地区に施設統合する事業が完了し、施設数を減らしたことにより、人口減少により生じた施設の余剰能力を有効に活用することで、事業効率の向上を図った。
　今後は、令和4年度より下豊西部地区を公共下水道に施設統合する予定であり、行積長尾地区も統合に向けた事業を進め、さらなる事業効率の向上を図る。
　また、令和5年4月より現在の特別会計を廃止し、地方公営企業法の全部適用を予定している。</t>
    <rPh sb="1" eb="2">
      <t>ホン</t>
    </rPh>
    <rPh sb="2" eb="3">
      <t>シ</t>
    </rPh>
    <rPh sb="13" eb="15">
      <t>セイビ</t>
    </rPh>
    <rPh sb="16" eb="18">
      <t>ヘイセイ</t>
    </rPh>
    <rPh sb="20" eb="22">
      <t>ネンド</t>
    </rPh>
    <rPh sb="23" eb="25">
      <t>カンリョウ</t>
    </rPh>
    <rPh sb="34" eb="36">
      <t>ゲンザイ</t>
    </rPh>
    <rPh sb="37" eb="39">
      <t>テキセイ</t>
    </rPh>
    <rPh sb="40" eb="42">
      <t>シセツ</t>
    </rPh>
    <rPh sb="47" eb="49">
      <t>ギョウム</t>
    </rPh>
    <rPh sb="50" eb="52">
      <t>ジギョウ</t>
    </rPh>
    <rPh sb="53" eb="55">
      <t>タイハン</t>
    </rPh>
    <rPh sb="56" eb="57">
      <t>シ</t>
    </rPh>
    <rPh sb="74" eb="77">
      <t>コウハンイ</t>
    </rPh>
    <rPh sb="78" eb="80">
      <t>タスウ</t>
    </rPh>
    <rPh sb="102" eb="103">
      <t>タイ</t>
    </rPh>
    <rPh sb="105" eb="107">
      <t>ショリ</t>
    </rPh>
    <rPh sb="107" eb="109">
      <t>クイキ</t>
    </rPh>
    <rPh sb="110" eb="112">
      <t>メンセキ</t>
    </rPh>
    <rPh sb="163" eb="165">
      <t>ジョウキョウ</t>
    </rPh>
    <rPh sb="179" eb="180">
      <t>サラ</t>
    </rPh>
    <rPh sb="188" eb="190">
      <t>セツゲン</t>
    </rPh>
    <rPh sb="201" eb="203">
      <t>イジ</t>
    </rPh>
    <rPh sb="203" eb="206">
      <t>カンリヒ</t>
    </rPh>
    <rPh sb="206" eb="208">
      <t>セツゲン</t>
    </rPh>
    <rPh sb="209" eb="210">
      <t>ム</t>
    </rPh>
    <rPh sb="213" eb="215">
      <t>タイサク</t>
    </rPh>
    <rPh sb="258" eb="260">
      <t>ジギョウ</t>
    </rPh>
    <rPh sb="265" eb="267">
      <t>シセツ</t>
    </rPh>
    <rPh sb="267" eb="268">
      <t>スウ</t>
    </rPh>
    <rPh sb="269" eb="270">
      <t>ヘ</t>
    </rPh>
    <rPh sb="279" eb="281">
      <t>ジンコウ</t>
    </rPh>
    <rPh sb="281" eb="283">
      <t>ゲンショウ</t>
    </rPh>
    <rPh sb="286" eb="287">
      <t>ショウ</t>
    </rPh>
    <rPh sb="289" eb="291">
      <t>シセツ</t>
    </rPh>
    <rPh sb="292" eb="294">
      <t>ヨジョウ</t>
    </rPh>
    <rPh sb="294" eb="296">
      <t>ノウリョク</t>
    </rPh>
    <rPh sb="297" eb="299">
      <t>ユウコウ</t>
    </rPh>
    <rPh sb="300" eb="302">
      <t>カツヨウ</t>
    </rPh>
    <rPh sb="316" eb="317">
      <t>ハカ</t>
    </rPh>
    <rPh sb="322" eb="324">
      <t>コンゴ</t>
    </rPh>
    <rPh sb="326" eb="328">
      <t>レイワ</t>
    </rPh>
    <rPh sb="329" eb="331">
      <t>ネンド</t>
    </rPh>
    <rPh sb="333" eb="334">
      <t>シモ</t>
    </rPh>
    <rPh sb="334" eb="335">
      <t>トヨ</t>
    </rPh>
    <rPh sb="335" eb="337">
      <t>セイブ</t>
    </rPh>
    <rPh sb="337" eb="339">
      <t>チク</t>
    </rPh>
    <rPh sb="340" eb="342">
      <t>コウキョウ</t>
    </rPh>
    <rPh sb="342" eb="345">
      <t>ゲスイドウ</t>
    </rPh>
    <rPh sb="365" eb="367">
      <t>トウゴウ</t>
    </rPh>
    <rPh sb="368" eb="369">
      <t>ム</t>
    </rPh>
    <rPh sb="371" eb="373">
      <t>ジギョウ</t>
    </rPh>
    <rPh sb="374" eb="375">
      <t>スス</t>
    </rPh>
    <rPh sb="405" eb="407">
      <t>ゲンザイ</t>
    </rPh>
    <rPh sb="408" eb="410">
      <t>トクベツ</t>
    </rPh>
    <rPh sb="410" eb="412">
      <t>カイケイ</t>
    </rPh>
    <rPh sb="413" eb="415">
      <t>ハイシ</t>
    </rPh>
    <rPh sb="417" eb="419">
      <t>チホウ</t>
    </rPh>
    <rPh sb="423" eb="424">
      <t>ホウ</t>
    </rPh>
    <rPh sb="425" eb="427">
      <t>ゼンブ</t>
    </rPh>
    <phoneticPr fontId="4"/>
  </si>
  <si>
    <t>①総収益は、受託工事収益の皆減により減少し、総費用も支払利息などが減少し、収支差引は前年度より改善したが、数値は悪化している。今後も人口減少により使用料収入の減少が見込まれるため、厳しい状況が続く。
④平成30年度については、グラフ上は2,448.26となっているが、正しくは3.23である。管渠等の整備を完了していることから、事業規模に占める企業債残高は類似団体と比較し、低い数値で推移しており、今後は耐用年数の短い機械設備等を中心に計画的な更新を行う予定である。
⑤現状では汚水処理に係る経費を使用料で賄えていない状況が続き、前年度とほぼ同じ状態が続いている。今後も経費節減や使用料の確保に努める必要がある。
⑥汚水処理費が増加したため、汚水処理原価についても微増した。有収水量も人口減少に伴い減少していくため、今後も経費節減に努める必要がある。
⑦類似団体と比較し、やや低い数値で推移している。令和4年度より下豊西部地区を公共下水道に施設統合する予定であり、行積長尾地区も統合に向けた事業を進め、施設利用の改善・向上に努める。
⑧類似団体の平均値を上回る水準となっており、農業用排水の水質の汚濁を防止し、農村地域の健全な水循環に資するとともに、農村の基礎的な生活環境の向上に寄与している。100%を目標とし、引き続き水洗化率の向上に努める必要がある。</t>
    <rPh sb="9" eb="13">
      <t>ジュタクコウジ</t>
    </rPh>
    <rPh sb="13" eb="15">
      <t>シュウエキ</t>
    </rPh>
    <rPh sb="16" eb="18">
      <t>カイゲン</t>
    </rPh>
    <rPh sb="22" eb="25">
      <t>ソウヒヨウ</t>
    </rPh>
    <rPh sb="33" eb="35">
      <t>リソク</t>
    </rPh>
    <rPh sb="37" eb="39">
      <t>シュウシ</t>
    </rPh>
    <rPh sb="39" eb="41">
      <t>サシヒキ</t>
    </rPh>
    <rPh sb="42" eb="45">
      <t>ゼンネンド</t>
    </rPh>
    <rPh sb="47" eb="49">
      <t>カイゼン</t>
    </rPh>
    <rPh sb="52" eb="54">
      <t>ゲンショウ</t>
    </rPh>
    <rPh sb="104" eb="106">
      <t>ヘイセイ</t>
    </rPh>
    <rPh sb="108" eb="110">
      <t>ネンド</t>
    </rPh>
    <rPh sb="265" eb="268">
      <t>ゼンネンド</t>
    </rPh>
    <rPh sb="271" eb="272">
      <t>オナ</t>
    </rPh>
    <rPh sb="273" eb="275">
      <t>ジョウタイ</t>
    </rPh>
    <rPh sb="276" eb="277">
      <t>ツヅ</t>
    </rPh>
    <rPh sb="314" eb="316">
      <t>ゾウカ</t>
    </rPh>
    <rPh sb="332" eb="334">
      <t>ビゾウ</t>
    </rPh>
    <rPh sb="335" eb="337">
      <t>ゲンショウ</t>
    </rPh>
    <rPh sb="380" eb="382">
      <t>ルイジ</t>
    </rPh>
    <rPh sb="382" eb="384">
      <t>ダンタイ</t>
    </rPh>
    <rPh sb="385" eb="387">
      <t>ヒカク</t>
    </rPh>
    <rPh sb="391" eb="392">
      <t>ヒク</t>
    </rPh>
    <rPh sb="393" eb="395">
      <t>スウチ</t>
    </rPh>
    <rPh sb="396" eb="398">
      <t>スイイ</t>
    </rPh>
    <rPh sb="472" eb="473">
      <t>ツト</t>
    </rPh>
    <rPh sb="499" eb="502">
      <t>ノウギョウヨウ</t>
    </rPh>
    <rPh sb="502" eb="504">
      <t>ハイスイ</t>
    </rPh>
    <rPh sb="505" eb="507">
      <t>スイシツ</t>
    </rPh>
    <rPh sb="508" eb="510">
      <t>オダク</t>
    </rPh>
    <rPh sb="511" eb="513">
      <t>ボウシ</t>
    </rPh>
    <rPh sb="515" eb="517">
      <t>ノウソン</t>
    </rPh>
    <rPh sb="517" eb="519">
      <t>チイキ</t>
    </rPh>
    <rPh sb="520" eb="522">
      <t>ケンゼン</t>
    </rPh>
    <rPh sb="523" eb="524">
      <t>ミズ</t>
    </rPh>
    <rPh sb="524" eb="526">
      <t>ジュンカン</t>
    </rPh>
    <rPh sb="527" eb="528">
      <t>シ</t>
    </rPh>
    <rPh sb="535" eb="537">
      <t>ノウソン</t>
    </rPh>
    <rPh sb="538" eb="541">
      <t>キソテキ</t>
    </rPh>
    <rPh sb="542" eb="544">
      <t>セイカツ</t>
    </rPh>
    <rPh sb="544" eb="546">
      <t>カンキョウ</t>
    </rPh>
    <rPh sb="547" eb="549">
      <t>コウジョウ</t>
    </rPh>
    <rPh sb="550" eb="552">
      <t>キヨ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</si>
</sst>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0.28999999999999998</c:v>
                </c:pt>
                <c:pt idx="1">
                  <c:v>0.65</c:v>
                </c:pt>
                <c:pt idx="2">
                  <c:v>0.4</c:v>
                </c:pt>
                <c:pt idx="3">
                  <c:v>7.0000000000000007E-2</c:v>
                </c:pt>
                <c:pt idx="4">
                  <c:v>0.1</c:v>
                </c:pt>
              </c:numCache>
            </c:numRef>
          </c:val>
          <c:extLst>
            <c:ext xmlns:c16="http://schemas.microsoft.com/office/drawing/2014/chart" uri="{C3380CC4-5D6E-409C-BE32-E72D297353CC}">
              <c16:uniqueId val="{00000000-CD73-44CD-9083-3E30911143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CD73-44CD-9083-3E30911143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46.83</c:v>
                </c:pt>
                <c:pt idx="1">
                  <c:v>51.63</c:v>
                </c:pt>
                <c:pt idx="2">
                  <c:v>53.52</c:v>
                </c:pt>
                <c:pt idx="3">
                  <c:v>51.56</c:v>
                </c:pt>
                <c:pt idx="4">
                  <c:v>53.36</c:v>
                </c:pt>
              </c:numCache>
            </c:numRef>
          </c:val>
          <c:extLst>
            <c:ext xmlns:c16="http://schemas.microsoft.com/office/drawing/2014/chart" uri="{C3380CC4-5D6E-409C-BE32-E72D297353CC}">
              <c16:uniqueId val="{00000000-19BC-48A7-A315-F642331830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19BC-48A7-A315-F642331830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95.72</c:v>
                </c:pt>
                <c:pt idx="1">
                  <c:v>96</c:v>
                </c:pt>
                <c:pt idx="2">
                  <c:v>96.2</c:v>
                </c:pt>
                <c:pt idx="3">
                  <c:v>96.31</c:v>
                </c:pt>
                <c:pt idx="4">
                  <c:v>96.04</c:v>
                </c:pt>
              </c:numCache>
            </c:numRef>
          </c:val>
          <c:extLst>
            <c:ext xmlns:c16="http://schemas.microsoft.com/office/drawing/2014/chart" uri="{C3380CC4-5D6E-409C-BE32-E72D297353CC}">
              <c16:uniqueId val="{00000000-65E9-4ED2-9820-9B846399D7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65E9-4ED2-9820-9B846399D7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51.96</c:v>
                </c:pt>
                <c:pt idx="1">
                  <c:v>50.66</c:v>
                </c:pt>
                <c:pt idx="2">
                  <c:v>52.12</c:v>
                </c:pt>
                <c:pt idx="3">
                  <c:v>49.18</c:v>
                </c:pt>
                <c:pt idx="4">
                  <c:v>48.7</c:v>
                </c:pt>
              </c:numCache>
            </c:numRef>
          </c:val>
          <c:extLst>
            <c:ext xmlns:c16="http://schemas.microsoft.com/office/drawing/2014/chart" uri="{C3380CC4-5D6E-409C-BE32-E72D297353CC}">
              <c16:uniqueId val="{00000000-BC18-451B-9A09-C1EAFDBC76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8-451B-9A09-C1EAFDBC76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F-47E1-B4D4-E405226276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F-47E1-B4D4-E405226276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A-42E4-B34D-535117A77C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A-42E4-B34D-535117A77C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9-4D7A-A22A-028C6DB8B9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9-4D7A-A22A-028C6DB8B9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FB-4BFE-B2A0-4047C1986E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FB-4BFE-B2A0-4047C1986E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167.49</c:v>
                </c:pt>
                <c:pt idx="1">
                  <c:v>82.34</c:v>
                </c:pt>
                <c:pt idx="2">
                  <c:v>2448.2600000000002</c:v>
                </c:pt>
                <c:pt idx="3" formatCode="#,##0.00;&quot;△&quot;#,##0.00">
                  <c:v>0</c:v>
                </c:pt>
                <c:pt idx="4">
                  <c:v>29.44</c:v>
                </c:pt>
              </c:numCache>
            </c:numRef>
          </c:val>
          <c:extLst>
            <c:ext xmlns:c16="http://schemas.microsoft.com/office/drawing/2014/chart" uri="{C3380CC4-5D6E-409C-BE32-E72D297353CC}">
              <c16:uniqueId val="{00000000-B02C-437E-9A36-FD8C30BDBC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B02C-437E-9A36-FD8C30BDBC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59.55</c:v>
                </c:pt>
                <c:pt idx="1">
                  <c:v>60.31</c:v>
                </c:pt>
                <c:pt idx="2">
                  <c:v>57.33</c:v>
                </c:pt>
                <c:pt idx="3">
                  <c:v>61.04</c:v>
                </c:pt>
                <c:pt idx="4">
                  <c:v>60.92</c:v>
                </c:pt>
              </c:numCache>
            </c:numRef>
          </c:val>
          <c:extLst>
            <c:ext xmlns:c16="http://schemas.microsoft.com/office/drawing/2014/chart" uri="{C3380CC4-5D6E-409C-BE32-E72D297353CC}">
              <c16:uniqueId val="{00000000-5879-4844-B0B0-54A4B650AD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5879-4844-B0B0-54A4B650AD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372.96</c:v>
                </c:pt>
                <c:pt idx="1">
                  <c:v>370.13</c:v>
                </c:pt>
                <c:pt idx="2">
                  <c:v>395.09</c:v>
                </c:pt>
                <c:pt idx="3">
                  <c:v>372.96</c:v>
                </c:pt>
                <c:pt idx="4">
                  <c:v>375.31</c:v>
                </c:pt>
              </c:numCache>
            </c:numRef>
          </c:val>
          <c:extLst>
            <c:ext xmlns:c16="http://schemas.microsoft.com/office/drawing/2014/chart" uri="{C3380CC4-5D6E-409C-BE32-E72D297353CC}">
              <c16:uniqueId val="{00000000-690C-4214-BDB1-DA136EDB77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690C-4214-BDB1-DA136EDB77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福知山市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77061</v>
      </c>
      <c r="AM8" s="75"/>
      <c r="AN8" s="75"/>
      <c r="AO8" s="75"/>
      <c r="AP8" s="75"/>
      <c r="AQ8" s="75"/>
      <c r="AR8" s="75"/>
      <c r="AS8" s="75"/>
      <c r="AT8" s="74">
        <f>データ!T6</f>
        <v>552.54</v>
      </c>
      <c r="AU8" s="74"/>
      <c r="AV8" s="74"/>
      <c r="AW8" s="74"/>
      <c r="AX8" s="74"/>
      <c r="AY8" s="74"/>
      <c r="AZ8" s="74"/>
      <c r="BA8" s="74"/>
      <c r="BB8" s="74">
        <f>データ!U6</f>
        <v>139.47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10.92</v>
      </c>
      <c r="Q10" s="74"/>
      <c r="R10" s="74"/>
      <c r="S10" s="74"/>
      <c r="T10" s="74"/>
      <c r="U10" s="74"/>
      <c r="V10" s="74"/>
      <c r="W10" s="74">
        <f>データ!Q6</f>
        <v>76.91</v>
      </c>
      <c r="X10" s="74"/>
      <c r="Y10" s="74"/>
      <c r="Z10" s="74"/>
      <c r="AA10" s="74"/>
      <c r="AB10" s="74"/>
      <c r="AC10" s="74"/>
      <c r="AD10" s="75">
        <f>データ!R6</f>
        <v>3718</v>
      </c>
      <c r="AE10" s="75"/>
      <c r="AF10" s="75"/>
      <c r="AG10" s="75"/>
      <c r="AH10" s="75"/>
      <c r="AI10" s="75"/>
      <c r="AJ10" s="75"/>
      <c r="AK10" s="2"/>
      <c r="AL10" s="75">
        <f>データ!V6</f>
        <v>8366</v>
      </c>
      <c r="AM10" s="75"/>
      <c r="AN10" s="75"/>
      <c r="AO10" s="75"/>
      <c r="AP10" s="75"/>
      <c r="AQ10" s="75"/>
      <c r="AR10" s="75"/>
      <c r="AS10" s="75"/>
      <c r="AT10" s="74">
        <f>データ!W6</f>
        <v>6.97</v>
      </c>
      <c r="AU10" s="74"/>
      <c r="AV10" s="74"/>
      <c r="AW10" s="74"/>
      <c r="AX10" s="74"/>
      <c r="AY10" s="74"/>
      <c r="AZ10" s="74"/>
      <c r="BA10" s="74"/>
      <c r="BB10" s="74">
        <f>データ!X6</f>
        <v>1200.29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CIp67r4NqZIY17zt/NFb+3nH1ohLW2O03oDKmdlcNMv87bSTrx2yMjCDxgp7LcxwXB5Wjr5qanl/rlptjwsroA==" saltValue="nAAu/aDgvCZyEkJLnzfW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262013</v>
      </c>
      <c r="D6" s="33">
        <f t="shared" si="3"/>
        <v>47</v>
      </c>
      <c r="E6" s="33">
        <f t="shared" si="3"/>
        <v>17</v>
      </c>
      <c r="F6" s="33">
        <f t="shared" si="3"/>
        <v>5</v>
      </c>
      <c r="G6" s="33">
        <f t="shared" si="3"/>
        <v>0</v>
      </c>
      <c r="H6" s="33" t="str">
        <f t="shared" si="3"/>
        <v>京都府　福知山市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10.92</v>
      </c>
      <c r="Q6" s="34">
        <f t="shared" si="3"/>
        <v>76.91</v>
      </c>
      <c r="R6" s="34">
        <f t="shared" si="3"/>
        <v>3718</v>
      </c>
      <c r="S6" s="34">
        <f t="shared" si="3"/>
        <v>77061</v>
      </c>
      <c r="T6" s="34">
        <f t="shared" si="3"/>
        <v>552.54</v>
      </c>
      <c r="U6" s="34">
        <f t="shared" si="3"/>
        <v>139.47</v>
      </c>
      <c r="V6" s="34">
        <f t="shared" si="3"/>
        <v>8366</v>
      </c>
      <c r="W6" s="34">
        <f t="shared" si="3"/>
        <v>6.97</v>
      </c>
      <c r="X6" s="34">
        <f t="shared" si="3"/>
        <v>1200.29</v>
      </c>
      <c r="Y6" s="35">
        <f>IF(Y7="",NA(),Y7)</f>
        <v>51.96</v>
      </c>
      <c r="Z6" s="35">
        <f t="shared" ref="Z6:AH6" si="4">IF(Z7="",NA(),Z7)</f>
        <v>50.66</v>
      </c>
      <c r="AA6" s="35">
        <f t="shared" si="4"/>
        <v>52.12</v>
      </c>
      <c r="AB6" s="35">
        <f t="shared" si="4"/>
        <v>49.18</v>
      </c>
      <c r="AC6" s="35">
        <f t="shared" si="4"/>
        <v>48.7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167.49</v>
      </c>
      <c r="BG6" s="35">
        <f t="shared" ref="BG6:BO6" si="7">IF(BG7="",NA(),BG7)</f>
        <v>82.34</v>
      </c>
      <c r="BH6" s="35">
        <f t="shared" si="7"/>
        <v>2448.2600000000002</v>
      </c>
      <c r="BI6" s="34">
        <f t="shared" si="7"/>
        <v>0</v>
      </c>
      <c r="BJ6" s="35">
        <f t="shared" si="7"/>
        <v>29.44</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59.55</v>
      </c>
      <c r="BR6" s="35">
        <f t="shared" ref="BR6:BZ6" si="8">IF(BR7="",NA(),BR7)</f>
        <v>60.31</v>
      </c>
      <c r="BS6" s="35">
        <f t="shared" si="8"/>
        <v>57.33</v>
      </c>
      <c r="BT6" s="35">
        <f t="shared" si="8"/>
        <v>61.04</v>
      </c>
      <c r="BU6" s="35">
        <f t="shared" si="8"/>
        <v>60.92</v>
      </c>
      <c r="BV6" s="35">
        <f t="shared" si="8"/>
        <v>59.83</v>
      </c>
      <c r="BW6" s="35">
        <f t="shared" si="8"/>
        <v>65.33</v>
      </c>
      <c r="BX6" s="35">
        <f t="shared" si="8"/>
        <v>65.39</v>
      </c>
      <c r="BY6" s="35">
        <f t="shared" si="8"/>
        <v>65.37</v>
      </c>
      <c r="BZ6" s="35">
        <f t="shared" si="8"/>
        <v>68.11</v>
      </c>
      <c r="CA6" s="34" t="str">
        <f>IF(CA7="","",IF(CA7="-","【-】","【"&amp;SUBSTITUTE(TEXT(CA7,"#,##0.00"),"-","△")&amp;"】"))</f>
        <v>【60.94】</v>
      </c>
      <c r="CB6" s="35">
        <f>IF(CB7="",NA(),CB7)</f>
        <v>372.96</v>
      </c>
      <c r="CC6" s="35">
        <f t="shared" ref="CC6:CK6" si="9">IF(CC7="",NA(),CC7)</f>
        <v>370.13</v>
      </c>
      <c r="CD6" s="35">
        <f t="shared" si="9"/>
        <v>395.09</v>
      </c>
      <c r="CE6" s="35">
        <f t="shared" si="9"/>
        <v>372.96</v>
      </c>
      <c r="CF6" s="35">
        <f t="shared" si="9"/>
        <v>375.31</v>
      </c>
      <c r="CG6" s="35">
        <f t="shared" si="9"/>
        <v>246.66</v>
      </c>
      <c r="CH6" s="35">
        <f t="shared" si="9"/>
        <v>227.43</v>
      </c>
      <c r="CI6" s="35">
        <f t="shared" si="9"/>
        <v>230.88</v>
      </c>
      <c r="CJ6" s="35">
        <f t="shared" si="9"/>
        <v>228.99</v>
      </c>
      <c r="CK6" s="35">
        <f t="shared" si="9"/>
        <v>222.41</v>
      </c>
      <c r="CL6" s="34" t="str">
        <f>IF(CL7="","",IF(CL7="-","【-】","【"&amp;SUBSTITUTE(TEXT(CL7,"#,##0.00"),"-","△")&amp;"】"))</f>
        <v>【253.04】</v>
      </c>
      <c r="CM6" s="35">
        <f>IF(CM7="",NA(),CM7)</f>
        <v>46.83</v>
      </c>
      <c r="CN6" s="35">
        <f t="shared" ref="CN6:CV6" si="10">IF(CN7="",NA(),CN7)</f>
        <v>51.63</v>
      </c>
      <c r="CO6" s="35">
        <f t="shared" si="10"/>
        <v>53.52</v>
      </c>
      <c r="CP6" s="35">
        <f t="shared" si="10"/>
        <v>51.56</v>
      </c>
      <c r="CQ6" s="35">
        <f t="shared" si="10"/>
        <v>53.36</v>
      </c>
      <c r="CR6" s="35">
        <f t="shared" si="10"/>
        <v>56</v>
      </c>
      <c r="CS6" s="35">
        <f t="shared" si="10"/>
        <v>56.01</v>
      </c>
      <c r="CT6" s="35">
        <f t="shared" si="10"/>
        <v>56.72</v>
      </c>
      <c r="CU6" s="35">
        <f t="shared" si="10"/>
        <v>54.06</v>
      </c>
      <c r="CV6" s="35">
        <f t="shared" si="10"/>
        <v>55.26</v>
      </c>
      <c r="CW6" s="34" t="str">
        <f>IF(CW7="","",IF(CW7="-","【-】","【"&amp;SUBSTITUTE(TEXT(CW7,"#,##0.00"),"-","△")&amp;"】"))</f>
        <v>【54.84】</v>
      </c>
      <c r="CX6" s="35">
        <f>IF(CX7="",NA(),CX7)</f>
        <v>95.72</v>
      </c>
      <c r="CY6" s="35">
        <f t="shared" ref="CY6:DG6" si="11">IF(CY7="",NA(),CY7)</f>
        <v>96</v>
      </c>
      <c r="CZ6" s="35">
        <f t="shared" si="11"/>
        <v>96.2</v>
      </c>
      <c r="DA6" s="35">
        <f t="shared" si="11"/>
        <v>96.31</v>
      </c>
      <c r="DB6" s="35">
        <f t="shared" si="11"/>
        <v>96.04</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5">
        <f t="shared" ref="EF6:EN6" si="14">IF(EF7="",NA(),EF7)</f>
        <v>0.65</v>
      </c>
      <c r="EG6" s="35">
        <f t="shared" si="14"/>
        <v>0.4</v>
      </c>
      <c r="EH6" s="35">
        <f t="shared" si="14"/>
        <v>7.0000000000000007E-2</v>
      </c>
      <c r="EI6" s="35">
        <f t="shared" si="14"/>
        <v>0.1</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262013</v>
      </c>
      <c r="D7" s="37">
        <v>47</v>
      </c>
      <c r="E7" s="37">
        <v>17</v>
      </c>
      <c r="F7" s="37">
        <v>5</v>
      </c>
      <c r="G7" s="37">
        <v>0</v>
      </c>
      <c r="H7" s="37" t="s">
        <v>97</v>
      </c>
      <c r="I7" s="37" t="s">
        <v>98</v>
      </c>
      <c r="J7" s="37" t="s">
        <v>99</v>
      </c>
      <c r="K7" s="37" t="s">
        <v>100</v>
      </c>
      <c r="L7" s="37" t="s">
        <v>101</v>
      </c>
      <c r="M7" s="37" t="s">
        <v>102</v>
      </c>
      <c r="N7" s="38" t="s">
        <v>103</v>
      </c>
      <c r="O7" s="38" t="s">
        <v>104</v>
      </c>
      <c r="P7" s="38">
        <v>10.92</v>
      </c>
      <c r="Q7" s="38">
        <v>76.91</v>
      </c>
      <c r="R7" s="38">
        <v>3718</v>
      </c>
      <c r="S7" s="38">
        <v>77061</v>
      </c>
      <c r="T7" s="38">
        <v>552.54</v>
      </c>
      <c r="U7" s="38">
        <v>139.47</v>
      </c>
      <c r="V7" s="38">
        <v>8366</v>
      </c>
      <c r="W7" s="38">
        <v>6.97</v>
      </c>
      <c r="X7" s="38">
        <v>1200.29</v>
      </c>
      <c r="Y7" s="38">
        <v>51.96</v>
      </c>
      <c r="Z7" s="38">
        <v>50.66</v>
      </c>
      <c r="AA7" s="38">
        <v>52.12</v>
      </c>
      <c r="AB7" s="38">
        <v>49.18</v>
      </c>
      <c r="AC7" s="38">
        <v>48.7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167.49</v>
      </c>
      <c r="BG7" s="38">
        <v>82.34</v>
      </c>
      <c r="BH7" s="38">
        <v>2448.2600000000002</v>
      </c>
      <c r="BI7" s="38">
        <v>0</v>
      </c>
      <c r="BJ7" s="38">
        <v>29.44</v>
      </c>
      <c r="BK7" s="38">
        <v>685.34</v>
      </c>
      <c r="BL7" s="38">
        <v>684.74</v>
      </c>
      <c r="BM7" s="38">
        <v>654.91999999999996</v>
      </c>
      <c r="BN7" s="38">
        <v>654.71</v>
      </c>
      <c r="BO7" s="38">
        <v>783.8</v>
      </c>
      <c r="BP7" s="38">
        <v>832.52</v>
      </c>
      <c r="BQ7" s="38">
        <v>59.55</v>
      </c>
      <c r="BR7" s="38">
        <v>60.31</v>
      </c>
      <c r="BS7" s="38">
        <v>57.33</v>
      </c>
      <c r="BT7" s="38">
        <v>61.04</v>
      </c>
      <c r="BU7" s="38">
        <v>60.92</v>
      </c>
      <c r="BV7" s="38">
        <v>59.83</v>
      </c>
      <c r="BW7" s="38">
        <v>65.33</v>
      </c>
      <c r="BX7" s="38">
        <v>65.39</v>
      </c>
      <c r="BY7" s="38">
        <v>65.37</v>
      </c>
      <c r="BZ7" s="38">
        <v>68.11</v>
      </c>
      <c r="CA7" s="38">
        <v>60.94</v>
      </c>
      <c r="CB7" s="38">
        <v>372.96</v>
      </c>
      <c r="CC7" s="38">
        <v>370.13</v>
      </c>
      <c r="CD7" s="38">
        <v>395.09</v>
      </c>
      <c r="CE7" s="38">
        <v>372.96</v>
      </c>
      <c r="CF7" s="38">
        <v>375.31</v>
      </c>
      <c r="CG7" s="38">
        <v>246.66</v>
      </c>
      <c r="CH7" s="38">
        <v>227.43</v>
      </c>
      <c r="CI7" s="38">
        <v>230.88</v>
      </c>
      <c r="CJ7" s="38">
        <v>228.99</v>
      </c>
      <c r="CK7" s="38">
        <v>222.41</v>
      </c>
      <c r="CL7" s="38">
        <v>253.04</v>
      </c>
      <c r="CM7" s="38">
        <v>46.83</v>
      </c>
      <c r="CN7" s="38">
        <v>51.63</v>
      </c>
      <c r="CO7" s="38">
        <v>53.52</v>
      </c>
      <c r="CP7" s="38">
        <v>51.56</v>
      </c>
      <c r="CQ7" s="38">
        <v>53.36</v>
      </c>
      <c r="CR7" s="38">
        <v>56</v>
      </c>
      <c r="CS7" s="38">
        <v>56.01</v>
      </c>
      <c r="CT7" s="38">
        <v>56.72</v>
      </c>
      <c r="CU7" s="38">
        <v>54.06</v>
      </c>
      <c r="CV7" s="38">
        <v>55.26</v>
      </c>
      <c r="CW7" s="38">
        <v>54.84</v>
      </c>
      <c r="CX7" s="38">
        <v>95.72</v>
      </c>
      <c r="CY7" s="38">
        <v>96</v>
      </c>
      <c r="CZ7" s="38">
        <v>96.2</v>
      </c>
      <c r="DA7" s="38">
        <v>96.31</v>
      </c>
      <c r="DB7" s="38">
        <v>96.04</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0.65</v>
      </c>
      <c r="EG7" s="38">
        <v>0.4</v>
      </c>
      <c r="EH7" s="38">
        <v>7.0000000000000007E-2</v>
      </c>
      <c r="EI7" s="38">
        <v>0.1</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2022-01-28T02:22:52Z</cp:lastPrinted>
  <dcterms:created xsi:type="dcterms:W3CDTF">2021-12-03T07:59:56Z</dcterms:created>
  <dcterms:modified xsi:type="dcterms:W3CDTF">2022-02-18T01:20:05Z</dcterms:modified>
  <cp:category/>
</cp:coreProperties>
</file>