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C764F6A1-641E-4487-B996-AD1476BF8588}" xr6:coauthVersionLast="36" xr6:coauthVersionMax="36" xr10:uidLastSave="{00000000-0000-0000-0000-000000000000}"/>
  <workbookProtection workbookAlgorithmName="SHA-512" workbookHashValue="7X4gxzSft/UiTRfL2TLhh52Nntg1xlJCM47Fl38DnUWveF9+ReBFoZHtknoeVfK/jdTDZFARcAcwzHf8+CE1xQ==" workbookSaltValue="Y9vD7Ubwczouh06bjnlZ/g=="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P10" i="4" s="1"/>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B10" i="4"/>
  <c r="BB8" i="4"/>
  <c r="AT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<sst xmlns="http://schemas.openxmlformats.org/spreadsheetml/2006/main" count="236" uniqueCount="121">
  <si>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</si>
  <si>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</si>
  <si>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</si>
  <si>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</si>
  <si>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</si>
  <si>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</si>
  <si>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</si>
  <si>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</si>
  <si>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</si>
  <si>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</si>
  <si>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</si>
  <si>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</si>
  <si>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</si>
  <si>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</si>
  <si>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</si>
  <si>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</si>
  <si>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</si>
  <si>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</si>
  <si>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</si>
  <si>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</si>
  <si>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</si>
  <si>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</si>
  <si>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</si>
  <si>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</si>
  <si>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</si>
  <si>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</si>
  <si>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</si>
  <si>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</si>
  <si>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</si>
  <si>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</si>
  <si>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</si>
  <si>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</si>
  <si>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</si>
  <si>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</si>
  <si>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</si>
  <si>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</si>
  <si>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</si>
  <si>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</si>
  <si>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</si>
  <si>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</si>
  <si>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</si>
  <si>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</si>
  <si>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</si>
  <si>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</si>
  <si>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</si>
  <si>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</si>
  <si>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</si>
  <si>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</si>
  <si>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</si>
  <si>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</si>
  <si>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</si>
  <si>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</si>
  <si>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</si>
  <si>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</si>
  <si>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</si>
  <si>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</si>
  <si>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</si>
  <si>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</si>
  <si>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</si>
  <si>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</si>
  <si>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</si>
  <si>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</si>
  <si>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</si>
  <si>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</si>
  <si>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</si>
  <si>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</si>
  <si>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</si>
  <si>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</si>
  <si>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</si>
  <si>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</si>
  <si>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</si>
  <si>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</si>
  <si>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</si>
  <si>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</si>
  <si>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</si>
  <si>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</si>
  <si>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</si>
  <si>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</si>
  <si>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</si>
  <si>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</si>
  <si>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</si>
  <si>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</si>
  <si>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</si>
  <si>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</si>
  <si>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</si>
  <si>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</si>
  <si>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</si>
  <si>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</si>
  <si>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</si>
  <si>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</si>
  <si>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</si>
  <si>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</si>
  <si>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</si>
  <si>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</si>
  <si>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</si>
  <si>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</si>
  <si>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</si>
  <si>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</si>
  <si>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</si>
  <si>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</si>
  <si>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</si>
  <si>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</si>
  <si>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</si>
  <si>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</si>
  <si>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</si>
  <si>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</si>
  <si>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</si>
  <si>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</si>
  <si>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</si>
  <si>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</si>
  <si>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</si>
  <si>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</si>
  <si>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</si>
  <si>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</si>
  <si>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</si>
  <si>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</si>
  <si>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</si>
  <si>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</si>
  <si>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③管渠の整備は完了している。
整備完了からの経過年数が浅く、標準耐用年数が経過するまで期間があるため、管渠改善率は0％で推移している。</t>
    <rPh sb="30" eb="32">
      <t>ヒョウジュン</t>
    </rPh>
    <rPh sb="53" eb="55">
      <t>カイゼン</t>
    </rPh>
    <rPh sb="55" eb="56">
      <t>リツ</t>
    </rPh>
    <rPh sb="60" eb="62">
      <t>スイイ</t>
    </rPh>
    <phoneticPr fontId="4"/>
  </si>
  <si>
    <t>　本市の簡易排水事業については一定整備を完了し、維持管理を行っている状況である。処理区域内人口や有収水量が少ないため汚水処理原価が高い傾向にある。
　今後も小規模であるが、欠くことのできない事業であることから、安定的な経営に努める。
　令和5年4月より、現在の特別会計を廃止し、地方公営企業法の適用を予定している。</t>
    <rPh sb="1" eb="2">
      <t>ホン</t>
    </rPh>
    <rPh sb="53" eb="54">
      <t>スク</t>
    </rPh>
    <rPh sb="127" eb="129">
      <t>ゲンザイ</t>
    </rPh>
    <rPh sb="130" eb="132">
      <t>トクベツ</t>
    </rPh>
    <rPh sb="132" eb="134">
      <t>カイケイ</t>
    </rPh>
    <rPh sb="135" eb="137">
      <t>ハイシ</t>
    </rPh>
    <rPh sb="139" eb="141">
      <t>チホウ</t>
    </rPh>
    <rPh sb="143" eb="145">
      <t>キギョウ</t>
    </rPh>
    <rPh sb="145" eb="146">
      <t>ホウ</t>
    </rPh>
    <phoneticPr fontId="4"/>
  </si>
  <si>
    <t>①企業債の償還はなく、費用を使用料と一般会計からの繰入金で補っている状況で、継続的に100％を維持している。
④企業債残高はない。
⑤概ね類似団体平均値と近い数値で推移している。処理区域内人口が少なく、維持管理費も最低限で行っており、維持管理費の増加が経費回収率の低下の要因となった。使用料収入の増加が見込めないことから、これ以上の改善は困難な状況である。
⑥汚水処理費が昨年度より微増したことにより増加した。処理区域内人口の減少に伴い、有収水量の増加は見込まれず、今後も汚水処理原価の上昇が見込まれる。
⑦処理区域内人口の減少に伴い、類似団体より低い数値で推移している。
⑧水洗化率については100％であり、類似団体の平均値を上回っており、山村等の中山間地域において、地域の活性化と定住促進に寄与している。</t>
    <rPh sb="18" eb="20">
      <t>イッパン</t>
    </rPh>
    <rPh sb="20" eb="22">
      <t>カイケイ</t>
    </rPh>
    <rPh sb="77" eb="78">
      <t>チカ</t>
    </rPh>
    <rPh sb="79" eb="81">
      <t>スウチ</t>
    </rPh>
    <rPh sb="82" eb="84">
      <t>スイイ</t>
    </rPh>
    <rPh sb="89" eb="91">
      <t>ショリ</t>
    </rPh>
    <rPh sb="91" eb="93">
      <t>クイキ</t>
    </rPh>
    <rPh sb="93" eb="94">
      <t>ナイ</t>
    </rPh>
    <rPh sb="117" eb="119">
      <t>イジ</t>
    </rPh>
    <rPh sb="119" eb="122">
      <t>カンリヒ</t>
    </rPh>
    <rPh sb="123" eb="125">
      <t>ゾウカ</t>
    </rPh>
    <rPh sb="142" eb="145">
      <t>シヨウリョウ</t>
    </rPh>
    <rPh sb="145" eb="147">
      <t>シュウニュウ</t>
    </rPh>
    <rPh sb="148" eb="150">
      <t>ゾウカ</t>
    </rPh>
    <rPh sb="151" eb="153">
      <t>ミコ</t>
    </rPh>
    <rPh sb="213" eb="215">
      <t>ゲンショウ</t>
    </rPh>
    <rPh sb="216" eb="217">
      <t>トモナ</t>
    </rPh>
    <rPh sb="256" eb="258">
      <t>クイキ</t>
    </rPh>
    <rPh sb="321" eb="323">
      <t>サンソン</t>
    </rPh>
    <rPh sb="323" eb="324">
      <t>トウ</t>
    </rPh>
    <rPh sb="325" eb="328">
      <t>チュウサンカン</t>
    </rPh>
    <rPh sb="328" eb="330">
      <t>チイキ</t>
    </rPh>
    <rPh sb="335" eb="337">
      <t>チイキ</t>
    </rPh>
    <rPh sb="338" eb="341">
      <t>カッセイカ</t>
    </rPh>
    <rPh sb="342" eb="344">
      <t>テイジュウ</t>
    </rPh>
    <rPh sb="344" eb="346">
      <t>ソクシン</t>
    </rPh>
    <rPh sb="347" eb="349">
      <t>キヨ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</si>
</sst>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E0-40E7-973B-1DB8FE89DF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E0-40E7-973B-1DB8FE89DF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c:v>
                </c:pt>
                <c:pt idx="1">
                  <c:v>20</c:v>
                </c:pt>
                <c:pt idx="2">
                  <c:v>20</c:v>
                </c:pt>
                <c:pt idx="3">
                  <c:v>20</c:v>
                </c:pt>
                <c:pt idx="4">
                  <c:v>20</c:v>
                </c:pt>
              </c:numCache>
            </c:numRef>
          </c:val>
          <c:extLst>
            <c:ext xmlns:c16="http://schemas.microsoft.com/office/drawing/2014/chart" uri="{C3380CC4-5D6E-409C-BE32-E72D297353CC}">
              <c16:uniqueId val="{00000000-B7E7-40ED-B753-8768EA0D20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B7E7-40ED-B753-8768EA0D20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5BE-435B-8D6A-E0291BFEB1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75BE-435B-8D6A-E0291BFEB1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9A-4B05-BE4B-63A369FECE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A-4B05-BE4B-63A369FECE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5-4366-8062-BA3C03154B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5-4366-8062-BA3C03154B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6-4676-BBED-9450C0F94A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6-4676-BBED-9450C0F94A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2-4613-A7C1-6B572975DB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2-4613-A7C1-6B572975DB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7-422A-B340-AC1EFC9449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7-422A-B340-AC1EFC9449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B2-4209-ABC2-0903FB06D3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53B2-4209-ABC2-0903FB06D3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42.23</c:v>
                </c:pt>
                <c:pt idx="1">
                  <c:v>39.35</c:v>
                </c:pt>
                <c:pt idx="2">
                  <c:v>39.159999999999997</c:v>
                </c:pt>
                <c:pt idx="3">
                  <c:v>38.68</c:v>
                </c:pt>
                <c:pt idx="4">
                  <c:v>37.06</c:v>
                </c:pt>
              </c:numCache>
            </c:numRef>
          </c:val>
          <c:extLst>
            <c:ext xmlns:c16="http://schemas.microsoft.com/office/drawing/2014/chart" uri="{C3380CC4-5D6E-409C-BE32-E72D297353CC}">
              <c16:uniqueId val="{00000000-8A40-4870-B47F-AC644B6E3F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8A40-4870-B47F-AC644B6E3F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554.79</c:v>
                </c:pt>
                <c:pt idx="1">
                  <c:v>575.96</c:v>
                </c:pt>
                <c:pt idx="2">
                  <c:v>581.16999999999996</c:v>
                </c:pt>
                <c:pt idx="3">
                  <c:v>581.39</c:v>
                </c:pt>
                <c:pt idx="4">
                  <c:v>607.39</c:v>
                </c:pt>
              </c:numCache>
            </c:numRef>
          </c:val>
          <c:extLst>
            <c:ext xmlns:c16="http://schemas.microsoft.com/office/drawing/2014/chart" uri="{C3380CC4-5D6E-409C-BE32-E72D297353CC}">
              <c16:uniqueId val="{00000000-E7F7-487C-BCC8-8358C1D598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E7F7-487C-BCC8-8358C1D598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福知山市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77061</v>
      </c>
      <c r="AM8" s="69"/>
      <c r="AN8" s="69"/>
      <c r="AO8" s="69"/>
      <c r="AP8" s="69"/>
      <c r="AQ8" s="69"/>
      <c r="AR8" s="69"/>
      <c r="AS8" s="69"/>
      <c r="AT8" s="68">
        <f>データ!T6</f>
        <v>552.54</v>
      </c>
      <c r="AU8" s="68"/>
      <c r="AV8" s="68"/>
      <c r="AW8" s="68"/>
      <c r="AX8" s="68"/>
      <c r="AY8" s="68"/>
      <c r="AZ8" s="68"/>
      <c r="BA8" s="68"/>
      <c r="BB8" s="68">
        <f>データ!U6</f>
        <v>139.47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0.04</v>
      </c>
      <c r="Q10" s="68"/>
      <c r="R10" s="68"/>
      <c r="S10" s="68"/>
      <c r="T10" s="68"/>
      <c r="U10" s="68"/>
      <c r="V10" s="68"/>
      <c r="W10" s="68">
        <f>データ!Q6</f>
        <v>100</v>
      </c>
      <c r="X10" s="68"/>
      <c r="Y10" s="68"/>
      <c r="Z10" s="68"/>
      <c r="AA10" s="68"/>
      <c r="AB10" s="68"/>
      <c r="AC10" s="68"/>
      <c r="AD10" s="69">
        <f>データ!R6</f>
        <v>3718</v>
      </c>
      <c r="AE10" s="69"/>
      <c r="AF10" s="69"/>
      <c r="AG10" s="69"/>
      <c r="AH10" s="69"/>
      <c r="AI10" s="69"/>
      <c r="AJ10" s="69"/>
      <c r="AK10" s="2"/>
      <c r="AL10" s="69">
        <f>データ!V6</f>
        <v>31</v>
      </c>
      <c r="AM10" s="69"/>
      <c r="AN10" s="69"/>
      <c r="AO10" s="69"/>
      <c r="AP10" s="69"/>
      <c r="AQ10" s="69"/>
      <c r="AR10" s="69"/>
      <c r="AS10" s="69"/>
      <c r="AT10" s="68">
        <f>データ!W6</f>
        <v>0.05</v>
      </c>
      <c r="AU10" s="68"/>
      <c r="AV10" s="68"/>
      <c r="AW10" s="68"/>
      <c r="AX10" s="68"/>
      <c r="AY10" s="68"/>
      <c r="AZ10" s="68"/>
      <c r="BA10" s="68"/>
      <c r="BB10" s="68">
        <f>データ!X6</f>
        <v>620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43</v>
      </c>
      <c r="N86" s="26" t="s">
        <v>44</v>
      </c>
      <c r="O86" s="26" t="str">
        <f>データ!EO6</f>
        <v>【0.00】</v>
      </c>
    </row>
  </sheetData>
  <sheetProtection algorithmName="SHA-512" hashValue="6jpb/bvaR7V5aNYzCo9GeVjuMrOYP3VsH/O02JLqCWcwOdd+S9H3q2XYCT10jSiZx45yjWwBafnFeowGIlP/qA==" saltValue="wBFm9HiFli8gjnVSDYPq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262013</v>
      </c>
      <c r="D6" s="33">
        <f t="shared" si="3"/>
        <v>47</v>
      </c>
      <c r="E6" s="33">
        <f t="shared" si="3"/>
        <v>17</v>
      </c>
      <c r="F6" s="33">
        <f t="shared" si="3"/>
        <v>8</v>
      </c>
      <c r="G6" s="33">
        <f t="shared" si="3"/>
        <v>0</v>
      </c>
      <c r="H6" s="33" t="str">
        <f t="shared" si="3"/>
        <v>京都府　福知山市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0.04</v>
      </c>
      <c r="Q6" s="34">
        <f t="shared" si="3"/>
        <v>100</v>
      </c>
      <c r="R6" s="34">
        <f t="shared" si="3"/>
        <v>3718</v>
      </c>
      <c r="S6" s="34">
        <f t="shared" si="3"/>
        <v>77061</v>
      </c>
      <c r="T6" s="34">
        <f t="shared" si="3"/>
        <v>552.54</v>
      </c>
      <c r="U6" s="34">
        <f t="shared" si="3"/>
        <v>139.47</v>
      </c>
      <c r="V6" s="34">
        <f t="shared" si="3"/>
        <v>31</v>
      </c>
      <c r="W6" s="34">
        <f t="shared" si="3"/>
        <v>0.05</v>
      </c>
      <c r="X6" s="34">
        <f t="shared" si="3"/>
        <v>620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42.23</v>
      </c>
      <c r="BR6" s="35">
        <f t="shared" ref="BR6:BZ6" si="8">IF(BR7="",NA(),BR7)</f>
        <v>39.35</v>
      </c>
      <c r="BS6" s="35">
        <f t="shared" si="8"/>
        <v>39.159999999999997</v>
      </c>
      <c r="BT6" s="35">
        <f t="shared" si="8"/>
        <v>38.68</v>
      </c>
      <c r="BU6" s="35">
        <f t="shared" si="8"/>
        <v>37.06</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554.79</v>
      </c>
      <c r="CC6" s="35">
        <f t="shared" ref="CC6:CK6" si="9">IF(CC7="",NA(),CC7)</f>
        <v>575.96</v>
      </c>
      <c r="CD6" s="35">
        <f t="shared" si="9"/>
        <v>581.16999999999996</v>
      </c>
      <c r="CE6" s="35">
        <f t="shared" si="9"/>
        <v>581.39</v>
      </c>
      <c r="CF6" s="35">
        <f t="shared" si="9"/>
        <v>607.39</v>
      </c>
      <c r="CG6" s="35">
        <f t="shared" si="9"/>
        <v>514.20000000000005</v>
      </c>
      <c r="CH6" s="35">
        <f t="shared" si="9"/>
        <v>456.7</v>
      </c>
      <c r="CI6" s="35">
        <f t="shared" si="9"/>
        <v>485</v>
      </c>
      <c r="CJ6" s="35">
        <f t="shared" si="9"/>
        <v>501.56</v>
      </c>
      <c r="CK6" s="35">
        <f t="shared" si="9"/>
        <v>528.78</v>
      </c>
      <c r="CL6" s="34" t="str">
        <f>IF(CL7="","",IF(CL7="-","【-】","【"&amp;SUBSTITUTE(TEXT(CL7,"#,##0.00"),"-","△")&amp;"】"))</f>
        <v>【528.78】</v>
      </c>
      <c r="CM6" s="35">
        <f>IF(CM7="",NA(),CM7)</f>
        <v>20</v>
      </c>
      <c r="CN6" s="35">
        <f t="shared" ref="CN6:CV6" si="10">IF(CN7="",NA(),CN7)</f>
        <v>20</v>
      </c>
      <c r="CO6" s="35">
        <f t="shared" si="10"/>
        <v>20</v>
      </c>
      <c r="CP6" s="35">
        <f t="shared" si="10"/>
        <v>20</v>
      </c>
      <c r="CQ6" s="35">
        <f t="shared" si="10"/>
        <v>20</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262013</v>
      </c>
      <c r="D7" s="37">
        <v>47</v>
      </c>
      <c r="E7" s="37">
        <v>17</v>
      </c>
      <c r="F7" s="37">
        <v>8</v>
      </c>
      <c r="G7" s="37">
        <v>0</v>
      </c>
      <c r="H7" s="37" t="s">
        <v>98</v>
      </c>
      <c r="I7" s="37" t="s">
        <v>99</v>
      </c>
      <c r="J7" s="37" t="s">
        <v>100</v>
      </c>
      <c r="K7" s="37" t="s">
        <v>101</v>
      </c>
      <c r="L7" s="37" t="s">
        <v>102</v>
      </c>
      <c r="M7" s="37" t="s">
        <v>103</v>
      </c>
      <c r="N7" s="38" t="s">
        <v>104</v>
      </c>
      <c r="O7" s="38" t="s">
        <v>105</v>
      </c>
      <c r="P7" s="38">
        <v>0.04</v>
      </c>
      <c r="Q7" s="38">
        <v>100</v>
      </c>
      <c r="R7" s="38">
        <v>3718</v>
      </c>
      <c r="S7" s="38">
        <v>77061</v>
      </c>
      <c r="T7" s="38">
        <v>552.54</v>
      </c>
      <c r="U7" s="38">
        <v>139.47</v>
      </c>
      <c r="V7" s="38">
        <v>31</v>
      </c>
      <c r="W7" s="38">
        <v>0.05</v>
      </c>
      <c r="X7" s="38">
        <v>620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42.23</v>
      </c>
      <c r="BR7" s="38">
        <v>39.35</v>
      </c>
      <c r="BS7" s="38">
        <v>39.159999999999997</v>
      </c>
      <c r="BT7" s="38">
        <v>38.68</v>
      </c>
      <c r="BU7" s="38">
        <v>37.06</v>
      </c>
      <c r="BV7" s="38">
        <v>37.06</v>
      </c>
      <c r="BW7" s="38">
        <v>41.35</v>
      </c>
      <c r="BX7" s="38">
        <v>39.07</v>
      </c>
      <c r="BY7" s="38">
        <v>38.409999999999997</v>
      </c>
      <c r="BZ7" s="38">
        <v>35.869999999999997</v>
      </c>
      <c r="CA7" s="38">
        <v>35.869999999999997</v>
      </c>
      <c r="CB7" s="38">
        <v>554.79</v>
      </c>
      <c r="CC7" s="38">
        <v>575.96</v>
      </c>
      <c r="CD7" s="38">
        <v>581.16999999999996</v>
      </c>
      <c r="CE7" s="38">
        <v>581.39</v>
      </c>
      <c r="CF7" s="38">
        <v>607.39</v>
      </c>
      <c r="CG7" s="38">
        <v>514.20000000000005</v>
      </c>
      <c r="CH7" s="38">
        <v>456.7</v>
      </c>
      <c r="CI7" s="38">
        <v>485</v>
      </c>
      <c r="CJ7" s="38">
        <v>501.56</v>
      </c>
      <c r="CK7" s="38">
        <v>528.78</v>
      </c>
      <c r="CL7" s="38">
        <v>528.78</v>
      </c>
      <c r="CM7" s="38">
        <v>20</v>
      </c>
      <c r="CN7" s="38">
        <v>20</v>
      </c>
      <c r="CO7" s="38">
        <v>20</v>
      </c>
      <c r="CP7" s="38">
        <v>20</v>
      </c>
      <c r="CQ7" s="38">
        <v>20</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2022-01-26T02:43:56Z</cp:lastPrinted>
  <dcterms:created xsi:type="dcterms:W3CDTF">2021-12-03T08:07:26Z</dcterms:created>
  <dcterms:modified xsi:type="dcterms:W3CDTF">2022-02-18T01:20:20Z</dcterms:modified>
  <cp:category/>
</cp:coreProperties>
</file>