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D:\各課専用\自治振興課\07税財政担当（地方公営企業）\経営比較分析表\令和３年度\20220105公営企業に係る経営比較分析表（令和２年度決算）の分析等について（依頼）\04 HPアップ版\04 綾部市\"/>
    </mc:Choice>
  </mc:AlternateContent>
  <xr:revisionPtr revIDLastSave="0" documentId="13_ncr:1_{76439F9A-6A90-41F8-97B8-92477646905C}" xr6:coauthVersionLast="36" xr6:coauthVersionMax="45" xr10:uidLastSave="{00000000-0000-0000-0000-000000000000}"/>
  <workbookProtection workbookAlgorithmName="SHA-512" workbookHashValue="TbiKXrvLbLzJrTkH1kpSHSVLEFm5Jbx7eRKY0rO3R8Mak2frngrnhzxQOvk/ebR/wkyAJSV8F1Zz+7UuHoWzQw==" workbookSaltValue="RCtPsmE7o45WojMA2JuI2Q==" workbookSpinCount="100000" lockStructure="1"/>
  <bookViews>
    <workbookView xWindow="0" yWindow="0" windowWidth="28800" windowHeight="1138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T6" i="5"/>
  <c r="AT8" i="4" s="1"/>
  <c r="S6" i="5"/>
  <c r="AL8" i="4" s="1"/>
  <c r="R6" i="5"/>
  <c r="Q6" i="5"/>
  <c r="P6" i="5"/>
  <c r="P10" i="4" s="1"/>
  <c r="O6" i="5"/>
  <c r="N6" i="5"/>
  <c r="B10" i="4" s="1"/>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I85" i="4"/>
  <c r="G85" i="4"/>
  <c r="F85" i="4"/>
  <c r="AT10" i="4"/>
  <c r="AD10" i="4"/>
  <c r="W10" i="4"/>
  <c r="I10" i="4"/>
  <c r="BB8" i="4"/>
  <c r="AD8" i="4"/>
  <c r="P8" i="4"/>
  <c r="I8" i="4"/>
  <c r="B8" i="4"/>
</calcChain>
</file>

<file path=xl/sharedStrings.xml><?xml version="1.0" encoding="utf-8"?>
<sst xmlns="http://schemas.openxmlformats.org/spreadsheetml/2006/main" count="307" uniqueCount="118">
  <si>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</si>
  <si>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</si>
  <si>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</si>
  <si>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</si>
  <si>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</si>
  <si>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</si>
  <si>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</si>
  <si>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</si>
  <si>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</si>
  <si>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</si>
  <si>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</si>
  <si>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</si>
  <si>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</si>
  <si>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</si>
  <si>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</si>
  <si>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</si>
  <si>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</si>
  <si>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</si>
  <si>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</si>
  <si>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</si>
  <si>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</si>
  <si>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</si>
  <si>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</si>
  <si>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</si>
  <si>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</si>
  <si>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</si>
  <si>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</si>
  <si>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</si>
  <si>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</si>
  <si>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</si>
  <si>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</si>
  <si>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</si>
  <si>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</si>
  <si>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</si>
  <si>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</si>
  <si>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</si>
  <si>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</si>
  <si>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</si>
  <si>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</si>
  <si>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</si>
  <si>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</si>
  <si>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</si>
  <si>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</si>
  <si>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</si>
  <si>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</si>
  <si>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</si>
  <si>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</si>
  <si>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</si>
  <si>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</si>
  <si>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</si>
  <si>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</si>
  <si>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</si>
  <si>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</si>
  <si>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</si>
  <si>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</si>
  <si>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</si>
  <si>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</si>
  <si>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</si>
  <si>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</si>
  <si>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</si>
  <si>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</si>
  <si>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</si>
  <si>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</si>
  <si>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</si>
  <si>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</si>
  <si>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</si>
  <si>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</si>
  <si>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</si>
  <si>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</si>
  <si>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</si>
  <si>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</si>
  <si>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</si>
  <si>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</si>
  <si>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</si>
  <si>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</si>
  <si>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</si>
  <si>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</si>
  <si>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</si>
  <si>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</si>
  <si>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</si>
  <si>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</si>
  <si>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</si>
  <si>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</si>
  <si>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</si>
  <si>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</si>
  <si>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</si>
  <si>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</si>
  <si>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</si>
  <si>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</si>
  <si>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</si>
  <si>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</si>
  <si>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</si>
  <si>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</si>
  <si>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</si>
  <si>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</si>
  <si>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</si>
  <si>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綾部市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</si>
  <si>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</si>
  <si>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</si>
  <si>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</si>
  <si>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</si>
  <si>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</si>
  <si>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</si>
  <si>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</si>
  <si>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</si>
  <si>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</si>
  <si>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</si>
  <si>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</si>
  <si>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</si>
  <si>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</si>
  <si>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</si>
  <si>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</si>
  <si>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</si>
  <si>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</si>
  <si>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</si>
  <si>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①有形固定資産減価償却率は、類似団体と比較して低い水準ですが、平成31年4月1日に法適化した影響があり、単純比較が難しい状況です。
機械装置・浄化槽本体の老朽化による修繕が多く、今後も増加が見込まれるため、更新を含めた老朽化対策を検討する必要があります。</t>
    <phoneticPr fontId="4"/>
  </si>
  <si>
    <t>本市の特定地域生活排水処理事業の経営は厳しい状態であると認識しています。経費回収率が類似団体平均値の約半分と極めて低水準であり、一般会計繰入金に依存した経営となっています。要因は、汚水処理原価に対して、それに見合う適正な使用料収益が確保できていないためと分析しています。今後は、汚水処理原価を減少させるため、徹底した維持管理費の削減、適切な投資・改修計画を行うことが最重要課題です。その上で、適正な使用料収益を確保するため、料金改定等の検討を進めていき、経営改善を図りたいと考えています。</t>
    <phoneticPr fontId="4"/>
  </si>
  <si>
    <t>①経常収支比率は類似団体と比較すると同水準ですが、⑤経費回収率は類似団体と比較すると低い水準です。要因は収益に占める一般会計繰入金の割合が高いためであり、使用料収益の確保及び汚水処理費の削減が必要と考えます。
②累積欠損金比率は、類似団体と比較して低い水準となっていますが、本年度決算が赤字であったことから累積欠損金が増加しました。また、③流動比率も100％を下回っており、経営改善を図る必要があります。
④企業債残高対事業規模比率は類似団体と比較して大きく上回っています。料金水準及び企業債のあり方について検討が必要です。
⑥汚水処理原価は、類似団体と比較して高い水準です。投資の適正化、維持管理費の削減が必要です。
⑦施設利用率、⑧水洗化率は100％であり、大きな課題はありません。</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</si>
</sst>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12F-4E89-B0F2-113CDEE7DE3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12F-4E89-B0F2-113CDEE7DE3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100</c:v>
                </c:pt>
                <c:pt idx="4">
                  <c:v>100</c:v>
                </c:pt>
              </c:numCache>
            </c:numRef>
          </c:val>
          <c:extLst>
            <c:ext xmlns:c16="http://schemas.microsoft.com/office/drawing/2014/chart" uri="{C3380CC4-5D6E-409C-BE32-E72D297353CC}">
              <c16:uniqueId val="{00000000-2275-4F20-957A-1159C6A9816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59.64</c:v>
                </c:pt>
                <c:pt idx="4">
                  <c:v>58.19</c:v>
                </c:pt>
              </c:numCache>
            </c:numRef>
          </c:val>
          <c:smooth val="0"/>
          <c:extLst>
            <c:ext xmlns:c16="http://schemas.microsoft.com/office/drawing/2014/chart" uri="{C3380CC4-5D6E-409C-BE32-E72D297353CC}">
              <c16:uniqueId val="{00000001-2275-4F20-957A-1159C6A9816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100</c:v>
                </c:pt>
                <c:pt idx="4">
                  <c:v>100</c:v>
                </c:pt>
              </c:numCache>
            </c:numRef>
          </c:val>
          <c:extLst>
            <c:ext xmlns:c16="http://schemas.microsoft.com/office/drawing/2014/chart" uri="{C3380CC4-5D6E-409C-BE32-E72D297353CC}">
              <c16:uniqueId val="{00000000-3330-42D2-8EE8-B01716448B1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90.63</c:v>
                </c:pt>
                <c:pt idx="4">
                  <c:v>87.8</c:v>
                </c:pt>
              </c:numCache>
            </c:numRef>
          </c:val>
          <c:smooth val="0"/>
          <c:extLst>
            <c:ext xmlns:c16="http://schemas.microsoft.com/office/drawing/2014/chart" uri="{C3380CC4-5D6E-409C-BE32-E72D297353CC}">
              <c16:uniqueId val="{00000001-3330-42D2-8EE8-B01716448B1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95.65</c:v>
                </c:pt>
                <c:pt idx="4">
                  <c:v>95.66</c:v>
                </c:pt>
              </c:numCache>
            </c:numRef>
          </c:val>
          <c:extLst>
            <c:ext xmlns:c16="http://schemas.microsoft.com/office/drawing/2014/chart" uri="{C3380CC4-5D6E-409C-BE32-E72D297353CC}">
              <c16:uniqueId val="{00000000-3D17-4A02-B369-1511243FEF7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96.05</c:v>
                </c:pt>
                <c:pt idx="4">
                  <c:v>99.03</c:v>
                </c:pt>
              </c:numCache>
            </c:numRef>
          </c:val>
          <c:smooth val="0"/>
          <c:extLst>
            <c:ext xmlns:c16="http://schemas.microsoft.com/office/drawing/2014/chart" uri="{C3380CC4-5D6E-409C-BE32-E72D297353CC}">
              <c16:uniqueId val="{00000001-3D17-4A02-B369-1511243FEF7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4.88</c:v>
                </c:pt>
                <c:pt idx="4">
                  <c:v>9.58</c:v>
                </c:pt>
              </c:numCache>
            </c:numRef>
          </c:val>
          <c:extLst>
            <c:ext xmlns:c16="http://schemas.microsoft.com/office/drawing/2014/chart" uri="{C3380CC4-5D6E-409C-BE32-E72D297353CC}">
              <c16:uniqueId val="{00000000-F482-4D75-8278-F4CDCD4159B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23.76</c:v>
                </c:pt>
                <c:pt idx="4">
                  <c:v>15.74</c:v>
                </c:pt>
              </c:numCache>
            </c:numRef>
          </c:val>
          <c:smooth val="0"/>
          <c:extLst>
            <c:ext xmlns:c16="http://schemas.microsoft.com/office/drawing/2014/chart" uri="{C3380CC4-5D6E-409C-BE32-E72D297353CC}">
              <c16:uniqueId val="{00000001-F482-4D75-8278-F4CDCD4159B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39C-4436-8C95-32B5CEE2A1F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39C-4436-8C95-32B5CEE2A1F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32.659999999999997</c:v>
                </c:pt>
                <c:pt idx="4">
                  <c:v>51.93</c:v>
                </c:pt>
              </c:numCache>
            </c:numRef>
          </c:val>
          <c:extLst>
            <c:ext xmlns:c16="http://schemas.microsoft.com/office/drawing/2014/chart" uri="{C3380CC4-5D6E-409C-BE32-E72D297353CC}">
              <c16:uniqueId val="{00000000-570B-4614-8286-0ADD6917EA1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123.82</c:v>
                </c:pt>
                <c:pt idx="4">
                  <c:v>74.239999999999995</c:v>
                </c:pt>
              </c:numCache>
            </c:numRef>
          </c:val>
          <c:smooth val="0"/>
          <c:extLst>
            <c:ext xmlns:c16="http://schemas.microsoft.com/office/drawing/2014/chart" uri="{C3380CC4-5D6E-409C-BE32-E72D297353CC}">
              <c16:uniqueId val="{00000001-570B-4614-8286-0ADD6917EA1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79.900000000000006</c:v>
                </c:pt>
                <c:pt idx="4">
                  <c:v>80.8</c:v>
                </c:pt>
              </c:numCache>
            </c:numRef>
          </c:val>
          <c:extLst>
            <c:ext xmlns:c16="http://schemas.microsoft.com/office/drawing/2014/chart" uri="{C3380CC4-5D6E-409C-BE32-E72D297353CC}">
              <c16:uniqueId val="{00000000-3199-44E1-8929-C046A9A40A2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89.72</c:v>
                </c:pt>
                <c:pt idx="4">
                  <c:v>100.47</c:v>
                </c:pt>
              </c:numCache>
            </c:numRef>
          </c:val>
          <c:smooth val="0"/>
          <c:extLst>
            <c:ext xmlns:c16="http://schemas.microsoft.com/office/drawing/2014/chart" uri="{C3380CC4-5D6E-409C-BE32-E72D297353CC}">
              <c16:uniqueId val="{00000001-3199-44E1-8929-C046A9A40A2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705.96</c:v>
                </c:pt>
                <c:pt idx="4">
                  <c:v>680</c:v>
                </c:pt>
              </c:numCache>
            </c:numRef>
          </c:val>
          <c:extLst>
            <c:ext xmlns:c16="http://schemas.microsoft.com/office/drawing/2014/chart" uri="{C3380CC4-5D6E-409C-BE32-E72D297353CC}">
              <c16:uniqueId val="{00000000-8182-4E6D-BAF2-CE6E5A4F0EF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270.57</c:v>
                </c:pt>
                <c:pt idx="4">
                  <c:v>294.27</c:v>
                </c:pt>
              </c:numCache>
            </c:numRef>
          </c:val>
          <c:smooth val="0"/>
          <c:extLst>
            <c:ext xmlns:c16="http://schemas.microsoft.com/office/drawing/2014/chart" uri="{C3380CC4-5D6E-409C-BE32-E72D297353CC}">
              <c16:uniqueId val="{00000001-8182-4E6D-BAF2-CE6E5A4F0EF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29.35</c:v>
                </c:pt>
                <c:pt idx="4">
                  <c:v>30.4</c:v>
                </c:pt>
              </c:numCache>
            </c:numRef>
          </c:val>
          <c:extLst>
            <c:ext xmlns:c16="http://schemas.microsoft.com/office/drawing/2014/chart" uri="{C3380CC4-5D6E-409C-BE32-E72D297353CC}">
              <c16:uniqueId val="{00000000-A6AE-4E00-9F0D-C0385817619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62.5</c:v>
                </c:pt>
                <c:pt idx="4">
                  <c:v>60.59</c:v>
                </c:pt>
              </c:numCache>
            </c:numRef>
          </c:val>
          <c:smooth val="0"/>
          <c:extLst>
            <c:ext xmlns:c16="http://schemas.microsoft.com/office/drawing/2014/chart" uri="{C3380CC4-5D6E-409C-BE32-E72D297353CC}">
              <c16:uniqueId val="{00000001-A6AE-4E00-9F0D-C0385817619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425.71</c:v>
                </c:pt>
                <c:pt idx="4">
                  <c:v>415.03</c:v>
                </c:pt>
              </c:numCache>
            </c:numRef>
          </c:val>
          <c:extLst>
            <c:ext xmlns:c16="http://schemas.microsoft.com/office/drawing/2014/chart" uri="{C3380CC4-5D6E-409C-BE32-E72D297353CC}">
              <c16:uniqueId val="{00000000-63EC-4A2B-8B58-878DE008492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269.33</c:v>
                </c:pt>
                <c:pt idx="4">
                  <c:v>280.23</c:v>
                </c:pt>
              </c:numCache>
            </c:numRef>
          </c:val>
          <c:smooth val="0"/>
          <c:extLst>
            <c:ext xmlns:c16="http://schemas.microsoft.com/office/drawing/2014/chart" uri="{C3380CC4-5D6E-409C-BE32-E72D297353CC}">
              <c16:uniqueId val="{00000001-63EC-4A2B-8B58-878DE008492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【58.42】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【15.64】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京都府　綾部市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特定地域生活排水処理</v>
      </c>
      <c r="Q8" s="49"/>
      <c r="R8" s="49"/>
      <c r="S8" s="49"/>
      <c r="T8" s="49"/>
      <c r="U8" s="49"/>
      <c r="V8" s="49"/>
      <c r="W8" s="49" t="str">
        <f>データ!L6</f>
        <v>K2</v>
      </c>
      <c r="X8" s="49"/>
      <c r="Y8" s="49"/>
      <c r="Z8" s="49"/>
      <c r="AA8" s="49"/>
      <c r="AB8" s="49"/>
      <c r="AC8" s="49"/>
      <c r="AD8" s="50" t="str">
        <f>データ!$M$6</f>
        <v>非設置</v>
      </c>
      <c r="AE8" s="50"/>
      <c r="AF8" s="50"/>
      <c r="AG8" s="50"/>
      <c r="AH8" s="50"/>
      <c r="AI8" s="50"/>
      <c r="AJ8" s="50"/>
      <c r="AK8" s="3"/>
      <c r="AL8" s="51">
        <f>データ!S6</f>
        <v>32851</v>
      </c>
      <c r="AM8" s="51"/>
      <c r="AN8" s="51"/>
      <c r="AO8" s="51"/>
      <c r="AP8" s="51"/>
      <c r="AQ8" s="51"/>
      <c r="AR8" s="51"/>
      <c r="AS8" s="51"/>
      <c r="AT8" s="46">
        <f>データ!T6</f>
        <v>347.1</v>
      </c>
      <c r="AU8" s="46"/>
      <c r="AV8" s="46"/>
      <c r="AW8" s="46"/>
      <c r="AX8" s="46"/>
      <c r="AY8" s="46"/>
      <c r="AZ8" s="46"/>
      <c r="BA8" s="46"/>
      <c r="BB8" s="46">
        <f>データ!U6</f>
        <v>94.64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72.260000000000005</v>
      </c>
      <c r="J10" s="46"/>
      <c r="K10" s="46"/>
      <c r="L10" s="46"/>
      <c r="M10" s="46"/>
      <c r="N10" s="46"/>
      <c r="O10" s="46"/>
      <c r="P10" s="46">
        <f>データ!P6</f>
        <v>10.15</v>
      </c>
      <c r="Q10" s="46"/>
      <c r="R10" s="46"/>
      <c r="S10" s="46"/>
      <c r="T10" s="46"/>
      <c r="U10" s="46"/>
      <c r="V10" s="46"/>
      <c r="W10" s="46">
        <f>データ!Q6</f>
        <v>100</v>
      </c>
      <c r="X10" s="46"/>
      <c r="Y10" s="46"/>
      <c r="Z10" s="46"/>
      <c r="AA10" s="46"/>
      <c r="AB10" s="46"/>
      <c r="AC10" s="46"/>
      <c r="AD10" s="51">
        <f>データ!R6</f>
        <v>2250</v>
      </c>
      <c r="AE10" s="51"/>
      <c r="AF10" s="51"/>
      <c r="AG10" s="51"/>
      <c r="AH10" s="51"/>
      <c r="AI10" s="51"/>
      <c r="AJ10" s="51"/>
      <c r="AK10" s="2"/>
      <c r="AL10" s="51">
        <f>データ!V6</f>
        <v>3306</v>
      </c>
      <c r="AM10" s="51"/>
      <c r="AN10" s="51"/>
      <c r="AO10" s="51"/>
      <c r="AP10" s="51"/>
      <c r="AQ10" s="51"/>
      <c r="AR10" s="51"/>
      <c r="AS10" s="51"/>
      <c r="AT10" s="46">
        <f>データ!W6</f>
        <v>0.62</v>
      </c>
      <c r="AU10" s="46"/>
      <c r="AV10" s="46"/>
      <c r="AW10" s="46"/>
      <c r="AX10" s="46"/>
      <c r="AY10" s="46"/>
      <c r="AZ10" s="46"/>
      <c r="BA10" s="46"/>
      <c r="BB10" s="46">
        <f>データ!X6</f>
        <v>5332.26</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115</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116</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【98.17】</v>
      </c>
      <c r="F85" s="26" t="str">
        <f>データ!AT6</f>
        <v>【92.20】</v>
      </c>
      <c r="G85" s="26" t="str">
        <f>データ!BE6</f>
        <v>【106.38】</v>
      </c>
      <c r="H85" s="26" t="str">
        <f>データ!BP6</f>
        <v>【314.13】</v>
      </c>
      <c r="I85" s="26" t="str">
        <f>データ!CA6</f>
        <v>【58.42】</v>
      </c>
      <c r="J85" s="26" t="str">
        <f>データ!CL6</f>
        <v>【282.28】</v>
      </c>
      <c r="K85" s="26" t="str">
        <f>データ!CW6</f>
        <v>【57.83】</v>
      </c>
      <c r="L85" s="26" t="str">
        <f>データ!DH6</f>
        <v>【77.67】</v>
      </c>
      <c r="M85" s="26" t="str">
        <f>データ!DS6</f>
        <v>【15.64】</v>
      </c>
      <c r="N85" s="26" t="str">
        <f>データ!ED6</f>
        <v>【-】</v>
      </c>
      <c r="O85" s="26" t="str">
        <f>データ!EO6</f>
        <v>【-】</v>
      </c>
    </row>
  </sheetData>
  <sheetProtection algorithmName="SHA-512" hashValue="xuLOFhNGgUahn03+DBHpbjezJPs+DjNfWYAQ4ibyZ+gNcgn56mJ89dywLa05Yb034++22lQh7h1pt5hRqHumYw==" saltValue="qZkGwwJD2wzg/OXEUd2ev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262030</v>
      </c>
      <c r="D6" s="33">
        <f t="shared" si="3"/>
        <v>46</v>
      </c>
      <c r="E6" s="33">
        <f t="shared" si="3"/>
        <v>18</v>
      </c>
      <c r="F6" s="33">
        <f t="shared" si="3"/>
        <v>0</v>
      </c>
      <c r="G6" s="33">
        <f t="shared" si="3"/>
        <v>0</v>
      </c>
      <c r="H6" s="33" t="str">
        <f t="shared" si="3"/>
        <v>京都府　綾部市</v>
      </c>
      <c r="I6" s="33" t="str">
        <f t="shared" si="3"/>
        <v>法適用</v>
      </c>
      <c r="J6" s="33" t="str">
        <f t="shared" si="3"/>
        <v>下水道事業</v>
      </c>
      <c r="K6" s="33" t="str">
        <f t="shared" si="3"/>
        <v>特定地域生活排水処理</v>
      </c>
      <c r="L6" s="33" t="str">
        <f t="shared" si="3"/>
        <v>K2</v>
      </c>
      <c r="M6" s="33" t="str">
        <f t="shared" si="3"/>
        <v>非設置</v>
      </c>
      <c r="N6" s="34" t="str">
        <f t="shared" si="3"/>
        <v>-</v>
      </c>
      <c r="O6" s="34">
        <f t="shared" si="3"/>
        <v>72.260000000000005</v>
      </c>
      <c r="P6" s="34">
        <f t="shared" si="3"/>
        <v>10.15</v>
      </c>
      <c r="Q6" s="34">
        <f t="shared" si="3"/>
        <v>100</v>
      </c>
      <c r="R6" s="34">
        <f t="shared" si="3"/>
        <v>2250</v>
      </c>
      <c r="S6" s="34">
        <f t="shared" si="3"/>
        <v>32851</v>
      </c>
      <c r="T6" s="34">
        <f t="shared" si="3"/>
        <v>347.1</v>
      </c>
      <c r="U6" s="34">
        <f t="shared" si="3"/>
        <v>94.64</v>
      </c>
      <c r="V6" s="34">
        <f t="shared" si="3"/>
        <v>3306</v>
      </c>
      <c r="W6" s="34">
        <f t="shared" si="3"/>
        <v>0.62</v>
      </c>
      <c r="X6" s="34">
        <f t="shared" si="3"/>
        <v>5332.26</v>
      </c>
      <c r="Y6" s="35" t="str">
        <f>IF(Y7="",NA(),Y7)</f>
        <v>-</v>
      </c>
      <c r="Z6" s="35" t="str">
        <f t="shared" ref="Z6:AH6" si="4">IF(Z7="",NA(),Z7)</f>
        <v>-</v>
      </c>
      <c r="AA6" s="35" t="str">
        <f t="shared" si="4"/>
        <v>-</v>
      </c>
      <c r="AB6" s="35">
        <f t="shared" si="4"/>
        <v>95.65</v>
      </c>
      <c r="AC6" s="35">
        <f t="shared" si="4"/>
        <v>95.66</v>
      </c>
      <c r="AD6" s="35" t="str">
        <f t="shared" si="4"/>
        <v>-</v>
      </c>
      <c r="AE6" s="35" t="str">
        <f t="shared" si="4"/>
        <v>-</v>
      </c>
      <c r="AF6" s="35" t="str">
        <f t="shared" si="4"/>
        <v>-</v>
      </c>
      <c r="AG6" s="35">
        <f t="shared" si="4"/>
        <v>96.05</v>
      </c>
      <c r="AH6" s="35">
        <f t="shared" si="4"/>
        <v>99.03</v>
      </c>
      <c r="AI6" s="34" t="str">
        <f>IF(AI7="","",IF(AI7="-","【-】","【"&amp;SUBSTITUTE(TEXT(AI7,"#,##0.00"),"-","△")&amp;"】"))</f>
        <v>【98.17】</v>
      </c>
      <c r="AJ6" s="35" t="str">
        <f>IF(AJ7="",NA(),AJ7)</f>
        <v>-</v>
      </c>
      <c r="AK6" s="35" t="str">
        <f t="shared" ref="AK6:AS6" si="5">IF(AK7="",NA(),AK7)</f>
        <v>-</v>
      </c>
      <c r="AL6" s="35" t="str">
        <f t="shared" si="5"/>
        <v>-</v>
      </c>
      <c r="AM6" s="35">
        <f t="shared" si="5"/>
        <v>32.659999999999997</v>
      </c>
      <c r="AN6" s="35">
        <f t="shared" si="5"/>
        <v>51.93</v>
      </c>
      <c r="AO6" s="35" t="str">
        <f t="shared" si="5"/>
        <v>-</v>
      </c>
      <c r="AP6" s="35" t="str">
        <f t="shared" si="5"/>
        <v>-</v>
      </c>
      <c r="AQ6" s="35" t="str">
        <f t="shared" si="5"/>
        <v>-</v>
      </c>
      <c r="AR6" s="35">
        <f t="shared" si="5"/>
        <v>123.82</v>
      </c>
      <c r="AS6" s="35">
        <f t="shared" si="5"/>
        <v>74.239999999999995</v>
      </c>
      <c r="AT6" s="34" t="str">
        <f>IF(AT7="","",IF(AT7="-","【-】","【"&amp;SUBSTITUTE(TEXT(AT7,"#,##0.00"),"-","△")&amp;"】"))</f>
        <v>【92.20】</v>
      </c>
      <c r="AU6" s="35" t="str">
        <f>IF(AU7="",NA(),AU7)</f>
        <v>-</v>
      </c>
      <c r="AV6" s="35" t="str">
        <f t="shared" ref="AV6:BD6" si="6">IF(AV7="",NA(),AV7)</f>
        <v>-</v>
      </c>
      <c r="AW6" s="35" t="str">
        <f t="shared" si="6"/>
        <v>-</v>
      </c>
      <c r="AX6" s="35">
        <f t="shared" si="6"/>
        <v>79.900000000000006</v>
      </c>
      <c r="AY6" s="35">
        <f t="shared" si="6"/>
        <v>80.8</v>
      </c>
      <c r="AZ6" s="35" t="str">
        <f t="shared" si="6"/>
        <v>-</v>
      </c>
      <c r="BA6" s="35" t="str">
        <f t="shared" si="6"/>
        <v>-</v>
      </c>
      <c r="BB6" s="35" t="str">
        <f t="shared" si="6"/>
        <v>-</v>
      </c>
      <c r="BC6" s="35">
        <f t="shared" si="6"/>
        <v>89.72</v>
      </c>
      <c r="BD6" s="35">
        <f t="shared" si="6"/>
        <v>100.47</v>
      </c>
      <c r="BE6" s="34" t="str">
        <f>IF(BE7="","",IF(BE7="-","【-】","【"&amp;SUBSTITUTE(TEXT(BE7,"#,##0.00"),"-","△")&amp;"】"))</f>
        <v>【106.38】</v>
      </c>
      <c r="BF6" s="35" t="str">
        <f>IF(BF7="",NA(),BF7)</f>
        <v>-</v>
      </c>
      <c r="BG6" s="35" t="str">
        <f t="shared" ref="BG6:BO6" si="7">IF(BG7="",NA(),BG7)</f>
        <v>-</v>
      </c>
      <c r="BH6" s="35" t="str">
        <f t="shared" si="7"/>
        <v>-</v>
      </c>
      <c r="BI6" s="35">
        <f t="shared" si="7"/>
        <v>705.96</v>
      </c>
      <c r="BJ6" s="35">
        <f t="shared" si="7"/>
        <v>680</v>
      </c>
      <c r="BK6" s="35" t="str">
        <f t="shared" si="7"/>
        <v>-</v>
      </c>
      <c r="BL6" s="35" t="str">
        <f t="shared" si="7"/>
        <v>-</v>
      </c>
      <c r="BM6" s="35" t="str">
        <f t="shared" si="7"/>
        <v>-</v>
      </c>
      <c r="BN6" s="35">
        <f t="shared" si="7"/>
        <v>270.57</v>
      </c>
      <c r="BO6" s="35">
        <f t="shared" si="7"/>
        <v>294.27</v>
      </c>
      <c r="BP6" s="34" t="str">
        <f>IF(BP7="","",IF(BP7="-","【-】","【"&amp;SUBSTITUTE(TEXT(BP7,"#,##0.00"),"-","△")&amp;"】"))</f>
        <v>【314.13】</v>
      </c>
      <c r="BQ6" s="35" t="str">
        <f>IF(BQ7="",NA(),BQ7)</f>
        <v>-</v>
      </c>
      <c r="BR6" s="35" t="str">
        <f t="shared" ref="BR6:BZ6" si="8">IF(BR7="",NA(),BR7)</f>
        <v>-</v>
      </c>
      <c r="BS6" s="35" t="str">
        <f t="shared" si="8"/>
        <v>-</v>
      </c>
      <c r="BT6" s="35">
        <f t="shared" si="8"/>
        <v>29.35</v>
      </c>
      <c r="BU6" s="35">
        <f t="shared" si="8"/>
        <v>30.4</v>
      </c>
      <c r="BV6" s="35" t="str">
        <f t="shared" si="8"/>
        <v>-</v>
      </c>
      <c r="BW6" s="35" t="str">
        <f t="shared" si="8"/>
        <v>-</v>
      </c>
      <c r="BX6" s="35" t="str">
        <f t="shared" si="8"/>
        <v>-</v>
      </c>
      <c r="BY6" s="35">
        <f t="shared" si="8"/>
        <v>62.5</v>
      </c>
      <c r="BZ6" s="35">
        <f t="shared" si="8"/>
        <v>60.59</v>
      </c>
      <c r="CA6" s="34" t="str">
        <f>IF(CA7="","",IF(CA7="-","【-】","【"&amp;SUBSTITUTE(TEXT(CA7,"#,##0.00"),"-","△")&amp;"】"))</f>
        <v>【58.42】</v>
      </c>
      <c r="CB6" s="35" t="str">
        <f>IF(CB7="",NA(),CB7)</f>
        <v>-</v>
      </c>
      <c r="CC6" s="35" t="str">
        <f t="shared" ref="CC6:CK6" si="9">IF(CC7="",NA(),CC7)</f>
        <v>-</v>
      </c>
      <c r="CD6" s="35" t="str">
        <f t="shared" si="9"/>
        <v>-</v>
      </c>
      <c r="CE6" s="35">
        <f t="shared" si="9"/>
        <v>425.71</v>
      </c>
      <c r="CF6" s="35">
        <f t="shared" si="9"/>
        <v>415.03</v>
      </c>
      <c r="CG6" s="35" t="str">
        <f t="shared" si="9"/>
        <v>-</v>
      </c>
      <c r="CH6" s="35" t="str">
        <f t="shared" si="9"/>
        <v>-</v>
      </c>
      <c r="CI6" s="35" t="str">
        <f t="shared" si="9"/>
        <v>-</v>
      </c>
      <c r="CJ6" s="35">
        <f t="shared" si="9"/>
        <v>269.33</v>
      </c>
      <c r="CK6" s="35">
        <f t="shared" si="9"/>
        <v>280.23</v>
      </c>
      <c r="CL6" s="34" t="str">
        <f>IF(CL7="","",IF(CL7="-","【-】","【"&amp;SUBSTITUTE(TEXT(CL7,"#,##0.00"),"-","△")&amp;"】"))</f>
        <v>【282.28】</v>
      </c>
      <c r="CM6" s="35" t="str">
        <f>IF(CM7="",NA(),CM7)</f>
        <v>-</v>
      </c>
      <c r="CN6" s="35" t="str">
        <f t="shared" ref="CN6:CV6" si="10">IF(CN7="",NA(),CN7)</f>
        <v>-</v>
      </c>
      <c r="CO6" s="35" t="str">
        <f t="shared" si="10"/>
        <v>-</v>
      </c>
      <c r="CP6" s="35">
        <f t="shared" si="10"/>
        <v>100</v>
      </c>
      <c r="CQ6" s="35">
        <f t="shared" si="10"/>
        <v>100</v>
      </c>
      <c r="CR6" s="35" t="str">
        <f t="shared" si="10"/>
        <v>-</v>
      </c>
      <c r="CS6" s="35" t="str">
        <f t="shared" si="10"/>
        <v>-</v>
      </c>
      <c r="CT6" s="35" t="str">
        <f t="shared" si="10"/>
        <v>-</v>
      </c>
      <c r="CU6" s="35">
        <f t="shared" si="10"/>
        <v>59.64</v>
      </c>
      <c r="CV6" s="35">
        <f t="shared" si="10"/>
        <v>58.19</v>
      </c>
      <c r="CW6" s="34" t="str">
        <f>IF(CW7="","",IF(CW7="-","【-】","【"&amp;SUBSTITUTE(TEXT(CW7,"#,##0.00"),"-","△")&amp;"】"))</f>
        <v>【57.83】</v>
      </c>
      <c r="CX6" s="35" t="str">
        <f>IF(CX7="",NA(),CX7)</f>
        <v>-</v>
      </c>
      <c r="CY6" s="35" t="str">
        <f t="shared" ref="CY6:DG6" si="11">IF(CY7="",NA(),CY7)</f>
        <v>-</v>
      </c>
      <c r="CZ6" s="35" t="str">
        <f t="shared" si="11"/>
        <v>-</v>
      </c>
      <c r="DA6" s="35">
        <f t="shared" si="11"/>
        <v>100</v>
      </c>
      <c r="DB6" s="35">
        <f t="shared" si="11"/>
        <v>100</v>
      </c>
      <c r="DC6" s="35" t="str">
        <f t="shared" si="11"/>
        <v>-</v>
      </c>
      <c r="DD6" s="35" t="str">
        <f t="shared" si="11"/>
        <v>-</v>
      </c>
      <c r="DE6" s="35" t="str">
        <f t="shared" si="11"/>
        <v>-</v>
      </c>
      <c r="DF6" s="35">
        <f t="shared" si="11"/>
        <v>90.63</v>
      </c>
      <c r="DG6" s="35">
        <f t="shared" si="11"/>
        <v>87.8</v>
      </c>
      <c r="DH6" s="34" t="str">
        <f>IF(DH7="","",IF(DH7="-","【-】","【"&amp;SUBSTITUTE(TEXT(DH7,"#,##0.00"),"-","△")&amp;"】"))</f>
        <v>【77.67】</v>
      </c>
      <c r="DI6" s="35" t="str">
        <f>IF(DI7="",NA(),DI7)</f>
        <v>-</v>
      </c>
      <c r="DJ6" s="35" t="str">
        <f t="shared" ref="DJ6:DR6" si="12">IF(DJ7="",NA(),DJ7)</f>
        <v>-</v>
      </c>
      <c r="DK6" s="35" t="str">
        <f t="shared" si="12"/>
        <v>-</v>
      </c>
      <c r="DL6" s="35">
        <f t="shared" si="12"/>
        <v>4.88</v>
      </c>
      <c r="DM6" s="35">
        <f t="shared" si="12"/>
        <v>9.58</v>
      </c>
      <c r="DN6" s="35" t="str">
        <f t="shared" si="12"/>
        <v>-</v>
      </c>
      <c r="DO6" s="35" t="str">
        <f t="shared" si="12"/>
        <v>-</v>
      </c>
      <c r="DP6" s="35" t="str">
        <f t="shared" si="12"/>
        <v>-</v>
      </c>
      <c r="DQ6" s="35">
        <f t="shared" si="12"/>
        <v>23.76</v>
      </c>
      <c r="DR6" s="35">
        <f t="shared" si="12"/>
        <v>15.74</v>
      </c>
      <c r="DS6" s="34" t="str">
        <f>IF(DS7="","",IF(DS7="-","【-】","【"&amp;SUBSTITUTE(TEXT(DS7,"#,##0.00"),"-","△")&amp;"】"))</f>
        <v>【15.64】</v>
      </c>
      <c r="DT6" s="35" t="str">
        <f>IF(DT7="",NA(),DT7)</f>
        <v>-</v>
      </c>
      <c r="DU6" s="35" t="str">
        <f t="shared" ref="DU6:EC6" si="13">IF(DU7="",NA(),DU7)</f>
        <v>-</v>
      </c>
      <c r="DV6" s="35" t="str">
        <f t="shared" si="13"/>
        <v>-</v>
      </c>
      <c r="DW6" s="35" t="str">
        <f t="shared" si="13"/>
        <v>-</v>
      </c>
      <c r="DX6" s="35" t="str">
        <f t="shared" si="13"/>
        <v>-</v>
      </c>
      <c r="DY6" s="35" t="str">
        <f t="shared" si="13"/>
        <v>-</v>
      </c>
      <c r="DZ6" s="35" t="str">
        <f t="shared" si="13"/>
        <v>-</v>
      </c>
      <c r="EA6" s="35" t="str">
        <f t="shared" si="13"/>
        <v>-</v>
      </c>
      <c r="EB6" s="35" t="str">
        <f t="shared" si="13"/>
        <v>-</v>
      </c>
      <c r="EC6" s="35" t="str">
        <f t="shared" si="13"/>
        <v>-</v>
      </c>
      <c r="ED6" s="34" t="str">
        <f>IF(ED7="","",IF(ED7="-","【-】","【"&amp;SUBSTITUTE(TEXT(ED7,"#,##0.00"),"-","△")&amp;"】"))</f>
        <v>【-】</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8" s="36" customFormat="1" x14ac:dyDescent="0.15">
      <c r="A7" s="28"/>
      <c r="B7" s="37">
        <v>2020</v>
      </c>
      <c r="C7" s="37">
        <v>262030</v>
      </c>
      <c r="D7" s="37">
        <v>46</v>
      </c>
      <c r="E7" s="37">
        <v>18</v>
      </c>
      <c r="F7" s="37">
        <v>0</v>
      </c>
      <c r="G7" s="37">
        <v>0</v>
      </c>
      <c r="H7" s="37" t="s">
        <v>96</v>
      </c>
      <c r="I7" s="37" t="s">
        <v>97</v>
      </c>
      <c r="J7" s="37" t="s">
        <v>98</v>
      </c>
      <c r="K7" s="37" t="s">
        <v>99</v>
      </c>
      <c r="L7" s="37" t="s">
        <v>100</v>
      </c>
      <c r="M7" s="37" t="s">
        <v>101</v>
      </c>
      <c r="N7" s="38" t="s">
        <v>102</v>
      </c>
      <c r="O7" s="38">
        <v>72.260000000000005</v>
      </c>
      <c r="P7" s="38">
        <v>10.15</v>
      </c>
      <c r="Q7" s="38">
        <v>100</v>
      </c>
      <c r="R7" s="38">
        <v>2250</v>
      </c>
      <c r="S7" s="38">
        <v>32851</v>
      </c>
      <c r="T7" s="38">
        <v>347.1</v>
      </c>
      <c r="U7" s="38">
        <v>94.64</v>
      </c>
      <c r="V7" s="38">
        <v>3306</v>
      </c>
      <c r="W7" s="38">
        <v>0.62</v>
      </c>
      <c r="X7" s="38">
        <v>5332.26</v>
      </c>
      <c r="Y7" s="38" t="s">
        <v>102</v>
      </c>
      <c r="Z7" s="38" t="s">
        <v>102</v>
      </c>
      <c r="AA7" s="38" t="s">
        <v>102</v>
      </c>
      <c r="AB7" s="38">
        <v>95.65</v>
      </c>
      <c r="AC7" s="38">
        <v>95.66</v>
      </c>
      <c r="AD7" s="38" t="s">
        <v>102</v>
      </c>
      <c r="AE7" s="38" t="s">
        <v>102</v>
      </c>
      <c r="AF7" s="38" t="s">
        <v>102</v>
      </c>
      <c r="AG7" s="38">
        <v>96.05</v>
      </c>
      <c r="AH7" s="38">
        <v>99.03</v>
      </c>
      <c r="AI7" s="38">
        <v>98.17</v>
      </c>
      <c r="AJ7" s="38" t="s">
        <v>102</v>
      </c>
      <c r="AK7" s="38" t="s">
        <v>102</v>
      </c>
      <c r="AL7" s="38" t="s">
        <v>102</v>
      </c>
      <c r="AM7" s="38">
        <v>32.659999999999997</v>
      </c>
      <c r="AN7" s="38">
        <v>51.93</v>
      </c>
      <c r="AO7" s="38" t="s">
        <v>102</v>
      </c>
      <c r="AP7" s="38" t="s">
        <v>102</v>
      </c>
      <c r="AQ7" s="38" t="s">
        <v>102</v>
      </c>
      <c r="AR7" s="38">
        <v>123.82</v>
      </c>
      <c r="AS7" s="38">
        <v>74.239999999999995</v>
      </c>
      <c r="AT7" s="38">
        <v>92.2</v>
      </c>
      <c r="AU7" s="38" t="s">
        <v>102</v>
      </c>
      <c r="AV7" s="38" t="s">
        <v>102</v>
      </c>
      <c r="AW7" s="38" t="s">
        <v>102</v>
      </c>
      <c r="AX7" s="38">
        <v>79.900000000000006</v>
      </c>
      <c r="AY7" s="38">
        <v>80.8</v>
      </c>
      <c r="AZ7" s="38" t="s">
        <v>102</v>
      </c>
      <c r="BA7" s="38" t="s">
        <v>102</v>
      </c>
      <c r="BB7" s="38" t="s">
        <v>102</v>
      </c>
      <c r="BC7" s="38">
        <v>89.72</v>
      </c>
      <c r="BD7" s="38">
        <v>100.47</v>
      </c>
      <c r="BE7" s="38">
        <v>106.38</v>
      </c>
      <c r="BF7" s="38" t="s">
        <v>102</v>
      </c>
      <c r="BG7" s="38" t="s">
        <v>102</v>
      </c>
      <c r="BH7" s="38" t="s">
        <v>102</v>
      </c>
      <c r="BI7" s="38">
        <v>705.96</v>
      </c>
      <c r="BJ7" s="38">
        <v>680</v>
      </c>
      <c r="BK7" s="38" t="s">
        <v>102</v>
      </c>
      <c r="BL7" s="38" t="s">
        <v>102</v>
      </c>
      <c r="BM7" s="38" t="s">
        <v>102</v>
      </c>
      <c r="BN7" s="38">
        <v>270.57</v>
      </c>
      <c r="BO7" s="38">
        <v>294.27</v>
      </c>
      <c r="BP7" s="38">
        <v>314.13</v>
      </c>
      <c r="BQ7" s="38" t="s">
        <v>102</v>
      </c>
      <c r="BR7" s="38" t="s">
        <v>102</v>
      </c>
      <c r="BS7" s="38" t="s">
        <v>102</v>
      </c>
      <c r="BT7" s="38">
        <v>29.35</v>
      </c>
      <c r="BU7" s="38">
        <v>30.4</v>
      </c>
      <c r="BV7" s="38" t="s">
        <v>102</v>
      </c>
      <c r="BW7" s="38" t="s">
        <v>102</v>
      </c>
      <c r="BX7" s="38" t="s">
        <v>102</v>
      </c>
      <c r="BY7" s="38">
        <v>62.5</v>
      </c>
      <c r="BZ7" s="38">
        <v>60.59</v>
      </c>
      <c r="CA7" s="38">
        <v>58.42</v>
      </c>
      <c r="CB7" s="38" t="s">
        <v>102</v>
      </c>
      <c r="CC7" s="38" t="s">
        <v>102</v>
      </c>
      <c r="CD7" s="38" t="s">
        <v>102</v>
      </c>
      <c r="CE7" s="38">
        <v>425.71</v>
      </c>
      <c r="CF7" s="38">
        <v>415.03</v>
      </c>
      <c r="CG7" s="38" t="s">
        <v>102</v>
      </c>
      <c r="CH7" s="38" t="s">
        <v>102</v>
      </c>
      <c r="CI7" s="38" t="s">
        <v>102</v>
      </c>
      <c r="CJ7" s="38">
        <v>269.33</v>
      </c>
      <c r="CK7" s="38">
        <v>280.23</v>
      </c>
      <c r="CL7" s="38">
        <v>282.27999999999997</v>
      </c>
      <c r="CM7" s="38" t="s">
        <v>102</v>
      </c>
      <c r="CN7" s="38" t="s">
        <v>102</v>
      </c>
      <c r="CO7" s="38" t="s">
        <v>102</v>
      </c>
      <c r="CP7" s="38">
        <v>100</v>
      </c>
      <c r="CQ7" s="38">
        <v>100</v>
      </c>
      <c r="CR7" s="38" t="s">
        <v>102</v>
      </c>
      <c r="CS7" s="38" t="s">
        <v>102</v>
      </c>
      <c r="CT7" s="38" t="s">
        <v>102</v>
      </c>
      <c r="CU7" s="38">
        <v>59.64</v>
      </c>
      <c r="CV7" s="38">
        <v>58.19</v>
      </c>
      <c r="CW7" s="38">
        <v>57.83</v>
      </c>
      <c r="CX7" s="38" t="s">
        <v>102</v>
      </c>
      <c r="CY7" s="38" t="s">
        <v>102</v>
      </c>
      <c r="CZ7" s="38" t="s">
        <v>102</v>
      </c>
      <c r="DA7" s="38">
        <v>100</v>
      </c>
      <c r="DB7" s="38">
        <v>100</v>
      </c>
      <c r="DC7" s="38" t="s">
        <v>102</v>
      </c>
      <c r="DD7" s="38" t="s">
        <v>102</v>
      </c>
      <c r="DE7" s="38" t="s">
        <v>102</v>
      </c>
      <c r="DF7" s="38">
        <v>90.63</v>
      </c>
      <c r="DG7" s="38">
        <v>87.8</v>
      </c>
      <c r="DH7" s="38">
        <v>77.67</v>
      </c>
      <c r="DI7" s="38" t="s">
        <v>102</v>
      </c>
      <c r="DJ7" s="38" t="s">
        <v>102</v>
      </c>
      <c r="DK7" s="38" t="s">
        <v>102</v>
      </c>
      <c r="DL7" s="38">
        <v>4.88</v>
      </c>
      <c r="DM7" s="38">
        <v>9.58</v>
      </c>
      <c r="DN7" s="38" t="s">
        <v>102</v>
      </c>
      <c r="DO7" s="38" t="s">
        <v>102</v>
      </c>
      <c r="DP7" s="38" t="s">
        <v>102</v>
      </c>
      <c r="DQ7" s="38">
        <v>23.76</v>
      </c>
      <c r="DR7" s="38">
        <v>15.74</v>
      </c>
      <c r="DS7" s="38">
        <v>15.64</v>
      </c>
      <c r="DT7" s="38" t="s">
        <v>102</v>
      </c>
      <c r="DU7" s="38" t="s">
        <v>102</v>
      </c>
      <c r="DV7" s="38" t="s">
        <v>102</v>
      </c>
      <c r="DW7" s="38" t="s">
        <v>102</v>
      </c>
      <c r="DX7" s="38" t="s">
        <v>102</v>
      </c>
      <c r="DY7" s="38" t="s">
        <v>102</v>
      </c>
      <c r="DZ7" s="38" t="s">
        <v>102</v>
      </c>
      <c r="EA7" s="38" t="s">
        <v>102</v>
      </c>
      <c r="EB7" s="38" t="s">
        <v>102</v>
      </c>
      <c r="EC7" s="38" t="s">
        <v>102</v>
      </c>
      <c r="ED7" s="38" t="s">
        <v>102</v>
      </c>
      <c r="EE7" s="38" t="s">
        <v>102</v>
      </c>
      <c r="EF7" s="38" t="s">
        <v>102</v>
      </c>
      <c r="EG7" s="38" t="s">
        <v>102</v>
      </c>
      <c r="EH7" s="38" t="s">
        <v>102</v>
      </c>
      <c r="EI7" s="38" t="s">
        <v>102</v>
      </c>
      <c r="EJ7" s="38" t="s">
        <v>102</v>
      </c>
      <c r="EK7" s="38" t="s">
        <v>102</v>
      </c>
      <c r="EL7" s="38" t="s">
        <v>102</v>
      </c>
      <c r="EM7" s="38" t="s">
        <v>102</v>
      </c>
      <c r="EN7" s="38" t="s">
        <v>102</v>
      </c>
      <c r="EO7" s="38" t="s">
        <v>102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久芝　正成</cp:lastModifiedBy>
  <dcterms:created xsi:type="dcterms:W3CDTF">2021-12-03T07:39:31Z</dcterms:created>
  <dcterms:modified xsi:type="dcterms:W3CDTF">2022-02-18T01:25:41Z</dcterms:modified>
  <cp:category/>
</cp:coreProperties>
</file>