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Jm0026-smb1\総務部\各課専用\自治振興課\07税財政担当（地方公営企業）\経営比較分析表\令和３年度\20220105公営企業に係る経営比較分析表（令和２年度決算）の分析等について（依頼）\04 HPアップ版\08 城陽市\"/>
    </mc:Choice>
  </mc:AlternateContent>
  <xr:revisionPtr revIDLastSave="0" documentId="13_ncr:1_{BFDE6D8B-9D8B-405E-9C44-9C4FE995FD76}" xr6:coauthVersionLast="36" xr6:coauthVersionMax="36" xr10:uidLastSave="{00000000-0000-0000-0000-000000000000}"/>
  <workbookProtection workbookAlgorithmName="SHA-512" workbookHashValue="eeJFRwuw2ruMUhWJvI55fG9JNSYHOF3T19Kp/sXNrVtfVVteFJaskSLVAE4SOxNDNpbslbPFzzhytlOoG6srMg==" workbookSaltValue="MoQXd0R/FwMOLsZwyRhK4g==" workbookSpinCount="100000" lockStructure="1"/>
  <bookViews>
    <workbookView xWindow="0" yWindow="0" windowWidth="15360" windowHeight="76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L8" i="4" s="1"/>
  <c r="Q6" i="5"/>
  <c r="W10" i="4" s="1"/>
  <c r="P6" i="5"/>
  <c r="P10" i="4" s="1"/>
  <c r="O6" i="5"/>
  <c r="N6" i="5"/>
  <c r="M6" i="5"/>
  <c r="AD8" i="4" s="1"/>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F85" i="4"/>
  <c r="E85" i="4"/>
  <c r="BB10" i="4"/>
  <c r="AT10" i="4"/>
  <c r="AL10" i="4"/>
  <c r="I10" i="4"/>
  <c r="B10" i="4"/>
  <c r="BB8" i="4"/>
  <c r="AT8" i="4"/>
  <c r="W8" i="4"/>
  <c r="P8" i="4"/>
  <c r="B6" i="4"/>
</calcChain>
</file>

<file path=xl/sharedStrings.xml><?xml version="1.0" encoding="utf-8"?>
<sst xmlns="http://schemas.openxmlformats.org/spreadsheetml/2006/main" count="228" uniqueCount="115">
  <si>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</si>
  <si>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</si>
  <si>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</si>
  <si>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</si>
  <si>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</si>
  <si>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</si>
  <si>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</si>
  <si>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</si>
  <si>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</si>
  <si>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</si>
  <si>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</si>
  <si>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</si>
  <si>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</si>
  <si>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</si>
  <si>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</si>
  <si>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</si>
  <si>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</si>
  <si>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</si>
  <si>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</si>
  <si>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</si>
  <si>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</si>
  <si>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</si>
  <si>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</si>
  <si>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</si>
  <si>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</si>
  <si>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</si>
  <si>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</si>
  <si>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</si>
  <si>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</si>
  <si>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</si>
  <si>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</si>
  <si>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</si>
  <si>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</si>
  <si>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</si>
  <si>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</si>
  <si>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</si>
  <si>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</si>
  <si>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</si>
  <si>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</si>
  <si>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</si>
  <si>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</si>
  <si>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</si>
  <si>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</si>
  <si>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</si>
  <si>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</si>
  <si>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</si>
  <si>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</si>
  <si>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</si>
  <si>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</si>
  <si>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</si>
  <si>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</si>
  <si>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</si>
  <si>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</si>
  <si>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</si>
  <si>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</si>
  <si>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</si>
  <si>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</si>
  <si>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</si>
  <si>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</si>
  <si>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</si>
  <si>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</si>
  <si>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</si>
  <si>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</si>
  <si>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</si>
  <si>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</si>
  <si>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</si>
  <si>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</si>
  <si>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</si>
  <si>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</si>
  <si>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</si>
  <si>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</si>
  <si>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</si>
  <si>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</si>
  <si>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</si>
  <si>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</si>
  <si>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</si>
  <si>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</si>
  <si>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</si>
  <si>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</si>
  <si>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</si>
  <si>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</si>
  <si>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</si>
  <si>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</si>
  <si>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</si>
  <si>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</si>
  <si>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</si>
  <si>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</si>
  <si>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</si>
  <si>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</si>
  <si>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</si>
  <si>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</si>
  <si>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</si>
  <si>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</si>
  <si>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城陽市</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</si>
  <si>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</si>
  <si>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</si>
  <si>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</si>
  <si>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</si>
  <si>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</si>
  <si>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</si>
  <si>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</si>
  <si>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</si>
  <si>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</si>
  <si>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</si>
  <si>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</si>
  <si>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</si>
  <si>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</si>
  <si>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</si>
  <si>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</si>
  <si>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</si>
  <si>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</si>
  <si>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</si>
  <si>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当市では、市域の開発が進んだ昭和50年代に建設した施設や管路が多く、建設後相当年数が経過しており、①有形固定資産減価償却率や②管路経年化率は、他団体と比べ依然として高い水準にある。
　③管路更新率については、事業を令和３年度へ繰り越したため、前年度に比べて低くなっているものの、城陽市水道事業ビジョンに基づいた基幹管路の耐震化を進めている。</t>
    <rPh sb="105" eb="107">
      <t>ジギョウ</t>
    </rPh>
    <rPh sb="108" eb="110">
      <t>レイワ</t>
    </rPh>
    <rPh sb="111" eb="113">
      <t>ネンド</t>
    </rPh>
    <rPh sb="114" eb="115">
      <t>ク</t>
    </rPh>
    <rPh sb="116" eb="117">
      <t>コ</t>
    </rPh>
    <rPh sb="122" eb="125">
      <t>ゼンネンド</t>
    </rPh>
    <rPh sb="126" eb="127">
      <t>クラ</t>
    </rPh>
    <rPh sb="129" eb="130">
      <t>ヒク</t>
    </rPh>
    <rPh sb="140" eb="143">
      <t>ジョウヨウシ</t>
    </rPh>
    <rPh sb="143" eb="145">
      <t>スイドウ</t>
    </rPh>
    <rPh sb="145" eb="147">
      <t>ジギョウ</t>
    </rPh>
    <rPh sb="152" eb="153">
      <t>モト</t>
    </rPh>
    <rPh sb="165" eb="166">
      <t>スス</t>
    </rPh>
    <phoneticPr fontId="4"/>
  </si>
  <si>
    <t>　今後は、平成30年度に策定した水道事業ビジョンに基づき、基幹管路の耐震化や水道事業の持続的な経営等を着実に実施していくことに加え、同ビジョン及び経営戦略の見直しに向けて、事業の点検・評価を行っていく。</t>
    <rPh sb="5" eb="7">
      <t>ヘイセイ</t>
    </rPh>
    <rPh sb="9" eb="11">
      <t>ネンド</t>
    </rPh>
    <rPh sb="12" eb="14">
      <t>サクテイ</t>
    </rPh>
    <rPh sb="63" eb="64">
      <t>クワ</t>
    </rPh>
    <rPh sb="66" eb="67">
      <t>ドウ</t>
    </rPh>
    <rPh sb="71" eb="72">
      <t>オヨ</t>
    </rPh>
    <rPh sb="73" eb="77">
      <t>ケイエイセンリャク</t>
    </rPh>
    <rPh sb="78" eb="80">
      <t>ミナオ</t>
    </rPh>
    <rPh sb="82" eb="83">
      <t>ム</t>
    </rPh>
    <rPh sb="86" eb="88">
      <t>ジギョウ</t>
    </rPh>
    <rPh sb="89" eb="91">
      <t>テンケン</t>
    </rPh>
    <rPh sb="92" eb="94">
      <t>ヒョウカ</t>
    </rPh>
    <rPh sb="95" eb="96">
      <t>オコナ</t>
    </rPh>
    <phoneticPr fontId="4"/>
  </si>
  <si>
    <r>
      <rPr>
        <sz val="11"/>
        <rFont val="ＭＳ ゴシック"/>
        <family val="3"/>
        <charset val="128"/>
      </rPr>
      <t>　本市水道事業では、①経常収支比率について、施設・設備点検委託費の増加等により、経常費用の増加額が経常利益の増加額を上回ったことで、令和元年度と比べて数値が悪化したものの、過去５年間にわたり100％以上を維持している。また、③流動比率についても、令和２年度末の預り金残高が令和元年度末と比べて多かったため数値は悪化したが、100％以上を維持し、流動資産も増加している。
　一方で、④企業債残高対給水収益比率について、水道料金の改定や事業費に対する借入額の抑制により、令和元年度からの２年間で大きく数値を改善することができたが、今後は給水人口の減少等による給水収益の減少が見込まれることから、引き続き企業債の抑制を行っていく。
　収益面では、⑥給水原価は令和元年度に比べ増加したものの、依然として他団体よりも低く抑えられており、⑤料金回収率も100%を上回っていることから、適切な料金水準を維持しているといえる。</t>
    </r>
    <r>
      <rPr>
        <sz val="11"/>
        <color theme="1"/>
        <rFont val="ＭＳ ゴシック"/>
        <family val="3"/>
        <charset val="128"/>
      </rPr>
      <t xml:space="preserve">
　施設面では、⑦施設利用率については、配水能力に変動がなく、ほぼ横になっており、他団体と比べて低い状態が続いているものの、⑧有収率は依然として高水準を保っており、施設の稼働を収益に結びつけることができている。</t>
    </r>
    <rPh sb="54" eb="57">
      <t>ゾウカガク</t>
    </rPh>
    <rPh sb="58" eb="60">
      <t>ウワマワ</t>
    </rPh>
    <rPh sb="66" eb="68">
      <t>レイワ</t>
    </rPh>
    <rPh sb="68" eb="69">
      <t>ガン</t>
    </rPh>
    <rPh sb="69" eb="71">
      <t>ネンド</t>
    </rPh>
    <rPh sb="72" eb="73">
      <t>クラ</t>
    </rPh>
    <rPh sb="75" eb="77">
      <t>スウチ</t>
    </rPh>
    <rPh sb="78" eb="80">
      <t>アッカ</t>
    </rPh>
    <rPh sb="99" eb="101">
      <t>イジョウ</t>
    </rPh>
    <rPh sb="102" eb="104">
      <t>イジ</t>
    </rPh>
    <rPh sb="113" eb="115">
      <t>リュウドウ</t>
    </rPh>
    <rPh sb="115" eb="117">
      <t>ヒリツ</t>
    </rPh>
    <rPh sb="123" eb="125">
      <t>レイワ</t>
    </rPh>
    <rPh sb="126" eb="128">
      <t>ネンド</t>
    </rPh>
    <rPh sb="128" eb="129">
      <t>マツ</t>
    </rPh>
    <rPh sb="130" eb="131">
      <t>アズカ</t>
    </rPh>
    <rPh sb="132" eb="133">
      <t>キン</t>
    </rPh>
    <rPh sb="133" eb="135">
      <t>ザンダカ</t>
    </rPh>
    <rPh sb="136" eb="138">
      <t>レイワ</t>
    </rPh>
    <rPh sb="138" eb="141">
      <t>ガンネンド</t>
    </rPh>
    <rPh sb="141" eb="142">
      <t>マツ</t>
    </rPh>
    <rPh sb="143" eb="144">
      <t>クラ</t>
    </rPh>
    <rPh sb="146" eb="147">
      <t>オオ</t>
    </rPh>
    <rPh sb="152" eb="154">
      <t>スウチ</t>
    </rPh>
    <rPh sb="155" eb="157">
      <t>アッカ</t>
    </rPh>
    <rPh sb="165" eb="167">
      <t>イジョウ</t>
    </rPh>
    <rPh sb="168" eb="170">
      <t>イジ</t>
    </rPh>
    <rPh sb="172" eb="174">
      <t>リュウドウ</t>
    </rPh>
    <rPh sb="174" eb="176">
      <t>シサン</t>
    </rPh>
    <rPh sb="177" eb="179">
      <t>ゾウカ</t>
    </rPh>
    <rPh sb="216" eb="218">
      <t>ジギョウ</t>
    </rPh>
    <rPh sb="218" eb="219">
      <t>ヒ</t>
    </rPh>
    <rPh sb="220" eb="221">
      <t>タイ</t>
    </rPh>
    <rPh sb="223" eb="225">
      <t>カリイレ</t>
    </rPh>
    <rPh sb="225" eb="226">
      <t>ガク</t>
    </rPh>
    <rPh sb="227" eb="229">
      <t>ヨクセイ</t>
    </rPh>
    <rPh sb="233" eb="235">
      <t>レイワ</t>
    </rPh>
    <rPh sb="235" eb="238">
      <t>ガンネンド</t>
    </rPh>
    <rPh sb="242" eb="244">
      <t>ネンカン</t>
    </rPh>
    <rPh sb="245" eb="246">
      <t>オオ</t>
    </rPh>
    <rPh sb="248" eb="250">
      <t>スウチ</t>
    </rPh>
    <rPh sb="251" eb="253">
      <t>カイゼン</t>
    </rPh>
    <rPh sb="263" eb="265">
      <t>コンゴ</t>
    </rPh>
    <rPh sb="282" eb="284">
      <t>ゲンショウ</t>
    </rPh>
    <rPh sb="285" eb="287">
      <t>ミコ</t>
    </rPh>
    <rPh sb="322" eb="324">
      <t>キュウスイ</t>
    </rPh>
    <rPh sb="324" eb="326">
      <t>ゲンカ</t>
    </rPh>
    <rPh sb="327" eb="329">
      <t>レイワ</t>
    </rPh>
    <rPh sb="329" eb="332">
      <t>ガンネンド</t>
    </rPh>
    <rPh sb="333" eb="334">
      <t>クラ</t>
    </rPh>
    <rPh sb="335" eb="337">
      <t>ゾウカ</t>
    </rPh>
    <rPh sb="348" eb="351">
      <t>タダンタイ</t>
    </rPh>
    <rPh sb="354" eb="355">
      <t>ヒク</t>
    </rPh>
    <rPh sb="356" eb="357">
      <t>オサ</t>
    </rPh>
    <rPh sb="365" eb="367">
      <t>リョウキン</t>
    </rPh>
    <rPh sb="367" eb="370">
      <t>カイシュウリツ</t>
    </rPh>
    <rPh sb="409" eb="411">
      <t>シセツ</t>
    </rPh>
    <rPh sb="411" eb="412">
      <t>メン</t>
    </rPh>
    <rPh sb="416" eb="418">
      <t>シセツ</t>
    </rPh>
    <rPh sb="418" eb="421">
      <t>リヨウリツ</t>
    </rPh>
    <rPh sb="427" eb="429">
      <t>ハイスイ</t>
    </rPh>
    <rPh sb="429" eb="431">
      <t>ノウリョク</t>
    </rPh>
    <rPh sb="432" eb="434">
      <t>ヘンドウ</t>
    </rPh>
    <rPh sb="440" eb="441">
      <t>ヨコ</t>
    </rPh>
    <rPh sb="448" eb="451">
      <t>タダンタイ</t>
    </rPh>
    <rPh sb="452" eb="453">
      <t>クラ</t>
    </rPh>
    <rPh sb="455" eb="456">
      <t>ヒク</t>
    </rPh>
    <rPh sb="457" eb="459">
      <t>ジョウタイ</t>
    </rPh>
    <rPh sb="460" eb="461">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</si>
</sst>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0.52</c:v>
                </c:pt>
                <c:pt idx="1">
                  <c:v>0.26</c:v>
                </c:pt>
                <c:pt idx="2">
                  <c:v>0.99</c:v>
                </c:pt>
                <c:pt idx="3">
                  <c:v>2.0099999999999998</c:v>
                </c:pt>
                <c:pt idx="4">
                  <c:v>0.42</c:v>
                </c:pt>
              </c:numCache>
            </c:numRef>
          </c:val>
          <c:extLst>
            <c:ext xmlns:c16="http://schemas.microsoft.com/office/drawing/2014/chart" uri="{C3380CC4-5D6E-409C-BE32-E72D297353CC}">
              <c16:uniqueId val="{00000000-EC02-4303-A560-586275C2B18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0.75</c:v>
                </c:pt>
                <c:pt idx="2">
                  <c:v>0.63</c:v>
                </c:pt>
                <c:pt idx="3">
                  <c:v>0.63</c:v>
                </c:pt>
                <c:pt idx="4">
                  <c:v>0.6</c:v>
                </c:pt>
              </c:numCache>
            </c:numRef>
          </c:val>
          <c:smooth val="0"/>
          <c:extLst>
            <c:ext xmlns:c16="http://schemas.microsoft.com/office/drawing/2014/chart" uri="{C3380CC4-5D6E-409C-BE32-E72D297353CC}">
              <c16:uniqueId val="{00000001-EC02-4303-A560-586275C2B18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49.68</c:v>
                </c:pt>
                <c:pt idx="1">
                  <c:v>49.26</c:v>
                </c:pt>
                <c:pt idx="2">
                  <c:v>48.88</c:v>
                </c:pt>
                <c:pt idx="3">
                  <c:v>48.54</c:v>
                </c:pt>
                <c:pt idx="4">
                  <c:v>49.18</c:v>
                </c:pt>
              </c:numCache>
            </c:numRef>
          </c:val>
          <c:extLst>
            <c:ext xmlns:c16="http://schemas.microsoft.com/office/drawing/2014/chart" uri="{C3380CC4-5D6E-409C-BE32-E72D297353CC}">
              <c16:uniqueId val="{00000000-ED64-4543-9911-E584A880CF3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59.11</c:v>
                </c:pt>
                <c:pt idx="1">
                  <c:v>59.74</c:v>
                </c:pt>
                <c:pt idx="2">
                  <c:v>59.46</c:v>
                </c:pt>
                <c:pt idx="3">
                  <c:v>59.51</c:v>
                </c:pt>
                <c:pt idx="4">
                  <c:v>59.91</c:v>
                </c:pt>
              </c:numCache>
            </c:numRef>
          </c:val>
          <c:smooth val="0"/>
          <c:extLst>
            <c:ext xmlns:c16="http://schemas.microsoft.com/office/drawing/2014/chart" uri="{C3380CC4-5D6E-409C-BE32-E72D297353CC}">
              <c16:uniqueId val="{00000001-ED64-4543-9911-E584A880CF3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98.5</c:v>
                </c:pt>
                <c:pt idx="1">
                  <c:v>98.18</c:v>
                </c:pt>
                <c:pt idx="2">
                  <c:v>98.37</c:v>
                </c:pt>
                <c:pt idx="3">
                  <c:v>96.86</c:v>
                </c:pt>
                <c:pt idx="4">
                  <c:v>97.31</c:v>
                </c:pt>
              </c:numCache>
            </c:numRef>
          </c:val>
          <c:extLst>
            <c:ext xmlns:c16="http://schemas.microsoft.com/office/drawing/2014/chart" uri="{C3380CC4-5D6E-409C-BE32-E72D297353CC}">
              <c16:uniqueId val="{00000000-5233-43CC-A3D2-1693F0DF868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87.91</c:v>
                </c:pt>
                <c:pt idx="1">
                  <c:v>87.28</c:v>
                </c:pt>
                <c:pt idx="2">
                  <c:v>87.41</c:v>
                </c:pt>
                <c:pt idx="3">
                  <c:v>87.08</c:v>
                </c:pt>
                <c:pt idx="4">
                  <c:v>87.26</c:v>
                </c:pt>
              </c:numCache>
            </c:numRef>
          </c:val>
          <c:smooth val="0"/>
          <c:extLst>
            <c:ext xmlns:c16="http://schemas.microsoft.com/office/drawing/2014/chart" uri="{C3380CC4-5D6E-409C-BE32-E72D297353CC}">
              <c16:uniqueId val="{00000001-5233-43CC-A3D2-1693F0DF868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108.71</c:v>
                </c:pt>
                <c:pt idx="1">
                  <c:v>110.03</c:v>
                </c:pt>
                <c:pt idx="2">
                  <c:v>107.18</c:v>
                </c:pt>
                <c:pt idx="3">
                  <c:v>124.95</c:v>
                </c:pt>
                <c:pt idx="4">
                  <c:v>123.43</c:v>
                </c:pt>
              </c:numCache>
            </c:numRef>
          </c:val>
          <c:extLst>
            <c:ext xmlns:c16="http://schemas.microsoft.com/office/drawing/2014/chart" uri="{C3380CC4-5D6E-409C-BE32-E72D297353CC}">
              <c16:uniqueId val="{00000000-C3F8-4392-902D-6C18AB59AF1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113.16</c:v>
                </c:pt>
                <c:pt idx="1">
                  <c:v>112.15</c:v>
                </c:pt>
                <c:pt idx="2">
                  <c:v>111.44</c:v>
                </c:pt>
                <c:pt idx="3">
                  <c:v>111.17</c:v>
                </c:pt>
                <c:pt idx="4">
                  <c:v>110.91</c:v>
                </c:pt>
              </c:numCache>
            </c:numRef>
          </c:val>
          <c:smooth val="0"/>
          <c:extLst>
            <c:ext xmlns:c16="http://schemas.microsoft.com/office/drawing/2014/chart" uri="{C3380CC4-5D6E-409C-BE32-E72D297353CC}">
              <c16:uniqueId val="{00000001-C3F8-4392-902D-6C18AB59AF1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49.11</c:v>
                </c:pt>
                <c:pt idx="1">
                  <c:v>50.22</c:v>
                </c:pt>
                <c:pt idx="2">
                  <c:v>51.24</c:v>
                </c:pt>
                <c:pt idx="3">
                  <c:v>52.18</c:v>
                </c:pt>
                <c:pt idx="4">
                  <c:v>53.47</c:v>
                </c:pt>
              </c:numCache>
            </c:numRef>
          </c:val>
          <c:extLst>
            <c:ext xmlns:c16="http://schemas.microsoft.com/office/drawing/2014/chart" uri="{C3380CC4-5D6E-409C-BE32-E72D297353CC}">
              <c16:uniqueId val="{00000000-EA79-4E33-898A-01FC681A294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46.88</c:v>
                </c:pt>
                <c:pt idx="1">
                  <c:v>46.94</c:v>
                </c:pt>
                <c:pt idx="2">
                  <c:v>47.62</c:v>
                </c:pt>
                <c:pt idx="3">
                  <c:v>48.55</c:v>
                </c:pt>
                <c:pt idx="4">
                  <c:v>49.2</c:v>
                </c:pt>
              </c:numCache>
            </c:numRef>
          </c:val>
          <c:smooth val="0"/>
          <c:extLst>
            <c:ext xmlns:c16="http://schemas.microsoft.com/office/drawing/2014/chart" uri="{C3380CC4-5D6E-409C-BE32-E72D297353CC}">
              <c16:uniqueId val="{00000001-EA79-4E33-898A-01FC681A294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23.11</c:v>
                </c:pt>
                <c:pt idx="1">
                  <c:v>24.61</c:v>
                </c:pt>
                <c:pt idx="2">
                  <c:v>26.9</c:v>
                </c:pt>
                <c:pt idx="3">
                  <c:v>29.36</c:v>
                </c:pt>
                <c:pt idx="4">
                  <c:v>30.67</c:v>
                </c:pt>
              </c:numCache>
            </c:numRef>
          </c:val>
          <c:extLst>
            <c:ext xmlns:c16="http://schemas.microsoft.com/office/drawing/2014/chart" uri="{C3380CC4-5D6E-409C-BE32-E72D297353CC}">
              <c16:uniqueId val="{00000000-8787-4B5D-A8F2-E96CE8F1764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14.48</c:v>
                </c:pt>
                <c:pt idx="2">
                  <c:v>16.27</c:v>
                </c:pt>
                <c:pt idx="3">
                  <c:v>17.11</c:v>
                </c:pt>
                <c:pt idx="4">
                  <c:v>18.329999999999998</c:v>
                </c:pt>
              </c:numCache>
            </c:numRef>
          </c:val>
          <c:smooth val="0"/>
          <c:extLst>
            <c:ext xmlns:c16="http://schemas.microsoft.com/office/drawing/2014/chart" uri="{C3380CC4-5D6E-409C-BE32-E72D297353CC}">
              <c16:uniqueId val="{00000001-8787-4B5D-A8F2-E96CE8F1764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E40-44AB-A7A0-EF9CF663AB3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0.68</c:v>
                </c:pt>
                <c:pt idx="1">
                  <c:v>1</c:v>
                </c:pt>
                <c:pt idx="2">
                  <c:v>1.03</c:v>
                </c:pt>
                <c:pt idx="3">
                  <c:v>0.78</c:v>
                </c:pt>
                <c:pt idx="4">
                  <c:v>0.92</c:v>
                </c:pt>
              </c:numCache>
            </c:numRef>
          </c:val>
          <c:smooth val="0"/>
          <c:extLst>
            <c:ext xmlns:c16="http://schemas.microsoft.com/office/drawing/2014/chart" uri="{C3380CC4-5D6E-409C-BE32-E72D297353CC}">
              <c16:uniqueId val="{00000001-3E40-44AB-A7A0-EF9CF663AB3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212.82</c:v>
                </c:pt>
                <c:pt idx="1">
                  <c:v>282.64999999999998</c:v>
                </c:pt>
                <c:pt idx="2">
                  <c:v>319.02999999999997</c:v>
                </c:pt>
                <c:pt idx="3">
                  <c:v>354.61</c:v>
                </c:pt>
                <c:pt idx="4">
                  <c:v>327.66000000000003</c:v>
                </c:pt>
              </c:numCache>
            </c:numRef>
          </c:val>
          <c:extLst>
            <c:ext xmlns:c16="http://schemas.microsoft.com/office/drawing/2014/chart" uri="{C3380CC4-5D6E-409C-BE32-E72D297353CC}">
              <c16:uniqueId val="{00000000-47E3-4688-8167-1BE36CC6A51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357.82</c:v>
                </c:pt>
                <c:pt idx="1">
                  <c:v>355.5</c:v>
                </c:pt>
                <c:pt idx="2">
                  <c:v>349.83</c:v>
                </c:pt>
                <c:pt idx="3">
                  <c:v>360.86</c:v>
                </c:pt>
                <c:pt idx="4">
                  <c:v>350.79</c:v>
                </c:pt>
              </c:numCache>
            </c:numRef>
          </c:val>
          <c:smooth val="0"/>
          <c:extLst>
            <c:ext xmlns:c16="http://schemas.microsoft.com/office/drawing/2014/chart" uri="{C3380CC4-5D6E-409C-BE32-E72D297353CC}">
              <c16:uniqueId val="{00000001-47E3-4688-8167-1BE36CC6A51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442.4</c:v>
                </c:pt>
                <c:pt idx="1">
                  <c:v>456.86</c:v>
                </c:pt>
                <c:pt idx="2">
                  <c:v>444.25</c:v>
                </c:pt>
                <c:pt idx="3">
                  <c:v>363.27</c:v>
                </c:pt>
                <c:pt idx="4">
                  <c:v>342.29</c:v>
                </c:pt>
              </c:numCache>
            </c:numRef>
          </c:val>
          <c:extLst>
            <c:ext xmlns:c16="http://schemas.microsoft.com/office/drawing/2014/chart" uri="{C3380CC4-5D6E-409C-BE32-E72D297353CC}">
              <c16:uniqueId val="{00000000-1AFF-4CBC-A79C-94B7DAB5190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307.45999999999998</c:v>
                </c:pt>
                <c:pt idx="1">
                  <c:v>312.58</c:v>
                </c:pt>
                <c:pt idx="2">
                  <c:v>314.87</c:v>
                </c:pt>
                <c:pt idx="3">
                  <c:v>309.27999999999997</c:v>
                </c:pt>
                <c:pt idx="4">
                  <c:v>322.92</c:v>
                </c:pt>
              </c:numCache>
            </c:numRef>
          </c:val>
          <c:smooth val="0"/>
          <c:extLst>
            <c:ext xmlns:c16="http://schemas.microsoft.com/office/drawing/2014/chart" uri="{C3380CC4-5D6E-409C-BE32-E72D297353CC}">
              <c16:uniqueId val="{00000001-1AFF-4CBC-A79C-94B7DAB5190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97.02</c:v>
                </c:pt>
                <c:pt idx="1">
                  <c:v>96.82</c:v>
                </c:pt>
                <c:pt idx="2">
                  <c:v>94.76</c:v>
                </c:pt>
                <c:pt idx="3">
                  <c:v>114.71</c:v>
                </c:pt>
                <c:pt idx="4">
                  <c:v>115.14</c:v>
                </c:pt>
              </c:numCache>
            </c:numRef>
          </c:val>
          <c:extLst>
            <c:ext xmlns:c16="http://schemas.microsoft.com/office/drawing/2014/chart" uri="{C3380CC4-5D6E-409C-BE32-E72D297353CC}">
              <c16:uniqueId val="{00000000-97DE-477C-8296-D7A3CFB8070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106.01</c:v>
                </c:pt>
                <c:pt idx="1">
                  <c:v>104.57</c:v>
                </c:pt>
                <c:pt idx="2">
                  <c:v>103.54</c:v>
                </c:pt>
                <c:pt idx="3">
                  <c:v>103.32</c:v>
                </c:pt>
                <c:pt idx="4">
                  <c:v>100.85</c:v>
                </c:pt>
              </c:numCache>
            </c:numRef>
          </c:val>
          <c:smooth val="0"/>
          <c:extLst>
            <c:ext xmlns:c16="http://schemas.microsoft.com/office/drawing/2014/chart" uri="{C3380CC4-5D6E-409C-BE32-E72D297353CC}">
              <c16:uniqueId val="{00000001-97DE-477C-8296-D7A3CFB8070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142.6</c:v>
                </c:pt>
                <c:pt idx="1">
                  <c:v>142.88</c:v>
                </c:pt>
                <c:pt idx="2">
                  <c:v>145.5</c:v>
                </c:pt>
                <c:pt idx="3">
                  <c:v>144.62</c:v>
                </c:pt>
                <c:pt idx="4">
                  <c:v>146.47999999999999</c:v>
                </c:pt>
              </c:numCache>
            </c:numRef>
          </c:val>
          <c:extLst>
            <c:ext xmlns:c16="http://schemas.microsoft.com/office/drawing/2014/chart" uri="{C3380CC4-5D6E-409C-BE32-E72D297353CC}">
              <c16:uniqueId val="{00000000-76CA-4156-8099-0420144B527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162.24</c:v>
                </c:pt>
                <c:pt idx="1">
                  <c:v>165.47</c:v>
                </c:pt>
                <c:pt idx="2">
                  <c:v>167.46</c:v>
                </c:pt>
                <c:pt idx="3">
                  <c:v>168.56</c:v>
                </c:pt>
                <c:pt idx="4">
                  <c:v>167.1</c:v>
                </c:pt>
              </c:numCache>
            </c:numRef>
          </c:val>
          <c:smooth val="0"/>
          <c:extLst>
            <c:ext xmlns:c16="http://schemas.microsoft.com/office/drawing/2014/chart" uri="{C3380CC4-5D6E-409C-BE32-E72D297353CC}">
              <c16:uniqueId val="{00000001-76CA-4156-8099-0420144B527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2">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2">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6" t="str">
        <f>データ!H6</f>
        <v>京都府　城陽市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2">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A4</v>
      </c>
      <c r="X8" s="60"/>
      <c r="Y8" s="60"/>
      <c r="Z8" s="60"/>
      <c r="AA8" s="60"/>
      <c r="AB8" s="60"/>
      <c r="AC8" s="60"/>
      <c r="AD8" s="60" t="str">
        <f>データ!$M$6</f>
        <v>自治体職員</v>
      </c>
      <c r="AE8" s="60"/>
      <c r="AF8" s="60"/>
      <c r="AG8" s="60"/>
      <c r="AH8" s="60"/>
      <c r="AI8" s="60"/>
      <c r="AJ8" s="60"/>
      <c r="AK8" s="4"/>
      <c r="AL8" s="61">
        <f>データ!$R$6</f>
        <v>75734</v>
      </c>
      <c r="AM8" s="61"/>
      <c r="AN8" s="61"/>
      <c r="AO8" s="61"/>
      <c r="AP8" s="61"/>
      <c r="AQ8" s="61"/>
      <c r="AR8" s="61"/>
      <c r="AS8" s="61"/>
      <c r="AT8" s="52">
        <f>データ!$S$6</f>
        <v>32.71</v>
      </c>
      <c r="AU8" s="53"/>
      <c r="AV8" s="53"/>
      <c r="AW8" s="53"/>
      <c r="AX8" s="53"/>
      <c r="AY8" s="53"/>
      <c r="AZ8" s="53"/>
      <c r="BA8" s="53"/>
      <c r="BB8" s="54">
        <f>データ!$T$6</f>
        <v>2315.3200000000002</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2">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2">
      <c r="A10" s="2"/>
      <c r="B10" s="52" t="str">
        <f>データ!$N$6</f>
        <v>-</v>
      </c>
      <c r="C10" s="53"/>
      <c r="D10" s="53"/>
      <c r="E10" s="53"/>
      <c r="F10" s="53"/>
      <c r="G10" s="53"/>
      <c r="H10" s="53"/>
      <c r="I10" s="52">
        <f>データ!$O$6</f>
        <v>63.85</v>
      </c>
      <c r="J10" s="53"/>
      <c r="K10" s="53"/>
      <c r="L10" s="53"/>
      <c r="M10" s="53"/>
      <c r="N10" s="53"/>
      <c r="O10" s="64"/>
      <c r="P10" s="54">
        <f>データ!$P$6</f>
        <v>99.8</v>
      </c>
      <c r="Q10" s="54"/>
      <c r="R10" s="54"/>
      <c r="S10" s="54"/>
      <c r="T10" s="54"/>
      <c r="U10" s="54"/>
      <c r="V10" s="54"/>
      <c r="W10" s="61">
        <f>データ!$Q$6</f>
        <v>2750</v>
      </c>
      <c r="X10" s="61"/>
      <c r="Y10" s="61"/>
      <c r="Z10" s="61"/>
      <c r="AA10" s="61"/>
      <c r="AB10" s="61"/>
      <c r="AC10" s="61"/>
      <c r="AD10" s="2"/>
      <c r="AE10" s="2"/>
      <c r="AF10" s="2"/>
      <c r="AG10" s="2"/>
      <c r="AH10" s="4"/>
      <c r="AI10" s="4"/>
      <c r="AJ10" s="4"/>
      <c r="AK10" s="4"/>
      <c r="AL10" s="61">
        <f>データ!$U$6</f>
        <v>75362</v>
      </c>
      <c r="AM10" s="61"/>
      <c r="AN10" s="61"/>
      <c r="AO10" s="61"/>
      <c r="AP10" s="61"/>
      <c r="AQ10" s="61"/>
      <c r="AR10" s="61"/>
      <c r="AS10" s="61"/>
      <c r="AT10" s="52">
        <f>データ!$V$6</f>
        <v>23.11</v>
      </c>
      <c r="AU10" s="53"/>
      <c r="AV10" s="53"/>
      <c r="AW10" s="53"/>
      <c r="AX10" s="53"/>
      <c r="AY10" s="53"/>
      <c r="AZ10" s="53"/>
      <c r="BA10" s="53"/>
      <c r="BB10" s="54">
        <f>データ!$W$6</f>
        <v>3261.01</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2">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2">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114</v>
      </c>
      <c r="BM16" s="74"/>
      <c r="BN16" s="74"/>
      <c r="BO16" s="74"/>
      <c r="BP16" s="74"/>
      <c r="BQ16" s="74"/>
      <c r="BR16" s="74"/>
      <c r="BS16" s="74"/>
      <c r="BT16" s="74"/>
      <c r="BU16" s="74"/>
      <c r="BV16" s="74"/>
      <c r="BW16" s="74"/>
      <c r="BX16" s="74"/>
      <c r="BY16" s="74"/>
      <c r="BZ16" s="75"/>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74"/>
      <c r="BN47" s="74"/>
      <c r="BO47" s="74"/>
      <c r="BP47" s="74"/>
      <c r="BQ47" s="74"/>
      <c r="BR47" s="74"/>
      <c r="BS47" s="74"/>
      <c r="BT47" s="74"/>
      <c r="BU47" s="74"/>
      <c r="BV47" s="74"/>
      <c r="BW47" s="74"/>
      <c r="BX47" s="74"/>
      <c r="BY47" s="74"/>
      <c r="BZ47" s="75"/>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2">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2">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113</v>
      </c>
      <c r="BM66" s="74"/>
      <c r="BN66" s="74"/>
      <c r="BO66" s="74"/>
      <c r="BP66" s="74"/>
      <c r="BQ66" s="74"/>
      <c r="BR66" s="74"/>
      <c r="BS66" s="74"/>
      <c r="BT66" s="74"/>
      <c r="BU66" s="74"/>
      <c r="BV66" s="74"/>
      <c r="BW66" s="74"/>
      <c r="BX66" s="74"/>
      <c r="BY66" s="74"/>
      <c r="BZ66" s="75"/>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Bb3pkSbcgC9G0X2QhyeR9+R+JzLXPBkUo6Er1joB4Jzo7PKyp27aqau1xE5+i+JQLmoNRXiFjvMMqDBTQTbYvg==" saltValue="ZnajYHBf1+1qgw40HbQLo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2">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2020</v>
      </c>
      <c r="C6" s="34">
        <f t="shared" ref="C6:W6" si="3">C7</f>
        <v>262072</v>
      </c>
      <c r="D6" s="34">
        <f t="shared" si="3"/>
        <v>46</v>
      </c>
      <c r="E6" s="34">
        <f t="shared" si="3"/>
        <v>1</v>
      </c>
      <c r="F6" s="34">
        <f t="shared" si="3"/>
        <v>0</v>
      </c>
      <c r="G6" s="34">
        <f t="shared" si="3"/>
        <v>1</v>
      </c>
      <c r="H6" s="34" t="str">
        <f t="shared" si="3"/>
        <v>京都府　城陽市</v>
      </c>
      <c r="I6" s="34" t="str">
        <f t="shared" si="3"/>
        <v>法適用</v>
      </c>
      <c r="J6" s="34" t="str">
        <f t="shared" si="3"/>
        <v>水道事業</v>
      </c>
      <c r="K6" s="34" t="str">
        <f t="shared" si="3"/>
        <v>末端給水事業</v>
      </c>
      <c r="L6" s="34" t="str">
        <f t="shared" si="3"/>
        <v>A4</v>
      </c>
      <c r="M6" s="34" t="str">
        <f t="shared" si="3"/>
        <v>自治体職員</v>
      </c>
      <c r="N6" s="35" t="str">
        <f t="shared" si="3"/>
        <v>-</v>
      </c>
      <c r="O6" s="35">
        <f t="shared" si="3"/>
        <v>63.85</v>
      </c>
      <c r="P6" s="35">
        <f t="shared" si="3"/>
        <v>99.8</v>
      </c>
      <c r="Q6" s="35">
        <f t="shared" si="3"/>
        <v>2750</v>
      </c>
      <c r="R6" s="35">
        <f t="shared" si="3"/>
        <v>75734</v>
      </c>
      <c r="S6" s="35">
        <f t="shared" si="3"/>
        <v>32.71</v>
      </c>
      <c r="T6" s="35">
        <f t="shared" si="3"/>
        <v>2315.3200000000002</v>
      </c>
      <c r="U6" s="35">
        <f t="shared" si="3"/>
        <v>75362</v>
      </c>
      <c r="V6" s="35">
        <f t="shared" si="3"/>
        <v>23.11</v>
      </c>
      <c r="W6" s="35">
        <f t="shared" si="3"/>
        <v>3261.01</v>
      </c>
      <c r="X6" s="36">
        <f>IF(X7="",NA(),X7)</f>
        <v>108.71</v>
      </c>
      <c r="Y6" s="36">
        <f t="shared" ref="Y6:AG6" si="4">IF(Y7="",NA(),Y7)</f>
        <v>110.03</v>
      </c>
      <c r="Z6" s="36">
        <f t="shared" si="4"/>
        <v>107.18</v>
      </c>
      <c r="AA6" s="36">
        <f t="shared" si="4"/>
        <v>124.95</v>
      </c>
      <c r="AB6" s="36">
        <f t="shared" si="4"/>
        <v>123.43</v>
      </c>
      <c r="AC6" s="36">
        <f t="shared" si="4"/>
        <v>113.16</v>
      </c>
      <c r="AD6" s="36">
        <f t="shared" si="4"/>
        <v>112.15</v>
      </c>
      <c r="AE6" s="36">
        <f t="shared" si="4"/>
        <v>111.44</v>
      </c>
      <c r="AF6" s="36">
        <f t="shared" si="4"/>
        <v>111.17</v>
      </c>
      <c r="AG6" s="36">
        <f t="shared" si="4"/>
        <v>110.91</v>
      </c>
      <c r="AH6" s="35" t="str">
        <f>IF(AH7="","",IF(AH7="-","【-】","【"&amp;SUBSTITUTE(TEXT(AH7,"#,##0.00"),"-","△")&amp;"】"))</f>
        <v>【110.27】</v>
      </c>
      <c r="AI6" s="35">
        <f>IF(AI7="",NA(),AI7)</f>
        <v>0</v>
      </c>
      <c r="AJ6" s="35">
        <f t="shared" ref="AJ6:AR6" si="5">IF(AJ7="",NA(),AJ7)</f>
        <v>0</v>
      </c>
      <c r="AK6" s="35">
        <f t="shared" si="5"/>
        <v>0</v>
      </c>
      <c r="AL6" s="35">
        <f t="shared" si="5"/>
        <v>0</v>
      </c>
      <c r="AM6" s="35">
        <f t="shared" si="5"/>
        <v>0</v>
      </c>
      <c r="AN6" s="36">
        <f t="shared" si="5"/>
        <v>0.68</v>
      </c>
      <c r="AO6" s="36">
        <f t="shared" si="5"/>
        <v>1</v>
      </c>
      <c r="AP6" s="36">
        <f t="shared" si="5"/>
        <v>1.03</v>
      </c>
      <c r="AQ6" s="36">
        <f t="shared" si="5"/>
        <v>0.78</v>
      </c>
      <c r="AR6" s="36">
        <f t="shared" si="5"/>
        <v>0.92</v>
      </c>
      <c r="AS6" s="35" t="str">
        <f>IF(AS7="","",IF(AS7="-","【-】","【"&amp;SUBSTITUTE(TEXT(AS7,"#,##0.00"),"-","△")&amp;"】"))</f>
        <v>【1.15】</v>
      </c>
      <c r="AT6" s="36">
        <f>IF(AT7="",NA(),AT7)</f>
        <v>212.82</v>
      </c>
      <c r="AU6" s="36">
        <f t="shared" ref="AU6:BC6" si="6">IF(AU7="",NA(),AU7)</f>
        <v>282.64999999999998</v>
      </c>
      <c r="AV6" s="36">
        <f t="shared" si="6"/>
        <v>319.02999999999997</v>
      </c>
      <c r="AW6" s="36">
        <f t="shared" si="6"/>
        <v>354.61</v>
      </c>
      <c r="AX6" s="36">
        <f t="shared" si="6"/>
        <v>327.66000000000003</v>
      </c>
      <c r="AY6" s="36">
        <f t="shared" si="6"/>
        <v>357.82</v>
      </c>
      <c r="AZ6" s="36">
        <f t="shared" si="6"/>
        <v>355.5</v>
      </c>
      <c r="BA6" s="36">
        <f t="shared" si="6"/>
        <v>349.83</v>
      </c>
      <c r="BB6" s="36">
        <f t="shared" si="6"/>
        <v>360.86</v>
      </c>
      <c r="BC6" s="36">
        <f t="shared" si="6"/>
        <v>350.79</v>
      </c>
      <c r="BD6" s="35" t="str">
        <f>IF(BD7="","",IF(BD7="-","【-】","【"&amp;SUBSTITUTE(TEXT(BD7,"#,##0.00"),"-","△")&amp;"】"))</f>
        <v>【260.31】</v>
      </c>
      <c r="BE6" s="36">
        <f>IF(BE7="",NA(),BE7)</f>
        <v>442.4</v>
      </c>
      <c r="BF6" s="36">
        <f t="shared" ref="BF6:BN6" si="7">IF(BF7="",NA(),BF7)</f>
        <v>456.86</v>
      </c>
      <c r="BG6" s="36">
        <f t="shared" si="7"/>
        <v>444.25</v>
      </c>
      <c r="BH6" s="36">
        <f t="shared" si="7"/>
        <v>363.27</v>
      </c>
      <c r="BI6" s="36">
        <f t="shared" si="7"/>
        <v>342.29</v>
      </c>
      <c r="BJ6" s="36">
        <f t="shared" si="7"/>
        <v>307.45999999999998</v>
      </c>
      <c r="BK6" s="36">
        <f t="shared" si="7"/>
        <v>312.58</v>
      </c>
      <c r="BL6" s="36">
        <f t="shared" si="7"/>
        <v>314.87</v>
      </c>
      <c r="BM6" s="36">
        <f t="shared" si="7"/>
        <v>309.27999999999997</v>
      </c>
      <c r="BN6" s="36">
        <f t="shared" si="7"/>
        <v>322.92</v>
      </c>
      <c r="BO6" s="35" t="str">
        <f>IF(BO7="","",IF(BO7="-","【-】","【"&amp;SUBSTITUTE(TEXT(BO7,"#,##0.00"),"-","△")&amp;"】"))</f>
        <v>【275.67】</v>
      </c>
      <c r="BP6" s="36">
        <f>IF(BP7="",NA(),BP7)</f>
        <v>97.02</v>
      </c>
      <c r="BQ6" s="36">
        <f t="shared" ref="BQ6:BY6" si="8">IF(BQ7="",NA(),BQ7)</f>
        <v>96.82</v>
      </c>
      <c r="BR6" s="36">
        <f t="shared" si="8"/>
        <v>94.76</v>
      </c>
      <c r="BS6" s="36">
        <f t="shared" si="8"/>
        <v>114.71</v>
      </c>
      <c r="BT6" s="36">
        <f t="shared" si="8"/>
        <v>115.14</v>
      </c>
      <c r="BU6" s="36">
        <f t="shared" si="8"/>
        <v>106.01</v>
      </c>
      <c r="BV6" s="36">
        <f t="shared" si="8"/>
        <v>104.57</v>
      </c>
      <c r="BW6" s="36">
        <f t="shared" si="8"/>
        <v>103.54</v>
      </c>
      <c r="BX6" s="36">
        <f t="shared" si="8"/>
        <v>103.32</v>
      </c>
      <c r="BY6" s="36">
        <f t="shared" si="8"/>
        <v>100.85</v>
      </c>
      <c r="BZ6" s="35" t="str">
        <f>IF(BZ7="","",IF(BZ7="-","【-】","【"&amp;SUBSTITUTE(TEXT(BZ7,"#,##0.00"),"-","△")&amp;"】"))</f>
        <v>【100.05】</v>
      </c>
      <c r="CA6" s="36">
        <f>IF(CA7="",NA(),CA7)</f>
        <v>142.6</v>
      </c>
      <c r="CB6" s="36">
        <f t="shared" ref="CB6:CJ6" si="9">IF(CB7="",NA(),CB7)</f>
        <v>142.88</v>
      </c>
      <c r="CC6" s="36">
        <f t="shared" si="9"/>
        <v>145.5</v>
      </c>
      <c r="CD6" s="36">
        <f t="shared" si="9"/>
        <v>144.62</v>
      </c>
      <c r="CE6" s="36">
        <f t="shared" si="9"/>
        <v>146.47999999999999</v>
      </c>
      <c r="CF6" s="36">
        <f t="shared" si="9"/>
        <v>162.24</v>
      </c>
      <c r="CG6" s="36">
        <f t="shared" si="9"/>
        <v>165.47</v>
      </c>
      <c r="CH6" s="36">
        <f t="shared" si="9"/>
        <v>167.46</v>
      </c>
      <c r="CI6" s="36">
        <f t="shared" si="9"/>
        <v>168.56</v>
      </c>
      <c r="CJ6" s="36">
        <f t="shared" si="9"/>
        <v>167.1</v>
      </c>
      <c r="CK6" s="35" t="str">
        <f>IF(CK7="","",IF(CK7="-","【-】","【"&amp;SUBSTITUTE(TEXT(CK7,"#,##0.00"),"-","△")&amp;"】"))</f>
        <v>【166.40】</v>
      </c>
      <c r="CL6" s="36">
        <f>IF(CL7="",NA(),CL7)</f>
        <v>49.68</v>
      </c>
      <c r="CM6" s="36">
        <f t="shared" ref="CM6:CU6" si="10">IF(CM7="",NA(),CM7)</f>
        <v>49.26</v>
      </c>
      <c r="CN6" s="36">
        <f t="shared" si="10"/>
        <v>48.88</v>
      </c>
      <c r="CO6" s="36">
        <f t="shared" si="10"/>
        <v>48.54</v>
      </c>
      <c r="CP6" s="36">
        <f t="shared" si="10"/>
        <v>49.18</v>
      </c>
      <c r="CQ6" s="36">
        <f t="shared" si="10"/>
        <v>59.11</v>
      </c>
      <c r="CR6" s="36">
        <f t="shared" si="10"/>
        <v>59.74</v>
      </c>
      <c r="CS6" s="36">
        <f t="shared" si="10"/>
        <v>59.46</v>
      </c>
      <c r="CT6" s="36">
        <f t="shared" si="10"/>
        <v>59.51</v>
      </c>
      <c r="CU6" s="36">
        <f t="shared" si="10"/>
        <v>59.91</v>
      </c>
      <c r="CV6" s="35" t="str">
        <f>IF(CV7="","",IF(CV7="-","【-】","【"&amp;SUBSTITUTE(TEXT(CV7,"#,##0.00"),"-","△")&amp;"】"))</f>
        <v>【60.69】</v>
      </c>
      <c r="CW6" s="36">
        <f>IF(CW7="",NA(),CW7)</f>
        <v>98.5</v>
      </c>
      <c r="CX6" s="36">
        <f t="shared" ref="CX6:DF6" si="11">IF(CX7="",NA(),CX7)</f>
        <v>98.18</v>
      </c>
      <c r="CY6" s="36">
        <f t="shared" si="11"/>
        <v>98.37</v>
      </c>
      <c r="CZ6" s="36">
        <f t="shared" si="11"/>
        <v>96.86</v>
      </c>
      <c r="DA6" s="36">
        <f t="shared" si="11"/>
        <v>97.31</v>
      </c>
      <c r="DB6" s="36">
        <f t="shared" si="11"/>
        <v>87.91</v>
      </c>
      <c r="DC6" s="36">
        <f t="shared" si="11"/>
        <v>87.28</v>
      </c>
      <c r="DD6" s="36">
        <f t="shared" si="11"/>
        <v>87.41</v>
      </c>
      <c r="DE6" s="36">
        <f t="shared" si="11"/>
        <v>87.08</v>
      </c>
      <c r="DF6" s="36">
        <f t="shared" si="11"/>
        <v>87.26</v>
      </c>
      <c r="DG6" s="35" t="str">
        <f>IF(DG7="","",IF(DG7="-","【-】","【"&amp;SUBSTITUTE(TEXT(DG7,"#,##0.00"),"-","△")&amp;"】"))</f>
        <v>【89.82】</v>
      </c>
      <c r="DH6" s="36">
        <f>IF(DH7="",NA(),DH7)</f>
        <v>49.11</v>
      </c>
      <c r="DI6" s="36">
        <f t="shared" ref="DI6:DQ6" si="12">IF(DI7="",NA(),DI7)</f>
        <v>50.22</v>
      </c>
      <c r="DJ6" s="36">
        <f t="shared" si="12"/>
        <v>51.24</v>
      </c>
      <c r="DK6" s="36">
        <f t="shared" si="12"/>
        <v>52.18</v>
      </c>
      <c r="DL6" s="36">
        <f t="shared" si="12"/>
        <v>53.47</v>
      </c>
      <c r="DM6" s="36">
        <f t="shared" si="12"/>
        <v>46.88</v>
      </c>
      <c r="DN6" s="36">
        <f t="shared" si="12"/>
        <v>46.94</v>
      </c>
      <c r="DO6" s="36">
        <f t="shared" si="12"/>
        <v>47.62</v>
      </c>
      <c r="DP6" s="36">
        <f t="shared" si="12"/>
        <v>48.55</v>
      </c>
      <c r="DQ6" s="36">
        <f t="shared" si="12"/>
        <v>49.2</v>
      </c>
      <c r="DR6" s="35" t="str">
        <f>IF(DR7="","",IF(DR7="-","【-】","【"&amp;SUBSTITUTE(TEXT(DR7,"#,##0.00"),"-","△")&amp;"】"))</f>
        <v>【50.19】</v>
      </c>
      <c r="DS6" s="36">
        <f>IF(DS7="",NA(),DS7)</f>
        <v>23.11</v>
      </c>
      <c r="DT6" s="36">
        <f t="shared" ref="DT6:EB6" si="13">IF(DT7="",NA(),DT7)</f>
        <v>24.61</v>
      </c>
      <c r="DU6" s="36">
        <f t="shared" si="13"/>
        <v>26.9</v>
      </c>
      <c r="DV6" s="36">
        <f t="shared" si="13"/>
        <v>29.36</v>
      </c>
      <c r="DW6" s="36">
        <f t="shared" si="13"/>
        <v>30.67</v>
      </c>
      <c r="DX6" s="36">
        <f t="shared" si="13"/>
        <v>13.39</v>
      </c>
      <c r="DY6" s="36">
        <f t="shared" si="13"/>
        <v>14.48</v>
      </c>
      <c r="DZ6" s="36">
        <f t="shared" si="13"/>
        <v>16.27</v>
      </c>
      <c r="EA6" s="36">
        <f t="shared" si="13"/>
        <v>17.11</v>
      </c>
      <c r="EB6" s="36">
        <f t="shared" si="13"/>
        <v>18.329999999999998</v>
      </c>
      <c r="EC6" s="35" t="str">
        <f>IF(EC7="","",IF(EC7="-","【-】","【"&amp;SUBSTITUTE(TEXT(EC7,"#,##0.00"),"-","△")&amp;"】"))</f>
        <v>【20.63】</v>
      </c>
      <c r="ED6" s="36">
        <f>IF(ED7="",NA(),ED7)</f>
        <v>0.52</v>
      </c>
      <c r="EE6" s="36">
        <f t="shared" ref="EE6:EM6" si="14">IF(EE7="",NA(),EE7)</f>
        <v>0.26</v>
      </c>
      <c r="EF6" s="36">
        <f t="shared" si="14"/>
        <v>0.99</v>
      </c>
      <c r="EG6" s="36">
        <f t="shared" si="14"/>
        <v>2.0099999999999998</v>
      </c>
      <c r="EH6" s="36">
        <f t="shared" si="14"/>
        <v>0.42</v>
      </c>
      <c r="EI6" s="36">
        <f t="shared" si="14"/>
        <v>0.71</v>
      </c>
      <c r="EJ6" s="36">
        <f t="shared" si="14"/>
        <v>0.75</v>
      </c>
      <c r="EK6" s="36">
        <f t="shared" si="14"/>
        <v>0.63</v>
      </c>
      <c r="EL6" s="36">
        <f t="shared" si="14"/>
        <v>0.63</v>
      </c>
      <c r="EM6" s="36">
        <f t="shared" si="14"/>
        <v>0.6</v>
      </c>
      <c r="EN6" s="35" t="str">
        <f>IF(EN7="","",IF(EN7="-","【-】","【"&amp;SUBSTITUTE(TEXT(EN7,"#,##0.00"),"-","△")&amp;"】"))</f>
        <v>【0.69】</v>
      </c>
    </row>
    <row r="7" spans="1:144" s="37" customFormat="1" x14ac:dyDescent="0.2">
      <c r="A7" s="29"/>
      <c r="B7" s="38">
        <v>2020</v>
      </c>
      <c r="C7" s="38">
        <v>262072</v>
      </c>
      <c r="D7" s="38">
        <v>46</v>
      </c>
      <c r="E7" s="38">
        <v>1</v>
      </c>
      <c r="F7" s="38">
        <v>0</v>
      </c>
      <c r="G7" s="38">
        <v>1</v>
      </c>
      <c r="H7" s="38" t="s">
        <v>93</v>
      </c>
      <c r="I7" s="38" t="s">
        <v>94</v>
      </c>
      <c r="J7" s="38" t="s">
        <v>95</v>
      </c>
      <c r="K7" s="38" t="s">
        <v>96</v>
      </c>
      <c r="L7" s="38" t="s">
        <v>97</v>
      </c>
      <c r="M7" s="38" t="s">
        <v>98</v>
      </c>
      <c r="N7" s="39" t="s">
        <v>99</v>
      </c>
      <c r="O7" s="39">
        <v>63.85</v>
      </c>
      <c r="P7" s="39">
        <v>99.8</v>
      </c>
      <c r="Q7" s="39">
        <v>2750</v>
      </c>
      <c r="R7" s="39">
        <v>75734</v>
      </c>
      <c r="S7" s="39">
        <v>32.71</v>
      </c>
      <c r="T7" s="39">
        <v>2315.3200000000002</v>
      </c>
      <c r="U7" s="39">
        <v>75362</v>
      </c>
      <c r="V7" s="39">
        <v>23.11</v>
      </c>
      <c r="W7" s="39">
        <v>3261.01</v>
      </c>
      <c r="X7" s="39">
        <v>108.71</v>
      </c>
      <c r="Y7" s="39">
        <v>110.03</v>
      </c>
      <c r="Z7" s="39">
        <v>107.18</v>
      </c>
      <c r="AA7" s="39">
        <v>124.95</v>
      </c>
      <c r="AB7" s="39">
        <v>123.43</v>
      </c>
      <c r="AC7" s="39">
        <v>113.16</v>
      </c>
      <c r="AD7" s="39">
        <v>112.15</v>
      </c>
      <c r="AE7" s="39">
        <v>111.44</v>
      </c>
      <c r="AF7" s="39">
        <v>111.17</v>
      </c>
      <c r="AG7" s="39">
        <v>110.91</v>
      </c>
      <c r="AH7" s="39">
        <v>110.27</v>
      </c>
      <c r="AI7" s="39">
        <v>0</v>
      </c>
      <c r="AJ7" s="39">
        <v>0</v>
      </c>
      <c r="AK7" s="39">
        <v>0</v>
      </c>
      <c r="AL7" s="39">
        <v>0</v>
      </c>
      <c r="AM7" s="39">
        <v>0</v>
      </c>
      <c r="AN7" s="39">
        <v>0.68</v>
      </c>
      <c r="AO7" s="39">
        <v>1</v>
      </c>
      <c r="AP7" s="39">
        <v>1.03</v>
      </c>
      <c r="AQ7" s="39">
        <v>0.78</v>
      </c>
      <c r="AR7" s="39">
        <v>0.92</v>
      </c>
      <c r="AS7" s="39">
        <v>1.1499999999999999</v>
      </c>
      <c r="AT7" s="39">
        <v>212.82</v>
      </c>
      <c r="AU7" s="39">
        <v>282.64999999999998</v>
      </c>
      <c r="AV7" s="39">
        <v>319.02999999999997</v>
      </c>
      <c r="AW7" s="39">
        <v>354.61</v>
      </c>
      <c r="AX7" s="39">
        <v>327.66000000000003</v>
      </c>
      <c r="AY7" s="39">
        <v>357.82</v>
      </c>
      <c r="AZ7" s="39">
        <v>355.5</v>
      </c>
      <c r="BA7" s="39">
        <v>349.83</v>
      </c>
      <c r="BB7" s="39">
        <v>360.86</v>
      </c>
      <c r="BC7" s="39">
        <v>350.79</v>
      </c>
      <c r="BD7" s="39">
        <v>260.31</v>
      </c>
      <c r="BE7" s="39">
        <v>442.4</v>
      </c>
      <c r="BF7" s="39">
        <v>456.86</v>
      </c>
      <c r="BG7" s="39">
        <v>444.25</v>
      </c>
      <c r="BH7" s="39">
        <v>363.27</v>
      </c>
      <c r="BI7" s="39">
        <v>342.29</v>
      </c>
      <c r="BJ7" s="39">
        <v>307.45999999999998</v>
      </c>
      <c r="BK7" s="39">
        <v>312.58</v>
      </c>
      <c r="BL7" s="39">
        <v>314.87</v>
      </c>
      <c r="BM7" s="39">
        <v>309.27999999999997</v>
      </c>
      <c r="BN7" s="39">
        <v>322.92</v>
      </c>
      <c r="BO7" s="39">
        <v>275.67</v>
      </c>
      <c r="BP7" s="39">
        <v>97.02</v>
      </c>
      <c r="BQ7" s="39">
        <v>96.82</v>
      </c>
      <c r="BR7" s="39">
        <v>94.76</v>
      </c>
      <c r="BS7" s="39">
        <v>114.71</v>
      </c>
      <c r="BT7" s="39">
        <v>115.14</v>
      </c>
      <c r="BU7" s="39">
        <v>106.01</v>
      </c>
      <c r="BV7" s="39">
        <v>104.57</v>
      </c>
      <c r="BW7" s="39">
        <v>103.54</v>
      </c>
      <c r="BX7" s="39">
        <v>103.32</v>
      </c>
      <c r="BY7" s="39">
        <v>100.85</v>
      </c>
      <c r="BZ7" s="39">
        <v>100.05</v>
      </c>
      <c r="CA7" s="39">
        <v>142.6</v>
      </c>
      <c r="CB7" s="39">
        <v>142.88</v>
      </c>
      <c r="CC7" s="39">
        <v>145.5</v>
      </c>
      <c r="CD7" s="39">
        <v>144.62</v>
      </c>
      <c r="CE7" s="39">
        <v>146.47999999999999</v>
      </c>
      <c r="CF7" s="39">
        <v>162.24</v>
      </c>
      <c r="CG7" s="39">
        <v>165.47</v>
      </c>
      <c r="CH7" s="39">
        <v>167.46</v>
      </c>
      <c r="CI7" s="39">
        <v>168.56</v>
      </c>
      <c r="CJ7" s="39">
        <v>167.1</v>
      </c>
      <c r="CK7" s="39">
        <v>166.4</v>
      </c>
      <c r="CL7" s="39">
        <v>49.68</v>
      </c>
      <c r="CM7" s="39">
        <v>49.26</v>
      </c>
      <c r="CN7" s="39">
        <v>48.88</v>
      </c>
      <c r="CO7" s="39">
        <v>48.54</v>
      </c>
      <c r="CP7" s="39">
        <v>49.18</v>
      </c>
      <c r="CQ7" s="39">
        <v>59.11</v>
      </c>
      <c r="CR7" s="39">
        <v>59.74</v>
      </c>
      <c r="CS7" s="39">
        <v>59.46</v>
      </c>
      <c r="CT7" s="39">
        <v>59.51</v>
      </c>
      <c r="CU7" s="39">
        <v>59.91</v>
      </c>
      <c r="CV7" s="39">
        <v>60.69</v>
      </c>
      <c r="CW7" s="39">
        <v>98.5</v>
      </c>
      <c r="CX7" s="39">
        <v>98.18</v>
      </c>
      <c r="CY7" s="39">
        <v>98.37</v>
      </c>
      <c r="CZ7" s="39">
        <v>96.86</v>
      </c>
      <c r="DA7" s="39">
        <v>97.31</v>
      </c>
      <c r="DB7" s="39">
        <v>87.91</v>
      </c>
      <c r="DC7" s="39">
        <v>87.28</v>
      </c>
      <c r="DD7" s="39">
        <v>87.41</v>
      </c>
      <c r="DE7" s="39">
        <v>87.08</v>
      </c>
      <c r="DF7" s="39">
        <v>87.26</v>
      </c>
      <c r="DG7" s="39">
        <v>89.82</v>
      </c>
      <c r="DH7" s="39">
        <v>49.11</v>
      </c>
      <c r="DI7" s="39">
        <v>50.22</v>
      </c>
      <c r="DJ7" s="39">
        <v>51.24</v>
      </c>
      <c r="DK7" s="39">
        <v>52.18</v>
      </c>
      <c r="DL7" s="39">
        <v>53.47</v>
      </c>
      <c r="DM7" s="39">
        <v>46.88</v>
      </c>
      <c r="DN7" s="39">
        <v>46.94</v>
      </c>
      <c r="DO7" s="39">
        <v>47.62</v>
      </c>
      <c r="DP7" s="39">
        <v>48.55</v>
      </c>
      <c r="DQ7" s="39">
        <v>49.2</v>
      </c>
      <c r="DR7" s="39">
        <v>50.19</v>
      </c>
      <c r="DS7" s="39">
        <v>23.11</v>
      </c>
      <c r="DT7" s="39">
        <v>24.61</v>
      </c>
      <c r="DU7" s="39">
        <v>26.9</v>
      </c>
      <c r="DV7" s="39">
        <v>29.36</v>
      </c>
      <c r="DW7" s="39">
        <v>30.67</v>
      </c>
      <c r="DX7" s="39">
        <v>13.39</v>
      </c>
      <c r="DY7" s="39">
        <v>14.48</v>
      </c>
      <c r="DZ7" s="39">
        <v>16.27</v>
      </c>
      <c r="EA7" s="39">
        <v>17.11</v>
      </c>
      <c r="EB7" s="39">
        <v>18.329999999999998</v>
      </c>
      <c r="EC7" s="39">
        <v>20.63</v>
      </c>
      <c r="ED7" s="39">
        <v>0.52</v>
      </c>
      <c r="EE7" s="39">
        <v>0.26</v>
      </c>
      <c r="EF7" s="39">
        <v>0.99</v>
      </c>
      <c r="EG7" s="39">
        <v>2.0099999999999998</v>
      </c>
      <c r="EH7" s="39">
        <v>0.42</v>
      </c>
      <c r="EI7" s="39">
        <v>0.71</v>
      </c>
      <c r="EJ7" s="39">
        <v>0.75</v>
      </c>
      <c r="EK7" s="39">
        <v>0.63</v>
      </c>
      <c r="EL7" s="39">
        <v>0.63</v>
      </c>
      <c r="EM7" s="39">
        <v>0.6</v>
      </c>
      <c r="EN7" s="39">
        <v>0.69</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2">
      <c r="B11">
        <v>4</v>
      </c>
      <c r="C11">
        <v>3</v>
      </c>
      <c r="D11">
        <v>2</v>
      </c>
      <c r="E11">
        <v>1</v>
      </c>
      <c r="F11">
        <v>0</v>
      </c>
      <c r="G11" t="s">
        <v>105</v>
      </c>
    </row>
    <row r="12" spans="1:144" x14ac:dyDescent="0.2">
      <c r="B12">
        <v>1</v>
      </c>
      <c r="C12">
        <v>1</v>
      </c>
      <c r="D12">
        <v>1</v>
      </c>
      <c r="E12">
        <v>1</v>
      </c>
      <c r="F12">
        <v>2</v>
      </c>
      <c r="G12" t="s">
        <v>106</v>
      </c>
    </row>
    <row r="13" spans="1:144" x14ac:dyDescent="0.2">
      <c r="B13" t="s">
        <v>107</v>
      </c>
      <c r="C13" t="s">
        <v>108</v>
      </c>
      <c r="D13" t="s">
        <v>107</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2022-02-08T01:09:47Z</cp:lastPrinted>
  <dcterms:created xsi:type="dcterms:W3CDTF">2021-12-03T06:52:46Z</dcterms:created>
  <dcterms:modified xsi:type="dcterms:W3CDTF">2022-02-09T08:11:53Z</dcterms:modified>
  <cp:category/>
</cp:coreProperties>
</file>