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21 和束町\"/>
    </mc:Choice>
  </mc:AlternateContent>
  <xr:revisionPtr revIDLastSave="0" documentId="13_ncr:1_{E2AC2A89-8B26-4BBE-A7FC-95C287B1A6BF}" xr6:coauthVersionLast="36" xr6:coauthVersionMax="36" xr10:uidLastSave="{00000000-0000-0000-0000-000000000000}"/>
  <workbookProtection workbookAlgorithmName="SHA-512" workbookHashValue="nN2crUl0wqPrnsKpy13/Z92EFxJoEhd7AgObpn25q+SOoX3caHkqZDX64hMtMl5dWp74PqoL3UK4DpGy6WoL2w==" workbookSaltValue="hWeWfax3+NW1TLqAsxzx+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P10" i="4"/>
  <c r="I10"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<sst xmlns="http://schemas.openxmlformats.org/spreadsheetml/2006/main" count="236" uniqueCount="120">
  <si>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</si>
  <si>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</si>
  <si>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</si>
  <si>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</si>
  <si>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</si>
  <si>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</si>
  <si>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</si>
  <si>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</si>
  <si>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</si>
  <si>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</si>
  <si>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</si>
  <si>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</si>
  <si>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</si>
  <si>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</si>
  <si>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</si>
  <si>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</si>
  <si>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</si>
  <si>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</si>
  <si>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</si>
  <si>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</si>
  <si>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</si>
  <si>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</si>
  <si>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</si>
  <si>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</si>
  <si>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</si>
  <si>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</si>
  <si>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</si>
  <si>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</si>
  <si>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</si>
  <si>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</si>
  <si>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</si>
  <si>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</si>
  <si>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</si>
  <si>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</si>
  <si>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</si>
  <si>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</si>
  <si>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</si>
  <si>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</si>
  <si>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</si>
  <si>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</si>
  <si>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</si>
  <si>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</si>
  <si>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</si>
  <si>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</si>
  <si>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</si>
  <si>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</si>
  <si>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</si>
  <si>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</si>
  <si>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</si>
  <si>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</si>
  <si>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</si>
  <si>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</si>
  <si>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</si>
  <si>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</si>
  <si>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</si>
  <si>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</si>
  <si>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</si>
  <si>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</si>
  <si>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</si>
  <si>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</si>
  <si>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</si>
  <si>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</si>
  <si>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</si>
  <si>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</si>
  <si>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</si>
  <si>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</si>
  <si>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</si>
  <si>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</si>
  <si>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</si>
  <si>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</si>
  <si>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</si>
  <si>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</si>
  <si>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</si>
  <si>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</si>
  <si>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</si>
  <si>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</si>
  <si>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</si>
  <si>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</si>
  <si>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</si>
  <si>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</si>
  <si>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</si>
  <si>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</si>
  <si>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</si>
  <si>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</si>
  <si>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</si>
  <si>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</si>
  <si>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</si>
  <si>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</si>
  <si>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</si>
  <si>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</si>
  <si>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</si>
  <si>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</si>
  <si>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</si>
  <si>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</si>
  <si>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</si>
  <si>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</si>
  <si>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</si>
  <si>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</si>
  <si>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</si>
  <si>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</si>
  <si>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</si>
  <si>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</si>
  <si>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</si>
  <si>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</si>
  <si>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</si>
  <si>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</si>
  <si>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</si>
  <si>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</si>
  <si>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</si>
  <si>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</si>
  <si>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</si>
  <si>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</si>
  <si>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</si>
  <si>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</si>
  <si>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</si>
  <si>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</si>
  <si>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</si>
  <si>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管路については、最も早い供用開始から２３年の経過状況であり、現時点では更新の必要性はない。
　ただし、腐食等による事故防止のため、日常的に管路状況を把握するとともに、策定したストックマネジメント計画に基づき、適正な維持管理・更新が図れるよう取り組みを進める。</t>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</si>
  <si>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phoneticPr fontId="4"/>
  </si>
  <si>
    <t>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が増加したことに伴い収益的収支比率及び経費回収率が減少し汚水処理原価が増加している。
　水洗化率（下水道への接続率）は徐々に向上しているが、類似団体と比較すると差が大きくなっていることから、接続率向上に向けての有効な手法など調査・研究を重ね、さらなる接続促進に向けての取り組みが必要である。
　今後、施設・機器・管路などの更新も見込まれてくることから、料金収入の増加を目指すとともに補助制度を有効に活用するために平成２９年度に策定した簡易版ストックマネジメント計画の見直しを令和２年度から令和４年度にかけて行っている。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rPh sb="397" eb="399">
      <t>ゾウカ</t>
    </rPh>
    <rPh sb="400" eb="40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</si>
</sst>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4F-4653-AED4-B53F1C961B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774F-4653-AED4-B53F1C961B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44.28</c:v>
                </c:pt>
                <c:pt idx="1">
                  <c:v>44.96</c:v>
                </c:pt>
                <c:pt idx="2">
                  <c:v>47.22</c:v>
                </c:pt>
                <c:pt idx="3">
                  <c:v>47.59</c:v>
                </c:pt>
                <c:pt idx="4">
                  <c:v>103.91</c:v>
                </c:pt>
              </c:numCache>
            </c:numRef>
          </c:val>
          <c:extLst>
            <c:ext xmlns:c16="http://schemas.microsoft.com/office/drawing/2014/chart" uri="{C3380CC4-5D6E-409C-BE32-E72D297353CC}">
              <c16:uniqueId val="{00000000-A19C-4ED1-B5B0-7042D15E1C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19C-4ED1-B5B0-7042D15E1C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73.069999999999993</c:v>
                </c:pt>
                <c:pt idx="1">
                  <c:v>73.78</c:v>
                </c:pt>
                <c:pt idx="2">
                  <c:v>74.430000000000007</c:v>
                </c:pt>
                <c:pt idx="3">
                  <c:v>75.41</c:v>
                </c:pt>
                <c:pt idx="4">
                  <c:v>75.430000000000007</c:v>
                </c:pt>
              </c:numCache>
            </c:numRef>
          </c:val>
          <c:extLst>
            <c:ext xmlns:c16="http://schemas.microsoft.com/office/drawing/2014/chart" uri="{C3380CC4-5D6E-409C-BE32-E72D297353CC}">
              <c16:uniqueId val="{00000000-0D7B-4348-B877-3A73D161E86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D7B-4348-B877-3A73D161E86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69.959999999999994</c:v>
                </c:pt>
                <c:pt idx="1">
                  <c:v>68.77</c:v>
                </c:pt>
                <c:pt idx="2">
                  <c:v>68.209999999999994</c:v>
                </c:pt>
                <c:pt idx="3">
                  <c:v>67.56</c:v>
                </c:pt>
                <c:pt idx="4">
                  <c:v>66.510000000000005</c:v>
                </c:pt>
              </c:numCache>
            </c:numRef>
          </c:val>
          <c:extLst>
            <c:ext xmlns:c16="http://schemas.microsoft.com/office/drawing/2014/chart" uri="{C3380CC4-5D6E-409C-BE32-E72D297353CC}">
              <c16:uniqueId val="{00000000-0E0B-445F-A910-C2EA5E45A9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B-445F-A910-C2EA5E45A9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F2-4DD4-80AD-5B9C29474B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F2-4DD4-80AD-5B9C29474B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7-4C74-813A-C69A01A83D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7-4C74-813A-C69A01A83D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3-43D4-A2F3-A17041D47A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3-43D4-A2F3-A17041D47A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D-4DA3-8EC0-FA5C026ED4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D-4DA3-8EC0-FA5C026ED4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6401</c:v>
                </c:pt>
                <c:pt idx="1">
                  <c:v>5983.65</c:v>
                </c:pt>
                <c:pt idx="2">
                  <c:v>5771.27</c:v>
                </c:pt>
                <c:pt idx="3">
                  <c:v>5374.77</c:v>
                </c:pt>
                <c:pt idx="4">
                  <c:v>5140.6899999999996</c:v>
                </c:pt>
              </c:numCache>
            </c:numRef>
          </c:val>
          <c:extLst>
            <c:ext xmlns:c16="http://schemas.microsoft.com/office/drawing/2014/chart" uri="{C3380CC4-5D6E-409C-BE32-E72D297353CC}">
              <c16:uniqueId val="{00000000-0DBC-4C41-AF8C-1E2D9EF086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DBC-4C41-AF8C-1E2D9EF086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59.96</c:v>
                </c:pt>
                <c:pt idx="1">
                  <c:v>54.39</c:v>
                </c:pt>
                <c:pt idx="2">
                  <c:v>54.15</c:v>
                </c:pt>
                <c:pt idx="3">
                  <c:v>47.32</c:v>
                </c:pt>
                <c:pt idx="4">
                  <c:v>37.4</c:v>
                </c:pt>
              </c:numCache>
            </c:numRef>
          </c:val>
          <c:extLst>
            <c:ext xmlns:c16="http://schemas.microsoft.com/office/drawing/2014/chart" uri="{C3380CC4-5D6E-409C-BE32-E72D297353CC}">
              <c16:uniqueId val="{00000000-557E-42DD-90BB-78BB1AEB2A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57E-42DD-90BB-78BB1AEB2A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235.2</c:v>
                </c:pt>
                <c:pt idx="1">
                  <c:v>266.10000000000002</c:v>
                </c:pt>
                <c:pt idx="2">
                  <c:v>273.05</c:v>
                </c:pt>
                <c:pt idx="3">
                  <c:v>312.47000000000003</c:v>
                </c:pt>
                <c:pt idx="4">
                  <c:v>399.7</c:v>
                </c:pt>
              </c:numCache>
            </c:numRef>
          </c:val>
          <c:extLst>
            <c:ext xmlns:c16="http://schemas.microsoft.com/office/drawing/2014/chart" uri="{C3380CC4-5D6E-409C-BE32-E72D297353CC}">
              <c16:uniqueId val="{00000000-8308-4849-92CE-F8454E15BD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308-4849-92CE-F8454E15BD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和束町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3689</v>
      </c>
      <c r="AM8" s="46"/>
      <c r="AN8" s="46"/>
      <c r="AO8" s="46"/>
      <c r="AP8" s="46"/>
      <c r="AQ8" s="46"/>
      <c r="AR8" s="46"/>
      <c r="AS8" s="46"/>
      <c r="AT8" s="45">
        <f>データ!T6</f>
        <v>64.930000000000007</v>
      </c>
      <c r="AU8" s="45"/>
      <c r="AV8" s="45"/>
      <c r="AW8" s="45"/>
      <c r="AX8" s="45"/>
      <c r="AY8" s="45"/>
      <c r="AZ8" s="45"/>
      <c r="BA8" s="45"/>
      <c r="BB8" s="45">
        <f>データ!U6</f>
        <v>56.82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60.41</v>
      </c>
      <c r="Q10" s="45"/>
      <c r="R10" s="45"/>
      <c r="S10" s="45"/>
      <c r="T10" s="45"/>
      <c r="U10" s="45"/>
      <c r="V10" s="45"/>
      <c r="W10" s="45">
        <f>データ!Q6</f>
        <v>39.64</v>
      </c>
      <c r="X10" s="45"/>
      <c r="Y10" s="45"/>
      <c r="Z10" s="45"/>
      <c r="AA10" s="45"/>
      <c r="AB10" s="45"/>
      <c r="AC10" s="45"/>
      <c r="AD10" s="46">
        <f>データ!R6</f>
        <v>2750</v>
      </c>
      <c r="AE10" s="46"/>
      <c r="AF10" s="46"/>
      <c r="AG10" s="46"/>
      <c r="AH10" s="46"/>
      <c r="AI10" s="46"/>
      <c r="AJ10" s="46"/>
      <c r="AK10" s="2"/>
      <c r="AL10" s="46">
        <f>データ!V6</f>
        <v>2206</v>
      </c>
      <c r="AM10" s="46"/>
      <c r="AN10" s="46"/>
      <c r="AO10" s="46"/>
      <c r="AP10" s="46"/>
      <c r="AQ10" s="46"/>
      <c r="AR10" s="46"/>
      <c r="AS10" s="46"/>
      <c r="AT10" s="45">
        <f>データ!W6</f>
        <v>0.83</v>
      </c>
      <c r="AU10" s="45"/>
      <c r="AV10" s="45"/>
      <c r="AW10" s="45"/>
      <c r="AX10" s="45"/>
      <c r="AY10" s="45"/>
      <c r="AZ10" s="45"/>
      <c r="BA10" s="45"/>
      <c r="BB10" s="45">
        <f>データ!X6</f>
        <v>2657.83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kkd+FLrnBJ3kqg/yrL1oStdee2NeYAq0QPPbyqT0WzLSTZs9aE1ZYja6ESNVUWpSJXJSAHqa+/ZC1tsGVdaLgQ==" saltValue="BqXBPshczdC47Oc9FIOF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263656</v>
      </c>
      <c r="D6" s="19">
        <f t="shared" si="3"/>
        <v>47</v>
      </c>
      <c r="E6" s="19">
        <f t="shared" si="3"/>
        <v>17</v>
      </c>
      <c r="F6" s="19">
        <f t="shared" si="3"/>
        <v>4</v>
      </c>
      <c r="G6" s="19">
        <f t="shared" si="3"/>
        <v>0</v>
      </c>
      <c r="H6" s="19" t="str">
        <f t="shared" si="3"/>
        <v>京都府　和束町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60.41</v>
      </c>
      <c r="Q6" s="20">
        <f t="shared" si="3"/>
        <v>39.64</v>
      </c>
      <c r="R6" s="20">
        <f t="shared" si="3"/>
        <v>2750</v>
      </c>
      <c r="S6" s="20">
        <f t="shared" si="3"/>
        <v>3689</v>
      </c>
      <c r="T6" s="20">
        <f t="shared" si="3"/>
        <v>64.930000000000007</v>
      </c>
      <c r="U6" s="20">
        <f t="shared" si="3"/>
        <v>56.82</v>
      </c>
      <c r="V6" s="20">
        <f t="shared" si="3"/>
        <v>2206</v>
      </c>
      <c r="W6" s="20">
        <f t="shared" si="3"/>
        <v>0.83</v>
      </c>
      <c r="X6" s="20">
        <f t="shared" si="3"/>
        <v>2657.83</v>
      </c>
      <c r="Y6" s="21">
        <f>IF(Y7="",NA(),Y7)</f>
        <v>69.959999999999994</v>
      </c>
      <c r="Z6" s="21">
        <f t="shared" ref="Z6:AH6" si="4">IF(Z7="",NA(),Z7)</f>
        <v>68.77</v>
      </c>
      <c r="AA6" s="21">
        <f t="shared" si="4"/>
        <v>68.209999999999994</v>
      </c>
      <c r="AB6" s="21">
        <f t="shared" si="4"/>
        <v>67.56</v>
      </c>
      <c r="AC6" s="21">
        <f t="shared" si="4"/>
        <v>66.510000000000005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6401</v>
      </c>
      <c r="BG6" s="21">
        <f t="shared" ref="BG6:BO6" si="7">IF(BG7="",NA(),BG7)</f>
        <v>5983.65</v>
      </c>
      <c r="BH6" s="21">
        <f t="shared" si="7"/>
        <v>5771.27</v>
      </c>
      <c r="BI6" s="21">
        <f t="shared" si="7"/>
        <v>5374.77</v>
      </c>
      <c r="BJ6" s="21">
        <f t="shared" si="7"/>
        <v>5140.6899999999996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59.96</v>
      </c>
      <c r="BR6" s="21">
        <f t="shared" ref="BR6:BZ6" si="8">IF(BR7="",NA(),BR7)</f>
        <v>54.39</v>
      </c>
      <c r="BS6" s="21">
        <f t="shared" si="8"/>
        <v>54.15</v>
      </c>
      <c r="BT6" s="21">
        <f t="shared" si="8"/>
        <v>47.32</v>
      </c>
      <c r="BU6" s="21">
        <f t="shared" si="8"/>
        <v>37.4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235.2</v>
      </c>
      <c r="CC6" s="21">
        <f t="shared" ref="CC6:CK6" si="9">IF(CC7="",NA(),CC7)</f>
        <v>266.10000000000002</v>
      </c>
      <c r="CD6" s="21">
        <f t="shared" si="9"/>
        <v>273.05</v>
      </c>
      <c r="CE6" s="21">
        <f t="shared" si="9"/>
        <v>312.47000000000003</v>
      </c>
      <c r="CF6" s="21">
        <f t="shared" si="9"/>
        <v>399.7</v>
      </c>
      <c r="CG6" s="21">
        <f t="shared" si="9"/>
        <v>221.81</v>
      </c>
      <c r="CH6" s="21">
        <f t="shared" si="9"/>
        <v>230.02</v>
      </c>
      <c r="CI6" s="21">
        <f t="shared" si="9"/>
        <v>228.47</v>
      </c>
      <c r="CJ6" s="21">
        <f t="shared" si="9"/>
        <v>224.88</v>
      </c>
      <c r="CK6" s="21">
        <f t="shared" si="9"/>
        <v>228.64</v>
      </c>
      <c r="CL6" s="20" t="str">
        <f>IF(CL7="","",IF(CL7="-","【-】","【"&amp;SUBSTITUTE(TEXT(CL7,"#,##0.00"),"-","△")&amp;"】"))</f>
        <v>【216.39】</v>
      </c>
      <c r="CM6" s="21">
        <f>IF(CM7="",NA(),CM7)</f>
        <v>44.28</v>
      </c>
      <c r="CN6" s="21">
        <f t="shared" ref="CN6:CV6" si="10">IF(CN7="",NA(),CN7)</f>
        <v>44.96</v>
      </c>
      <c r="CO6" s="21">
        <f t="shared" si="10"/>
        <v>47.22</v>
      </c>
      <c r="CP6" s="21">
        <f t="shared" si="10"/>
        <v>47.59</v>
      </c>
      <c r="CQ6" s="21">
        <f t="shared" si="10"/>
        <v>103.91</v>
      </c>
      <c r="CR6" s="21">
        <f t="shared" si="10"/>
        <v>43.36</v>
      </c>
      <c r="CS6" s="21">
        <f t="shared" si="10"/>
        <v>42.56</v>
      </c>
      <c r="CT6" s="21">
        <f t="shared" si="10"/>
        <v>42.47</v>
      </c>
      <c r="CU6" s="21">
        <f t="shared" si="10"/>
        <v>42.4</v>
      </c>
      <c r="CV6" s="21">
        <f t="shared" si="10"/>
        <v>42.28</v>
      </c>
      <c r="CW6" s="20" t="str">
        <f>IF(CW7="","",IF(CW7="-","【-】","【"&amp;SUBSTITUTE(TEXT(CW7,"#,##0.00"),"-","△")&amp;"】"))</f>
        <v>【42.57】</v>
      </c>
      <c r="CX6" s="21">
        <f>IF(CX7="",NA(),CX7)</f>
        <v>73.069999999999993</v>
      </c>
      <c r="CY6" s="21">
        <f t="shared" ref="CY6:DG6" si="11">IF(CY7="",NA(),CY7)</f>
        <v>73.78</v>
      </c>
      <c r="CZ6" s="21">
        <f t="shared" si="11"/>
        <v>74.430000000000007</v>
      </c>
      <c r="DA6" s="21">
        <f t="shared" si="11"/>
        <v>75.41</v>
      </c>
      <c r="DB6" s="21">
        <f t="shared" si="11"/>
        <v>75.430000000000007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263656</v>
      </c>
      <c r="D7" s="23">
        <v>47</v>
      </c>
      <c r="E7" s="23">
        <v>17</v>
      </c>
      <c r="F7" s="23">
        <v>4</v>
      </c>
      <c r="G7" s="23">
        <v>0</v>
      </c>
      <c r="H7" s="23" t="s">
        <v>97</v>
      </c>
      <c r="I7" s="23" t="s">
        <v>98</v>
      </c>
      <c r="J7" s="23" t="s">
        <v>99</v>
      </c>
      <c r="K7" s="23" t="s">
        <v>100</v>
      </c>
      <c r="L7" s="23" t="s">
        <v>101</v>
      </c>
      <c r="M7" s="23" t="s">
        <v>102</v>
      </c>
      <c r="N7" s="24" t="s">
        <v>103</v>
      </c>
      <c r="O7" s="24" t="s">
        <v>104</v>
      </c>
      <c r="P7" s="24">
        <v>60.41</v>
      </c>
      <c r="Q7" s="24">
        <v>39.64</v>
      </c>
      <c r="R7" s="24">
        <v>2750</v>
      </c>
      <c r="S7" s="24">
        <v>3689</v>
      </c>
      <c r="T7" s="24">
        <v>64.930000000000007</v>
      </c>
      <c r="U7" s="24">
        <v>56.82</v>
      </c>
      <c r="V7" s="24">
        <v>2206</v>
      </c>
      <c r="W7" s="24">
        <v>0.83</v>
      </c>
      <c r="X7" s="24">
        <v>2657.83</v>
      </c>
      <c r="Y7" s="24">
        <v>69.959999999999994</v>
      </c>
      <c r="Z7" s="24">
        <v>68.77</v>
      </c>
      <c r="AA7" s="24">
        <v>68.209999999999994</v>
      </c>
      <c r="AB7" s="24">
        <v>67.56</v>
      </c>
      <c r="AC7" s="24">
        <v>66.510000000000005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6401</v>
      </c>
      <c r="BG7" s="24">
        <v>5983.65</v>
      </c>
      <c r="BH7" s="24">
        <v>5771.27</v>
      </c>
      <c r="BI7" s="24">
        <v>5374.77</v>
      </c>
      <c r="BJ7" s="24">
        <v>5140.6899999999996</v>
      </c>
      <c r="BK7" s="24">
        <v>1243.71</v>
      </c>
      <c r="BL7" s="24">
        <v>1194.1500000000001</v>
      </c>
      <c r="BM7" s="24">
        <v>1206.79</v>
      </c>
      <c r="BN7" s="24">
        <v>1258.43</v>
      </c>
      <c r="BO7" s="24">
        <v>1163.75</v>
      </c>
      <c r="BP7" s="24">
        <v>1201.79</v>
      </c>
      <c r="BQ7" s="24">
        <v>59.96</v>
      </c>
      <c r="BR7" s="24">
        <v>54.39</v>
      </c>
      <c r="BS7" s="24">
        <v>54.15</v>
      </c>
      <c r="BT7" s="24">
        <v>47.32</v>
      </c>
      <c r="BU7" s="24">
        <v>37.4</v>
      </c>
      <c r="BV7" s="24">
        <v>74.3</v>
      </c>
      <c r="BW7" s="24">
        <v>72.260000000000005</v>
      </c>
      <c r="BX7" s="24">
        <v>71.84</v>
      </c>
      <c r="BY7" s="24">
        <v>73.36</v>
      </c>
      <c r="BZ7" s="24">
        <v>72.599999999999994</v>
      </c>
      <c r="CA7" s="24">
        <v>75.31</v>
      </c>
      <c r="CB7" s="24">
        <v>235.2</v>
      </c>
      <c r="CC7" s="24">
        <v>266.10000000000002</v>
      </c>
      <c r="CD7" s="24">
        <v>273.05</v>
      </c>
      <c r="CE7" s="24">
        <v>312.47000000000003</v>
      </c>
      <c r="CF7" s="24">
        <v>399.7</v>
      </c>
      <c r="CG7" s="24">
        <v>221.81</v>
      </c>
      <c r="CH7" s="24">
        <v>230.02</v>
      </c>
      <c r="CI7" s="24">
        <v>228.47</v>
      </c>
      <c r="CJ7" s="24">
        <v>224.88</v>
      </c>
      <c r="CK7" s="24">
        <v>228.64</v>
      </c>
      <c r="CL7" s="24">
        <v>216.39</v>
      </c>
      <c r="CM7" s="24">
        <v>44.28</v>
      </c>
      <c r="CN7" s="24">
        <v>44.96</v>
      </c>
      <c r="CO7" s="24">
        <v>47.22</v>
      </c>
      <c r="CP7" s="24">
        <v>47.59</v>
      </c>
      <c r="CQ7" s="24">
        <v>103.91</v>
      </c>
      <c r="CR7" s="24">
        <v>43.36</v>
      </c>
      <c r="CS7" s="24">
        <v>42.56</v>
      </c>
      <c r="CT7" s="24">
        <v>42.47</v>
      </c>
      <c r="CU7" s="24">
        <v>42.4</v>
      </c>
      <c r="CV7" s="24">
        <v>42.28</v>
      </c>
      <c r="CW7" s="24">
        <v>42.57</v>
      </c>
      <c r="CX7" s="24">
        <v>73.069999999999993</v>
      </c>
      <c r="CY7" s="24">
        <v>73.78</v>
      </c>
      <c r="CZ7" s="24">
        <v>74.430000000000007</v>
      </c>
      <c r="DA7" s="24">
        <v>75.41</v>
      </c>
      <c r="DB7" s="24">
        <v>75.430000000000007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dcterms:created xsi:type="dcterms:W3CDTF">2023-01-12T23:57:26Z</dcterms:created>
  <dcterms:modified xsi:type="dcterms:W3CDTF">2023-02-13T02:42:05Z</dcterms:modified>
  <cp:category/>
</cp:coreProperties>
</file>