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219.151\file-server\総務課\旧\経理係\①経理全般\計画・調査回答（経理共通）\その他調査回答\R5\【R6.1】【京都府26〆】公営企業に係る経営比較分析表（令和４年度決算）の分析等について（依頼）\"/>
    </mc:Choice>
  </mc:AlternateContent>
  <workbookProtection workbookAlgorithmName="SHA-512" workbookHashValue="rcTWgMjO0hl1Bc45gJ73gF7D1dsG2AIhx7Glz2ZhKQRQOznx4SNdBF2lK6aLQBOkc3h5s2l/TjA/thbbeWIq1g==" workbookSaltValue="4evNnARlsyHDMBvFnfUYhA==" workbookSpinCount="100000" lockStructure="1"/>
  <bookViews>
    <workbookView xWindow="0" yWindow="0" windowWidth="18660" windowHeight="64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<sst xmlns="http://schemas.openxmlformats.org/spreadsheetml/2006/main" count="228" uniqueCount="115">
  <si>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</si>
  <si>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</si>
  <si>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</si>
  <si>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</si>
  <si>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</si>
  <si>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</si>
  <si>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</si>
  <si>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</si>
  <si>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</si>
  <si>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</si>
  <si>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</si>
  <si>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</si>
  <si>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</si>
  <si>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</si>
  <si>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</si>
  <si>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</si>
  <si>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</si>
  <si>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</si>
  <si>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</si>
  <si>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</si>
  <si>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</si>
  <si>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</si>
  <si>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</si>
  <si>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</si>
  <si>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</si>
  <si>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</si>
  <si>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</si>
  <si>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</si>
  <si>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</si>
  <si>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</si>
  <si>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</si>
  <si>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</si>
  <si>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</si>
  <si>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</si>
  <si>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</si>
  <si>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</si>
  <si>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</si>
  <si>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</si>
  <si>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</si>
  <si>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</si>
  <si>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</si>
  <si>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</si>
  <si>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</si>
  <si>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</si>
  <si>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</si>
  <si>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</si>
  <si>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</si>
  <si>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</si>
  <si>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</si>
  <si>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</si>
  <si>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</si>
  <si>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</si>
  <si>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</si>
  <si>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</si>
  <si>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</si>
  <si>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</si>
  <si>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</si>
  <si>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</si>
  <si>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</si>
  <si>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</si>
  <si>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</si>
  <si>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</si>
  <si>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</si>
  <si>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</si>
  <si>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</si>
  <si>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</si>
  <si>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</si>
  <si>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</si>
  <si>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</si>
  <si>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</si>
  <si>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</si>
  <si>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</si>
  <si>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</si>
  <si>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</si>
  <si>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</si>
  <si>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</si>
  <si>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</si>
  <si>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</si>
  <si>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</si>
  <si>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</si>
  <si>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</si>
  <si>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</si>
  <si>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</si>
  <si>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</si>
  <si>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</si>
  <si>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</si>
  <si>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</si>
  <si>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</si>
  <si>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</si>
  <si>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</si>
  <si>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</si>
  <si>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</si>
  <si>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</si>
  <si>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福知山市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</si>
  <si>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</si>
  <si>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</si>
  <si>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</si>
  <si>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</si>
  <si>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</si>
  <si>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</si>
  <si>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</si>
  <si>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</si>
  <si>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</si>
  <si>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</si>
  <si>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</si>
  <si>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</si>
  <si>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</si>
  <si>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</si>
  <si>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</si>
  <si>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</si>
  <si>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</si>
  <si>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</si>
  <si>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市の水道事業の経営については、現在のところ累積欠損金はなく、流動比率についても100％を超えている経営状況ではあるが、類似団体と比較すると財源を占める企業債の割合は大きく有収率は低い。今後も簡易水道事業の統合の影響や人口減少に伴う給水収益の減少、施設の老朽化に伴う維持管理費などの増加が予想され、経営状況については、引き続き厳しい状況になるものと予想される。そのため、有収率の改善による給水収益の確保や費用の節減に努める。
　老朽化の状況については、どの指数も類似団体の平均値を下回っている。今後も計画的な老朽管路を中心とした更新が必要である。
　以上のことを踏まえ、水道事業ビジョンや経営戦略に基づき、企業債残高がこれ以上増えることのないように企業債を適正に借り入れながら、災害に強く、経営効率の良い水道施設の管理・整備に引き続き取り組んでいく。</t>
    <phoneticPr fontId="4"/>
  </si>
  <si>
    <t xml:space="preserve">①令和３年度に引き続き100％を上回ったものの、令和４年度では1.59ポイントの悪化となった。今後についても施設の老朽化による維持管理費用などの増加等が懸念されることから、さらなる経営の効率化を図る。
②累積欠損金は現在のところ発生していない。
③毎年度100％を上回っており、支払能力は十分に備わっているものの、類似団体の平均値を下回っている。
④類似団体の平均値を上回っており、債務残高は大きい状況である。これは簡易水道事業の統合や大規模な更新事業により、企業債残高が増えたことによるものである。今後も有利な財源の確保に努め、企業債残高の抑制を図る。
⑤100％を下回っており、費用を給水収益で賄えていない状況である。引き続き費用の節減に努める。
⑥類似団体の平均値を上回っている。これは、有収水量が減少し、簡易水道統合等により費用が大幅に増加したためである。費用の節減により改善に努める。
⑦施設の統廃合を進めてきた結果、毎年度類似団体の平均値を上回っており、施設の効率性は良いといえるが、近年は人口減少等に伴う配水量の減少により悪化の傾向にある。
⑧全ての年度で類似団体の平均値を下回っている。これは本市の管路延長が類似団体に比べ長いことや、多くの浄水場を有しているため配水ロスが大きいこと等が要因と考えられる。
以上のことから、令和４年度については、累積欠損金は発生していないものの、経営状況は厳しい状況にある。
水道事業ビジョンや経営戦略に基づき、経営の効率化・業務の最適化を図る。
</t>
    <rPh sb="40" eb="42">
      <t>アッカ</t>
    </rPh>
    <rPh sb="448" eb="450">
      <t>キンネン</t>
    </rPh>
    <rPh sb="451" eb="453">
      <t>ジンコウ</t>
    </rPh>
    <rPh sb="453" eb="455">
      <t>ゲンショウ</t>
    </rPh>
    <rPh sb="455" eb="456">
      <t>トウ</t>
    </rPh>
    <rPh sb="457" eb="458">
      <t>トモナ</t>
    </rPh>
    <rPh sb="459" eb="461">
      <t>ハイスイ</t>
    </rPh>
    <rPh sb="461" eb="462">
      <t>リョウ</t>
    </rPh>
    <rPh sb="463" eb="465">
      <t>ゲンショウ</t>
    </rPh>
    <rPh sb="468" eb="470">
      <t>アッカ</t>
    </rPh>
    <rPh sb="471" eb="473">
      <t>ケイコウ</t>
    </rPh>
    <phoneticPr fontId="4"/>
  </si>
  <si>
    <t>①計画的な施設の更新を進めてきた結果、類似団体の平均値を下回っている。今後は優先順位や緊急性を考慮しながら計画的に施設の更新等を行っていく。
②昭和43年度からの拡張事業により整備された管路が、耐用年数を経過したため経年化率が年々上昇している。一方で簡易水道事業を統合したことにより、引き継いだ簡易水道の管路が上水道区域に比べ比較的新しい管路であったため、平成30年度から令和４年度では類似団体よりも低い数値に抑えることができた。今後も計画的な更新を行っていく。
③調査表の記入ミスにより、グラフ上は平成30年度の数値が0.03となっているが、正しい数値は0.33である。平成30年度は管路延長の長い工事が繰越事業となり数値が少し低下している。平成25年度からは基幹施設、平成28年度からは基幹管路の更新を優先させているため、類似団体の平均値を下回っている。
以上のことから、今後も引き続き基幹管路を中心とした計画的な更新を行っていく。</t>
    <rPh sb="1" eb="4">
      <t>ケイカクテキ</t>
    </rPh>
    <rPh sb="5" eb="7">
      <t>シセツ</t>
    </rPh>
    <rPh sb="8" eb="10">
      <t>コウシン</t>
    </rPh>
    <rPh sb="11" eb="12">
      <t>スス</t>
    </rPh>
    <rPh sb="16" eb="18">
      <t>ケッカ</t>
    </rPh>
    <rPh sb="19" eb="21">
      <t>ルイジ</t>
    </rPh>
    <rPh sb="21" eb="23">
      <t>ダンタイ</t>
    </rPh>
    <rPh sb="24" eb="27">
      <t>ヘイキンチ</t>
    </rPh>
    <rPh sb="28" eb="30">
      <t>シタマワ</t>
    </rPh>
    <rPh sb="35" eb="37">
      <t>コンゴ</t>
    </rPh>
    <rPh sb="38" eb="40">
      <t>ユウセン</t>
    </rPh>
    <rPh sb="40" eb="42">
      <t>ジュンイ</t>
    </rPh>
    <rPh sb="43" eb="46">
      <t>キンキュウセイ</t>
    </rPh>
    <rPh sb="47" eb="49">
      <t>コウリョ</t>
    </rPh>
    <rPh sb="53" eb="56">
      <t>ケイカクテキ</t>
    </rPh>
    <rPh sb="57" eb="59">
      <t>シセツ</t>
    </rPh>
    <rPh sb="60" eb="62">
      <t>コウシン</t>
    </rPh>
    <rPh sb="62" eb="63">
      <t>トウ</t>
    </rPh>
    <rPh sb="64" eb="6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</si>
</sst>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0.03</c:v>
                </c:pt>
                <c:pt idx="1">
                  <c:v>0.47</c:v>
                </c:pt>
                <c:pt idx="2">
                  <c:v>0.55000000000000004</c:v>
                </c:pt>
                <c:pt idx="3">
                  <c:v>0.53</c:v>
                </c:pt>
                <c:pt idx="4">
                  <c:v>0.53</c:v>
                </c:pt>
              </c:numCache>
            </c:numRef>
          </c:val>
          <c:extLst xmlns:c16r2="http://schemas.microsoft.com/office/drawing/2015/06/chart">
            <c:ext xmlns:c16="http://schemas.microsoft.com/office/drawing/2014/chart" uri="{C3380CC4-5D6E-409C-BE32-E72D297353CC}">
              <c16:uniqueId val="{00000000-28D1-4112-8F68-0F88E66E203D}"/>
            </c:ext>
          </c:extLst>
        </c:ser>
        <c:dLbls>
          <c:showLegendKey val="0"/>
          <c:showVal val="0"/>
          <c:showCatName val="0"/>
          <c:showSerName val="0"/>
          <c:showPercent val="0"/>
          <c:showBubbleSize val="0"/>
        </c:dLbls>
        <c:gapWidth val="150"/>
        <c:axId val="226355000"/>
        <c:axId val="22634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xmlns:c16r2="http://schemas.microsoft.com/office/drawing/2015/06/chart">
            <c:ext xmlns:c16="http://schemas.microsoft.com/office/drawing/2014/chart" uri="{C3380CC4-5D6E-409C-BE32-E72D297353CC}">
              <c16:uniqueId val="{00000001-28D1-4112-8F68-0F88E66E203D}"/>
            </c:ext>
          </c:extLst>
        </c:ser>
        <c:dLbls>
          <c:showLegendKey val="0"/>
          <c:showVal val="0"/>
          <c:showCatName val="0"/>
          <c:showSerName val="0"/>
          <c:showPercent val="0"/>
          <c:showBubbleSize val="0"/>
        </c:dLbls>
        <c:marker val="1"/>
        <c:smooth val="0"/>
        <c:axId val="226355000"/>
        <c:axId val="226347944"/>
      </c:lineChart>
      <c:dateAx>
        <c:axId val="226355000"/>
        <c:scaling>
          <c:orientation val="minMax"/>
        </c:scaling>
        <c:delete val="1"/>
        <c:axPos val="b"/>
        <c:numFmt formatCode="&quot;H&quot;yy" sourceLinked="1"/>
        <c:majorTickMark val="none"/>
        <c:minorTickMark val="none"/>
        <c:tickLblPos val="none"/>
        <c:crossAx val="226347944"/>
        <c:crosses val="autoZero"/>
        <c:auto val="1"/>
        <c:lblOffset val="100"/>
        <c:baseTimeUnit val="years"/>
      </c:dateAx>
      <c:valAx>
        <c:axId val="22634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5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63.59</c:v>
                </c:pt>
                <c:pt idx="1">
                  <c:v>63.58</c:v>
                </c:pt>
                <c:pt idx="2">
                  <c:v>63.72</c:v>
                </c:pt>
                <c:pt idx="3">
                  <c:v>61.28</c:v>
                </c:pt>
                <c:pt idx="4">
                  <c:v>60.25</c:v>
                </c:pt>
              </c:numCache>
            </c:numRef>
          </c:val>
          <c:extLst xmlns:c16r2="http://schemas.microsoft.com/office/drawing/2015/06/chart">
            <c:ext xmlns:c16="http://schemas.microsoft.com/office/drawing/2014/chart" uri="{C3380CC4-5D6E-409C-BE32-E72D297353CC}">
              <c16:uniqueId val="{00000000-A1E0-47EC-9340-4647CD26DF3D}"/>
            </c:ext>
          </c:extLst>
        </c:ser>
        <c:dLbls>
          <c:showLegendKey val="0"/>
          <c:showVal val="0"/>
          <c:showCatName val="0"/>
          <c:showSerName val="0"/>
          <c:showPercent val="0"/>
          <c:showBubbleSize val="0"/>
        </c:dLbls>
        <c:gapWidth val="150"/>
        <c:axId val="457196232"/>
        <c:axId val="45720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xmlns:c16r2="http://schemas.microsoft.com/office/drawing/2015/06/chart">
            <c:ext xmlns:c16="http://schemas.microsoft.com/office/drawing/2014/chart" uri="{C3380CC4-5D6E-409C-BE32-E72D297353CC}">
              <c16:uniqueId val="{00000001-A1E0-47EC-9340-4647CD26DF3D}"/>
            </c:ext>
          </c:extLst>
        </c:ser>
        <c:dLbls>
          <c:showLegendKey val="0"/>
          <c:showVal val="0"/>
          <c:showCatName val="0"/>
          <c:showSerName val="0"/>
          <c:showPercent val="0"/>
          <c:showBubbleSize val="0"/>
        </c:dLbls>
        <c:marker val="1"/>
        <c:smooth val="0"/>
        <c:axId val="457196232"/>
        <c:axId val="457200152"/>
      </c:lineChart>
      <c:dateAx>
        <c:axId val="457196232"/>
        <c:scaling>
          <c:orientation val="minMax"/>
        </c:scaling>
        <c:delete val="1"/>
        <c:axPos val="b"/>
        <c:numFmt formatCode="&quot;H&quot;yy" sourceLinked="1"/>
        <c:majorTickMark val="none"/>
        <c:minorTickMark val="none"/>
        <c:tickLblPos val="none"/>
        <c:crossAx val="457200152"/>
        <c:crosses val="autoZero"/>
        <c:auto val="1"/>
        <c:lblOffset val="100"/>
        <c:baseTimeUnit val="years"/>
      </c:dateAx>
      <c:valAx>
        <c:axId val="45720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19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81.02</c:v>
                </c:pt>
                <c:pt idx="1">
                  <c:v>79.150000000000006</c:v>
                </c:pt>
                <c:pt idx="2">
                  <c:v>80.22</c:v>
                </c:pt>
                <c:pt idx="3">
                  <c:v>82.27</c:v>
                </c:pt>
                <c:pt idx="4">
                  <c:v>82.58</c:v>
                </c:pt>
              </c:numCache>
            </c:numRef>
          </c:val>
          <c:extLst xmlns:c16r2="http://schemas.microsoft.com/office/drawing/2015/06/chart">
            <c:ext xmlns:c16="http://schemas.microsoft.com/office/drawing/2014/chart" uri="{C3380CC4-5D6E-409C-BE32-E72D297353CC}">
              <c16:uniqueId val="{00000000-4C1F-4649-87B5-8FE8E63EE48D}"/>
            </c:ext>
          </c:extLst>
        </c:ser>
        <c:dLbls>
          <c:showLegendKey val="0"/>
          <c:showVal val="0"/>
          <c:showCatName val="0"/>
          <c:showSerName val="0"/>
          <c:showPercent val="0"/>
          <c:showBubbleSize val="0"/>
        </c:dLbls>
        <c:gapWidth val="150"/>
        <c:axId val="457200544"/>
        <c:axId val="45720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xmlns:c16r2="http://schemas.microsoft.com/office/drawing/2015/06/chart">
            <c:ext xmlns:c16="http://schemas.microsoft.com/office/drawing/2014/chart" uri="{C3380CC4-5D6E-409C-BE32-E72D297353CC}">
              <c16:uniqueId val="{00000001-4C1F-4649-87B5-8FE8E63EE48D}"/>
            </c:ext>
          </c:extLst>
        </c:ser>
        <c:dLbls>
          <c:showLegendKey val="0"/>
          <c:showVal val="0"/>
          <c:showCatName val="0"/>
          <c:showSerName val="0"/>
          <c:showPercent val="0"/>
          <c:showBubbleSize val="0"/>
        </c:dLbls>
        <c:marker val="1"/>
        <c:smooth val="0"/>
        <c:axId val="457200544"/>
        <c:axId val="457201328"/>
      </c:lineChart>
      <c:dateAx>
        <c:axId val="457200544"/>
        <c:scaling>
          <c:orientation val="minMax"/>
        </c:scaling>
        <c:delete val="1"/>
        <c:axPos val="b"/>
        <c:numFmt formatCode="&quot;H&quot;yy" sourceLinked="1"/>
        <c:majorTickMark val="none"/>
        <c:minorTickMark val="none"/>
        <c:tickLblPos val="none"/>
        <c:crossAx val="457201328"/>
        <c:crosses val="autoZero"/>
        <c:auto val="1"/>
        <c:lblOffset val="100"/>
        <c:baseTimeUnit val="years"/>
      </c:dateAx>
      <c:valAx>
        <c:axId val="45720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2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101.82</c:v>
                </c:pt>
                <c:pt idx="1">
                  <c:v>100.02</c:v>
                </c:pt>
                <c:pt idx="2">
                  <c:v>105.38</c:v>
                </c:pt>
                <c:pt idx="3">
                  <c:v>106.58</c:v>
                </c:pt>
                <c:pt idx="4">
                  <c:v>104.99</c:v>
                </c:pt>
              </c:numCache>
            </c:numRef>
          </c:val>
          <c:extLst xmlns:c16r2="http://schemas.microsoft.com/office/drawing/2015/06/chart">
            <c:ext xmlns:c16="http://schemas.microsoft.com/office/drawing/2014/chart" uri="{C3380CC4-5D6E-409C-BE32-E72D297353CC}">
              <c16:uniqueId val="{00000000-4AD0-4CF2-ACF0-70BB028B3E8E}"/>
            </c:ext>
          </c:extLst>
        </c:ser>
        <c:dLbls>
          <c:showLegendKey val="0"/>
          <c:showVal val="0"/>
          <c:showCatName val="0"/>
          <c:showSerName val="0"/>
          <c:showPercent val="0"/>
          <c:showBubbleSize val="0"/>
        </c:dLbls>
        <c:gapWidth val="150"/>
        <c:axId val="226350688"/>
        <c:axId val="22635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xmlns:c16r2="http://schemas.microsoft.com/office/drawing/2015/06/chart">
            <c:ext xmlns:c16="http://schemas.microsoft.com/office/drawing/2014/chart" uri="{C3380CC4-5D6E-409C-BE32-E72D297353CC}">
              <c16:uniqueId val="{00000001-4AD0-4CF2-ACF0-70BB028B3E8E}"/>
            </c:ext>
          </c:extLst>
        </c:ser>
        <c:dLbls>
          <c:showLegendKey val="0"/>
          <c:showVal val="0"/>
          <c:showCatName val="0"/>
          <c:showSerName val="0"/>
          <c:showPercent val="0"/>
          <c:showBubbleSize val="0"/>
        </c:dLbls>
        <c:marker val="1"/>
        <c:smooth val="0"/>
        <c:axId val="226350688"/>
        <c:axId val="226351080"/>
      </c:lineChart>
      <c:dateAx>
        <c:axId val="226350688"/>
        <c:scaling>
          <c:orientation val="minMax"/>
        </c:scaling>
        <c:delete val="1"/>
        <c:axPos val="b"/>
        <c:numFmt formatCode="&quot;H&quot;yy" sourceLinked="1"/>
        <c:majorTickMark val="none"/>
        <c:minorTickMark val="none"/>
        <c:tickLblPos val="none"/>
        <c:crossAx val="226351080"/>
        <c:crosses val="autoZero"/>
        <c:auto val="1"/>
        <c:lblOffset val="100"/>
        <c:baseTimeUnit val="years"/>
      </c:dateAx>
      <c:valAx>
        <c:axId val="226351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63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39.33</c:v>
                </c:pt>
                <c:pt idx="1">
                  <c:v>41.46</c:v>
                </c:pt>
                <c:pt idx="2">
                  <c:v>43.79</c:v>
                </c:pt>
                <c:pt idx="3">
                  <c:v>45.95</c:v>
                </c:pt>
                <c:pt idx="4">
                  <c:v>47.83</c:v>
                </c:pt>
              </c:numCache>
            </c:numRef>
          </c:val>
          <c:extLst xmlns:c16r2="http://schemas.microsoft.com/office/drawing/2015/06/chart">
            <c:ext xmlns:c16="http://schemas.microsoft.com/office/drawing/2014/chart" uri="{C3380CC4-5D6E-409C-BE32-E72D297353CC}">
              <c16:uniqueId val="{00000000-BF1C-43F6-BDE4-8ADE85CFDDE2}"/>
            </c:ext>
          </c:extLst>
        </c:ser>
        <c:dLbls>
          <c:showLegendKey val="0"/>
          <c:showVal val="0"/>
          <c:showCatName val="0"/>
          <c:showSerName val="0"/>
          <c:showPercent val="0"/>
          <c:showBubbleSize val="0"/>
        </c:dLbls>
        <c:gapWidth val="150"/>
        <c:axId val="226352648"/>
        <c:axId val="22634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xmlns:c16r2="http://schemas.microsoft.com/office/drawing/2015/06/chart">
            <c:ext xmlns:c16="http://schemas.microsoft.com/office/drawing/2014/chart" uri="{C3380CC4-5D6E-409C-BE32-E72D297353CC}">
              <c16:uniqueId val="{00000001-BF1C-43F6-BDE4-8ADE85CFDDE2}"/>
            </c:ext>
          </c:extLst>
        </c:ser>
        <c:dLbls>
          <c:showLegendKey val="0"/>
          <c:showVal val="0"/>
          <c:showCatName val="0"/>
          <c:showSerName val="0"/>
          <c:showPercent val="0"/>
          <c:showBubbleSize val="0"/>
        </c:dLbls>
        <c:marker val="1"/>
        <c:smooth val="0"/>
        <c:axId val="226352648"/>
        <c:axId val="226348728"/>
      </c:lineChart>
      <c:dateAx>
        <c:axId val="226352648"/>
        <c:scaling>
          <c:orientation val="minMax"/>
        </c:scaling>
        <c:delete val="1"/>
        <c:axPos val="b"/>
        <c:numFmt formatCode="&quot;H&quot;yy" sourceLinked="1"/>
        <c:majorTickMark val="none"/>
        <c:minorTickMark val="none"/>
        <c:tickLblPos val="none"/>
        <c:crossAx val="226348728"/>
        <c:crosses val="autoZero"/>
        <c:auto val="1"/>
        <c:lblOffset val="100"/>
        <c:baseTimeUnit val="years"/>
      </c:dateAx>
      <c:valAx>
        <c:axId val="22634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5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9.39</c:v>
                </c:pt>
                <c:pt idx="1">
                  <c:v>11.32</c:v>
                </c:pt>
                <c:pt idx="2">
                  <c:v>12.71</c:v>
                </c:pt>
                <c:pt idx="3">
                  <c:v>13.79</c:v>
                </c:pt>
                <c:pt idx="4">
                  <c:v>15.04</c:v>
                </c:pt>
              </c:numCache>
            </c:numRef>
          </c:val>
          <c:extLst xmlns:c16r2="http://schemas.microsoft.com/office/drawing/2015/06/chart">
            <c:ext xmlns:c16="http://schemas.microsoft.com/office/drawing/2014/chart" uri="{C3380CC4-5D6E-409C-BE32-E72D297353CC}">
              <c16:uniqueId val="{00000000-E173-47F9-B343-CE0AB2A1F568}"/>
            </c:ext>
          </c:extLst>
        </c:ser>
        <c:dLbls>
          <c:showLegendKey val="0"/>
          <c:showVal val="0"/>
          <c:showCatName val="0"/>
          <c:showSerName val="0"/>
          <c:showPercent val="0"/>
          <c:showBubbleSize val="0"/>
        </c:dLbls>
        <c:gapWidth val="150"/>
        <c:axId val="457382832"/>
        <c:axId val="45738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xmlns:c16r2="http://schemas.microsoft.com/office/drawing/2015/06/chart">
            <c:ext xmlns:c16="http://schemas.microsoft.com/office/drawing/2014/chart" uri="{C3380CC4-5D6E-409C-BE32-E72D297353CC}">
              <c16:uniqueId val="{00000001-E173-47F9-B343-CE0AB2A1F568}"/>
            </c:ext>
          </c:extLst>
        </c:ser>
        <c:dLbls>
          <c:showLegendKey val="0"/>
          <c:showVal val="0"/>
          <c:showCatName val="0"/>
          <c:showSerName val="0"/>
          <c:showPercent val="0"/>
          <c:showBubbleSize val="0"/>
        </c:dLbls>
        <c:marker val="1"/>
        <c:smooth val="0"/>
        <c:axId val="457382832"/>
        <c:axId val="457383616"/>
      </c:lineChart>
      <c:dateAx>
        <c:axId val="457382832"/>
        <c:scaling>
          <c:orientation val="minMax"/>
        </c:scaling>
        <c:delete val="1"/>
        <c:axPos val="b"/>
        <c:numFmt formatCode="&quot;H&quot;yy" sourceLinked="1"/>
        <c:majorTickMark val="none"/>
        <c:minorTickMark val="none"/>
        <c:tickLblPos val="none"/>
        <c:crossAx val="457383616"/>
        <c:crosses val="autoZero"/>
        <c:auto val="1"/>
        <c:lblOffset val="100"/>
        <c:baseTimeUnit val="years"/>
      </c:dateAx>
      <c:valAx>
        <c:axId val="45738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38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346-40FA-90FA-3BFDCF5A3A94}"/>
            </c:ext>
          </c:extLst>
        </c:ser>
        <c:dLbls>
          <c:showLegendKey val="0"/>
          <c:showVal val="0"/>
          <c:showCatName val="0"/>
          <c:showSerName val="0"/>
          <c:showPercent val="0"/>
          <c:showBubbleSize val="0"/>
        </c:dLbls>
        <c:gapWidth val="150"/>
        <c:axId val="457380872"/>
        <c:axId val="45737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xmlns:c16r2="http://schemas.microsoft.com/office/drawing/2015/06/chart">
            <c:ext xmlns:c16="http://schemas.microsoft.com/office/drawing/2014/chart" uri="{C3380CC4-5D6E-409C-BE32-E72D297353CC}">
              <c16:uniqueId val="{00000001-2346-40FA-90FA-3BFDCF5A3A94}"/>
            </c:ext>
          </c:extLst>
        </c:ser>
        <c:dLbls>
          <c:showLegendKey val="0"/>
          <c:showVal val="0"/>
          <c:showCatName val="0"/>
          <c:showSerName val="0"/>
          <c:showPercent val="0"/>
          <c:showBubbleSize val="0"/>
        </c:dLbls>
        <c:marker val="1"/>
        <c:smooth val="0"/>
        <c:axId val="457380872"/>
        <c:axId val="457378912"/>
      </c:lineChart>
      <c:dateAx>
        <c:axId val="457380872"/>
        <c:scaling>
          <c:orientation val="minMax"/>
        </c:scaling>
        <c:delete val="1"/>
        <c:axPos val="b"/>
        <c:numFmt formatCode="&quot;H&quot;yy" sourceLinked="1"/>
        <c:majorTickMark val="none"/>
        <c:minorTickMark val="none"/>
        <c:tickLblPos val="none"/>
        <c:crossAx val="457378912"/>
        <c:crosses val="autoZero"/>
        <c:auto val="1"/>
        <c:lblOffset val="100"/>
        <c:baseTimeUnit val="years"/>
      </c:dateAx>
      <c:valAx>
        <c:axId val="45737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38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121.83</c:v>
                </c:pt>
                <c:pt idx="1">
                  <c:v>118.65</c:v>
                </c:pt>
                <c:pt idx="2">
                  <c:v>121.14</c:v>
                </c:pt>
                <c:pt idx="3">
                  <c:v>129.08000000000001</c:v>
                </c:pt>
                <c:pt idx="4">
                  <c:v>118</c:v>
                </c:pt>
              </c:numCache>
            </c:numRef>
          </c:val>
          <c:extLst xmlns:c16r2="http://schemas.microsoft.com/office/drawing/2015/06/chart">
            <c:ext xmlns:c16="http://schemas.microsoft.com/office/drawing/2014/chart" uri="{C3380CC4-5D6E-409C-BE32-E72D297353CC}">
              <c16:uniqueId val="{00000000-3897-41C5-AF1B-131DDD12BB87}"/>
            </c:ext>
          </c:extLst>
        </c:ser>
        <c:dLbls>
          <c:showLegendKey val="0"/>
          <c:showVal val="0"/>
          <c:showCatName val="0"/>
          <c:showSerName val="0"/>
          <c:showPercent val="0"/>
          <c:showBubbleSize val="0"/>
        </c:dLbls>
        <c:gapWidth val="150"/>
        <c:axId val="457381264"/>
        <c:axId val="45738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xmlns:c16r2="http://schemas.microsoft.com/office/drawing/2015/06/chart">
            <c:ext xmlns:c16="http://schemas.microsoft.com/office/drawing/2014/chart" uri="{C3380CC4-5D6E-409C-BE32-E72D297353CC}">
              <c16:uniqueId val="{00000001-3897-41C5-AF1B-131DDD12BB87}"/>
            </c:ext>
          </c:extLst>
        </c:ser>
        <c:dLbls>
          <c:showLegendKey val="0"/>
          <c:showVal val="0"/>
          <c:showCatName val="0"/>
          <c:showSerName val="0"/>
          <c:showPercent val="0"/>
          <c:showBubbleSize val="0"/>
        </c:dLbls>
        <c:marker val="1"/>
        <c:smooth val="0"/>
        <c:axId val="457381264"/>
        <c:axId val="457384400"/>
      </c:lineChart>
      <c:dateAx>
        <c:axId val="457381264"/>
        <c:scaling>
          <c:orientation val="minMax"/>
        </c:scaling>
        <c:delete val="1"/>
        <c:axPos val="b"/>
        <c:numFmt formatCode="&quot;H&quot;yy" sourceLinked="1"/>
        <c:majorTickMark val="none"/>
        <c:minorTickMark val="none"/>
        <c:tickLblPos val="none"/>
        <c:crossAx val="457384400"/>
        <c:crosses val="autoZero"/>
        <c:auto val="1"/>
        <c:lblOffset val="100"/>
        <c:baseTimeUnit val="years"/>
      </c:dateAx>
      <c:valAx>
        <c:axId val="457384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38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689.14</c:v>
                </c:pt>
                <c:pt idx="1">
                  <c:v>668.84</c:v>
                </c:pt>
                <c:pt idx="2">
                  <c:v>675.85</c:v>
                </c:pt>
                <c:pt idx="3">
                  <c:v>619.89</c:v>
                </c:pt>
                <c:pt idx="4">
                  <c:v>616.95000000000005</c:v>
                </c:pt>
              </c:numCache>
            </c:numRef>
          </c:val>
          <c:extLst xmlns:c16r2="http://schemas.microsoft.com/office/drawing/2015/06/chart">
            <c:ext xmlns:c16="http://schemas.microsoft.com/office/drawing/2014/chart" uri="{C3380CC4-5D6E-409C-BE32-E72D297353CC}">
              <c16:uniqueId val="{00000000-1B79-47D1-8866-4EBD85F440BE}"/>
            </c:ext>
          </c:extLst>
        </c:ser>
        <c:dLbls>
          <c:showLegendKey val="0"/>
          <c:showVal val="0"/>
          <c:showCatName val="0"/>
          <c:showSerName val="0"/>
          <c:showPercent val="0"/>
          <c:showBubbleSize val="0"/>
        </c:dLbls>
        <c:gapWidth val="150"/>
        <c:axId val="457379304"/>
        <c:axId val="457378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xmlns:c16r2="http://schemas.microsoft.com/office/drawing/2015/06/chart">
            <c:ext xmlns:c16="http://schemas.microsoft.com/office/drawing/2014/chart" uri="{C3380CC4-5D6E-409C-BE32-E72D297353CC}">
              <c16:uniqueId val="{00000001-1B79-47D1-8866-4EBD85F440BE}"/>
            </c:ext>
          </c:extLst>
        </c:ser>
        <c:dLbls>
          <c:showLegendKey val="0"/>
          <c:showVal val="0"/>
          <c:showCatName val="0"/>
          <c:showSerName val="0"/>
          <c:showPercent val="0"/>
          <c:showBubbleSize val="0"/>
        </c:dLbls>
        <c:marker val="1"/>
        <c:smooth val="0"/>
        <c:axId val="457379304"/>
        <c:axId val="457378520"/>
      </c:lineChart>
      <c:dateAx>
        <c:axId val="457379304"/>
        <c:scaling>
          <c:orientation val="minMax"/>
        </c:scaling>
        <c:delete val="1"/>
        <c:axPos val="b"/>
        <c:numFmt formatCode="&quot;H&quot;yy" sourceLinked="1"/>
        <c:majorTickMark val="none"/>
        <c:minorTickMark val="none"/>
        <c:tickLblPos val="none"/>
        <c:crossAx val="457378520"/>
        <c:crosses val="autoZero"/>
        <c:auto val="1"/>
        <c:lblOffset val="100"/>
        <c:baseTimeUnit val="years"/>
      </c:dateAx>
      <c:valAx>
        <c:axId val="457378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37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92.38</c:v>
                </c:pt>
                <c:pt idx="1">
                  <c:v>92.59</c:v>
                </c:pt>
                <c:pt idx="2">
                  <c:v>92.4</c:v>
                </c:pt>
                <c:pt idx="3">
                  <c:v>98.34</c:v>
                </c:pt>
                <c:pt idx="4">
                  <c:v>94.33</c:v>
                </c:pt>
              </c:numCache>
            </c:numRef>
          </c:val>
          <c:extLst xmlns:c16r2="http://schemas.microsoft.com/office/drawing/2015/06/chart">
            <c:ext xmlns:c16="http://schemas.microsoft.com/office/drawing/2014/chart" uri="{C3380CC4-5D6E-409C-BE32-E72D297353CC}">
              <c16:uniqueId val="{00000000-7D96-4E8F-B08E-D756E4EB90E6}"/>
            </c:ext>
          </c:extLst>
        </c:ser>
        <c:dLbls>
          <c:showLegendKey val="0"/>
          <c:showVal val="0"/>
          <c:showCatName val="0"/>
          <c:showSerName val="0"/>
          <c:showPercent val="0"/>
          <c:showBubbleSize val="0"/>
        </c:dLbls>
        <c:gapWidth val="150"/>
        <c:axId val="457380088"/>
        <c:axId val="45738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xmlns:c16r2="http://schemas.microsoft.com/office/drawing/2015/06/chart">
            <c:ext xmlns:c16="http://schemas.microsoft.com/office/drawing/2014/chart" uri="{C3380CC4-5D6E-409C-BE32-E72D297353CC}">
              <c16:uniqueId val="{00000001-7D96-4E8F-B08E-D756E4EB90E6}"/>
            </c:ext>
          </c:extLst>
        </c:ser>
        <c:dLbls>
          <c:showLegendKey val="0"/>
          <c:showVal val="0"/>
          <c:showCatName val="0"/>
          <c:showSerName val="0"/>
          <c:showPercent val="0"/>
          <c:showBubbleSize val="0"/>
        </c:dLbls>
        <c:marker val="1"/>
        <c:smooth val="0"/>
        <c:axId val="457380088"/>
        <c:axId val="457384792"/>
      </c:lineChart>
      <c:dateAx>
        <c:axId val="457380088"/>
        <c:scaling>
          <c:orientation val="minMax"/>
        </c:scaling>
        <c:delete val="1"/>
        <c:axPos val="b"/>
        <c:numFmt formatCode="&quot;H&quot;yy" sourceLinked="1"/>
        <c:majorTickMark val="none"/>
        <c:minorTickMark val="none"/>
        <c:tickLblPos val="none"/>
        <c:crossAx val="457384792"/>
        <c:crosses val="autoZero"/>
        <c:auto val="1"/>
        <c:lblOffset val="100"/>
        <c:baseTimeUnit val="years"/>
      </c:dateAx>
      <c:valAx>
        <c:axId val="45738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38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193.57</c:v>
                </c:pt>
                <c:pt idx="1">
                  <c:v>194.26</c:v>
                </c:pt>
                <c:pt idx="2">
                  <c:v>184.31</c:v>
                </c:pt>
                <c:pt idx="3">
                  <c:v>183.21</c:v>
                </c:pt>
                <c:pt idx="4">
                  <c:v>192.08</c:v>
                </c:pt>
              </c:numCache>
            </c:numRef>
          </c:val>
          <c:extLst xmlns:c16r2="http://schemas.microsoft.com/office/drawing/2015/06/chart">
            <c:ext xmlns:c16="http://schemas.microsoft.com/office/drawing/2014/chart" uri="{C3380CC4-5D6E-409C-BE32-E72D297353CC}">
              <c16:uniqueId val="{00000000-4FDB-4D40-9C3E-C0188753C900}"/>
            </c:ext>
          </c:extLst>
        </c:ser>
        <c:dLbls>
          <c:showLegendKey val="0"/>
          <c:showVal val="0"/>
          <c:showCatName val="0"/>
          <c:showSerName val="0"/>
          <c:showPercent val="0"/>
          <c:showBubbleSize val="0"/>
        </c:dLbls>
        <c:gapWidth val="150"/>
        <c:axId val="457195448"/>
        <c:axId val="45719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xmlns:c16r2="http://schemas.microsoft.com/office/drawing/2015/06/chart">
            <c:ext xmlns:c16="http://schemas.microsoft.com/office/drawing/2014/chart" uri="{C3380CC4-5D6E-409C-BE32-E72D297353CC}">
              <c16:uniqueId val="{00000001-4FDB-4D40-9C3E-C0188753C900}"/>
            </c:ext>
          </c:extLst>
        </c:ser>
        <c:dLbls>
          <c:showLegendKey val="0"/>
          <c:showVal val="0"/>
          <c:showCatName val="0"/>
          <c:showSerName val="0"/>
          <c:showPercent val="0"/>
          <c:showBubbleSize val="0"/>
        </c:dLbls>
        <c:marker val="1"/>
        <c:smooth val="0"/>
        <c:axId val="457195448"/>
        <c:axId val="457197800"/>
      </c:lineChart>
      <c:dateAx>
        <c:axId val="457195448"/>
        <c:scaling>
          <c:orientation val="minMax"/>
        </c:scaling>
        <c:delete val="1"/>
        <c:axPos val="b"/>
        <c:numFmt formatCode="&quot;H&quot;yy" sourceLinked="1"/>
        <c:majorTickMark val="none"/>
        <c:minorTickMark val="none"/>
        <c:tickLblPos val="none"/>
        <c:crossAx val="457197800"/>
        <c:crosses val="autoZero"/>
        <c:auto val="1"/>
        <c:lblOffset val="100"/>
        <c:baseTimeUnit val="years"/>
      </c:dateAx>
      <c:valAx>
        <c:axId val="45719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19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京都府　福知山市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A4</v>
      </c>
      <c r="X8" s="78"/>
      <c r="Y8" s="78"/>
      <c r="Z8" s="78"/>
      <c r="AA8" s="78"/>
      <c r="AB8" s="78"/>
      <c r="AC8" s="78"/>
      <c r="AD8" s="78" t="str">
        <f>データ!$M$6</f>
        <v>自治体職員</v>
      </c>
      <c r="AE8" s="78"/>
      <c r="AF8" s="78"/>
      <c r="AG8" s="78"/>
      <c r="AH8" s="78"/>
      <c r="AI8" s="78"/>
      <c r="AJ8" s="78"/>
      <c r="AK8" s="2"/>
      <c r="AL8" s="69">
        <f>データ!$R$6</f>
        <v>76075</v>
      </c>
      <c r="AM8" s="69"/>
      <c r="AN8" s="69"/>
      <c r="AO8" s="69"/>
      <c r="AP8" s="69"/>
      <c r="AQ8" s="69"/>
      <c r="AR8" s="69"/>
      <c r="AS8" s="69"/>
      <c r="AT8" s="37">
        <f>データ!$S$6</f>
        <v>552.54</v>
      </c>
      <c r="AU8" s="38"/>
      <c r="AV8" s="38"/>
      <c r="AW8" s="38"/>
      <c r="AX8" s="38"/>
      <c r="AY8" s="38"/>
      <c r="AZ8" s="38"/>
      <c r="BA8" s="38"/>
      <c r="BB8" s="58">
        <f>データ!$T$6</f>
        <v>137.68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55.28</v>
      </c>
      <c r="J10" s="38"/>
      <c r="K10" s="38"/>
      <c r="L10" s="38"/>
      <c r="M10" s="38"/>
      <c r="N10" s="38"/>
      <c r="O10" s="68"/>
      <c r="P10" s="58">
        <f>データ!$P$6</f>
        <v>99.64</v>
      </c>
      <c r="Q10" s="58"/>
      <c r="R10" s="58"/>
      <c r="S10" s="58"/>
      <c r="T10" s="58"/>
      <c r="U10" s="58"/>
      <c r="V10" s="58"/>
      <c r="W10" s="69">
        <f>データ!$Q$6</f>
        <v>3371</v>
      </c>
      <c r="X10" s="69"/>
      <c r="Y10" s="69"/>
      <c r="Z10" s="69"/>
      <c r="AA10" s="69"/>
      <c r="AB10" s="69"/>
      <c r="AC10" s="69"/>
      <c r="AD10" s="2"/>
      <c r="AE10" s="2"/>
      <c r="AF10" s="2"/>
      <c r="AG10" s="2"/>
      <c r="AH10" s="2"/>
      <c r="AI10" s="2"/>
      <c r="AJ10" s="2"/>
      <c r="AK10" s="2"/>
      <c r="AL10" s="69">
        <f>データ!$U$6</f>
        <v>75198</v>
      </c>
      <c r="AM10" s="69"/>
      <c r="AN10" s="69"/>
      <c r="AO10" s="69"/>
      <c r="AP10" s="69"/>
      <c r="AQ10" s="69"/>
      <c r="AR10" s="69"/>
      <c r="AS10" s="69"/>
      <c r="AT10" s="37">
        <f>データ!$V$6</f>
        <v>131.9</v>
      </c>
      <c r="AU10" s="38"/>
      <c r="AV10" s="38"/>
      <c r="AW10" s="38"/>
      <c r="AX10" s="38"/>
      <c r="AY10" s="38"/>
      <c r="AZ10" s="38"/>
      <c r="BA10" s="38"/>
      <c r="BB10" s="58">
        <f>データ!$W$6</f>
        <v>570.11</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39"/>
      <c r="BM60" s="40"/>
      <c r="BN60" s="40"/>
      <c r="BO60" s="40"/>
      <c r="BP60" s="40"/>
      <c r="BQ60" s="40"/>
      <c r="BR60" s="40"/>
      <c r="BS60" s="40"/>
      <c r="BT60" s="40"/>
      <c r="BU60" s="40"/>
      <c r="BV60" s="40"/>
      <c r="BW60" s="40"/>
      <c r="BX60" s="40"/>
      <c r="BY60" s="40"/>
      <c r="BZ60" s="41"/>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9LWxJHuBvKZLGGHFq9krgq6L61ZtNnOiJAY2kzQ0ur9kpYtqh7XLQbUlvDHqz41zi1hR3XCEWzUTJpLMFgACRw==" saltValue="bNlOS89R61yuPlnVpHvUY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262013</v>
      </c>
      <c r="D6" s="20">
        <f t="shared" si="3"/>
        <v>46</v>
      </c>
      <c r="E6" s="20">
        <f t="shared" si="3"/>
        <v>1</v>
      </c>
      <c r="F6" s="20">
        <f t="shared" si="3"/>
        <v>0</v>
      </c>
      <c r="G6" s="20">
        <f t="shared" si="3"/>
        <v>1</v>
      </c>
      <c r="H6" s="20" t="str">
        <f t="shared" si="3"/>
        <v>京都府　福知山市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55.28</v>
      </c>
      <c r="P6" s="21">
        <f t="shared" si="3"/>
        <v>99.64</v>
      </c>
      <c r="Q6" s="21">
        <f t="shared" si="3"/>
        <v>3371</v>
      </c>
      <c r="R6" s="21">
        <f t="shared" si="3"/>
        <v>76075</v>
      </c>
      <c r="S6" s="21">
        <f t="shared" si="3"/>
        <v>552.54</v>
      </c>
      <c r="T6" s="21">
        <f t="shared" si="3"/>
        <v>137.68</v>
      </c>
      <c r="U6" s="21">
        <f t="shared" si="3"/>
        <v>75198</v>
      </c>
      <c r="V6" s="21">
        <f t="shared" si="3"/>
        <v>131.9</v>
      </c>
      <c r="W6" s="21">
        <f t="shared" si="3"/>
        <v>570.11</v>
      </c>
      <c r="X6" s="22">
        <f>IF(X7="",NA(),X7)</f>
        <v>101.82</v>
      </c>
      <c r="Y6" s="22">
        <f t="shared" ref="Y6:AG6" si="4">IF(Y7="",NA(),Y7)</f>
        <v>100.02</v>
      </c>
      <c r="Z6" s="22">
        <f t="shared" si="4"/>
        <v>105.38</v>
      </c>
      <c r="AA6" s="22">
        <f t="shared" si="4"/>
        <v>106.58</v>
      </c>
      <c r="AB6" s="22">
        <f t="shared" si="4"/>
        <v>104.99</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121.83</v>
      </c>
      <c r="AU6" s="22">
        <f t="shared" ref="AU6:BC6" si="6">IF(AU7="",NA(),AU7)</f>
        <v>118.65</v>
      </c>
      <c r="AV6" s="22">
        <f t="shared" si="6"/>
        <v>121.14</v>
      </c>
      <c r="AW6" s="22">
        <f t="shared" si="6"/>
        <v>129.08000000000001</v>
      </c>
      <c r="AX6" s="22">
        <f t="shared" si="6"/>
        <v>118</v>
      </c>
      <c r="AY6" s="22">
        <f t="shared" si="6"/>
        <v>349.83</v>
      </c>
      <c r="AZ6" s="22">
        <f t="shared" si="6"/>
        <v>360.86</v>
      </c>
      <c r="BA6" s="22">
        <f t="shared" si="6"/>
        <v>350.79</v>
      </c>
      <c r="BB6" s="22">
        <f t="shared" si="6"/>
        <v>354.57</v>
      </c>
      <c r="BC6" s="22">
        <f t="shared" si="6"/>
        <v>357.74</v>
      </c>
      <c r="BD6" s="21" t="str">
        <f>IF(BD7="","",IF(BD7="-","【-】","【"&amp;SUBSTITUTE(TEXT(BD7,"#,##0.00"),"-","△")&amp;"】"))</f>
        <v>【252.29】</v>
      </c>
      <c r="BE6" s="22">
        <f>IF(BE7="",NA(),BE7)</f>
        <v>689.14</v>
      </c>
      <c r="BF6" s="22">
        <f t="shared" ref="BF6:BN6" si="7">IF(BF7="",NA(),BF7)</f>
        <v>668.84</v>
      </c>
      <c r="BG6" s="22">
        <f t="shared" si="7"/>
        <v>675.85</v>
      </c>
      <c r="BH6" s="22">
        <f t="shared" si="7"/>
        <v>619.89</v>
      </c>
      <c r="BI6" s="22">
        <f t="shared" si="7"/>
        <v>616.95000000000005</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92.38</v>
      </c>
      <c r="BQ6" s="22">
        <f t="shared" ref="BQ6:BY6" si="8">IF(BQ7="",NA(),BQ7)</f>
        <v>92.59</v>
      </c>
      <c r="BR6" s="22">
        <f t="shared" si="8"/>
        <v>92.4</v>
      </c>
      <c r="BS6" s="22">
        <f t="shared" si="8"/>
        <v>98.34</v>
      </c>
      <c r="BT6" s="22">
        <f t="shared" si="8"/>
        <v>94.33</v>
      </c>
      <c r="BU6" s="22">
        <f t="shared" si="8"/>
        <v>103.54</v>
      </c>
      <c r="BV6" s="22">
        <f t="shared" si="8"/>
        <v>103.32</v>
      </c>
      <c r="BW6" s="22">
        <f t="shared" si="8"/>
        <v>100.85</v>
      </c>
      <c r="BX6" s="22">
        <f t="shared" si="8"/>
        <v>103.79</v>
      </c>
      <c r="BY6" s="22">
        <f t="shared" si="8"/>
        <v>98.3</v>
      </c>
      <c r="BZ6" s="21" t="str">
        <f>IF(BZ7="","",IF(BZ7="-","【-】","【"&amp;SUBSTITUTE(TEXT(BZ7,"#,##0.00"),"-","△")&amp;"】"))</f>
        <v>【97.47】</v>
      </c>
      <c r="CA6" s="22">
        <f>IF(CA7="",NA(),CA7)</f>
        <v>193.57</v>
      </c>
      <c r="CB6" s="22">
        <f t="shared" ref="CB6:CJ6" si="9">IF(CB7="",NA(),CB7)</f>
        <v>194.26</v>
      </c>
      <c r="CC6" s="22">
        <f t="shared" si="9"/>
        <v>184.31</v>
      </c>
      <c r="CD6" s="22">
        <f t="shared" si="9"/>
        <v>183.21</v>
      </c>
      <c r="CE6" s="22">
        <f t="shared" si="9"/>
        <v>192.08</v>
      </c>
      <c r="CF6" s="22">
        <f t="shared" si="9"/>
        <v>167.46</v>
      </c>
      <c r="CG6" s="22">
        <f t="shared" si="9"/>
        <v>168.56</v>
      </c>
      <c r="CH6" s="22">
        <f t="shared" si="9"/>
        <v>167.1</v>
      </c>
      <c r="CI6" s="22">
        <f t="shared" si="9"/>
        <v>167.86</v>
      </c>
      <c r="CJ6" s="22">
        <f t="shared" si="9"/>
        <v>173.68</v>
      </c>
      <c r="CK6" s="21" t="str">
        <f>IF(CK7="","",IF(CK7="-","【-】","【"&amp;SUBSTITUTE(TEXT(CK7,"#,##0.00"),"-","△")&amp;"】"))</f>
        <v>【174.75】</v>
      </c>
      <c r="CL6" s="22">
        <f>IF(CL7="",NA(),CL7)</f>
        <v>63.59</v>
      </c>
      <c r="CM6" s="22">
        <f t="shared" ref="CM6:CU6" si="10">IF(CM7="",NA(),CM7)</f>
        <v>63.58</v>
      </c>
      <c r="CN6" s="22">
        <f t="shared" si="10"/>
        <v>63.72</v>
      </c>
      <c r="CO6" s="22">
        <f t="shared" si="10"/>
        <v>61.28</v>
      </c>
      <c r="CP6" s="22">
        <f t="shared" si="10"/>
        <v>60.25</v>
      </c>
      <c r="CQ6" s="22">
        <f t="shared" si="10"/>
        <v>59.46</v>
      </c>
      <c r="CR6" s="22">
        <f t="shared" si="10"/>
        <v>59.51</v>
      </c>
      <c r="CS6" s="22">
        <f t="shared" si="10"/>
        <v>59.91</v>
      </c>
      <c r="CT6" s="22">
        <f t="shared" si="10"/>
        <v>59.4</v>
      </c>
      <c r="CU6" s="22">
        <f t="shared" si="10"/>
        <v>59.24</v>
      </c>
      <c r="CV6" s="21" t="str">
        <f>IF(CV7="","",IF(CV7="-","【-】","【"&amp;SUBSTITUTE(TEXT(CV7,"#,##0.00"),"-","△")&amp;"】"))</f>
        <v>【59.97】</v>
      </c>
      <c r="CW6" s="22">
        <f>IF(CW7="",NA(),CW7)</f>
        <v>81.02</v>
      </c>
      <c r="CX6" s="22">
        <f t="shared" ref="CX6:DF6" si="11">IF(CX7="",NA(),CX7)</f>
        <v>79.150000000000006</v>
      </c>
      <c r="CY6" s="22">
        <f t="shared" si="11"/>
        <v>80.22</v>
      </c>
      <c r="CZ6" s="22">
        <f t="shared" si="11"/>
        <v>82.27</v>
      </c>
      <c r="DA6" s="22">
        <f t="shared" si="11"/>
        <v>82.58</v>
      </c>
      <c r="DB6" s="22">
        <f t="shared" si="11"/>
        <v>87.41</v>
      </c>
      <c r="DC6" s="22">
        <f t="shared" si="11"/>
        <v>87.08</v>
      </c>
      <c r="DD6" s="22">
        <f t="shared" si="11"/>
        <v>87.26</v>
      </c>
      <c r="DE6" s="22">
        <f t="shared" si="11"/>
        <v>87.57</v>
      </c>
      <c r="DF6" s="22">
        <f t="shared" si="11"/>
        <v>87.26</v>
      </c>
      <c r="DG6" s="21" t="str">
        <f>IF(DG7="","",IF(DG7="-","【-】","【"&amp;SUBSTITUTE(TEXT(DG7,"#,##0.00"),"-","△")&amp;"】"))</f>
        <v>【89.76】</v>
      </c>
      <c r="DH6" s="22">
        <f>IF(DH7="",NA(),DH7)</f>
        <v>39.33</v>
      </c>
      <c r="DI6" s="22">
        <f t="shared" ref="DI6:DQ6" si="12">IF(DI7="",NA(),DI7)</f>
        <v>41.46</v>
      </c>
      <c r="DJ6" s="22">
        <f t="shared" si="12"/>
        <v>43.79</v>
      </c>
      <c r="DK6" s="22">
        <f t="shared" si="12"/>
        <v>45.95</v>
      </c>
      <c r="DL6" s="22">
        <f t="shared" si="12"/>
        <v>47.83</v>
      </c>
      <c r="DM6" s="22">
        <f t="shared" si="12"/>
        <v>47.62</v>
      </c>
      <c r="DN6" s="22">
        <f t="shared" si="12"/>
        <v>48.55</v>
      </c>
      <c r="DO6" s="22">
        <f t="shared" si="12"/>
        <v>49.2</v>
      </c>
      <c r="DP6" s="22">
        <f t="shared" si="12"/>
        <v>50.01</v>
      </c>
      <c r="DQ6" s="22">
        <f t="shared" si="12"/>
        <v>50.99</v>
      </c>
      <c r="DR6" s="21" t="str">
        <f>IF(DR7="","",IF(DR7="-","【-】","【"&amp;SUBSTITUTE(TEXT(DR7,"#,##0.00"),"-","△")&amp;"】"))</f>
        <v>【51.51】</v>
      </c>
      <c r="DS6" s="22">
        <f>IF(DS7="",NA(),DS7)</f>
        <v>9.39</v>
      </c>
      <c r="DT6" s="22">
        <f t="shared" ref="DT6:EB6" si="13">IF(DT7="",NA(),DT7)</f>
        <v>11.32</v>
      </c>
      <c r="DU6" s="22">
        <f t="shared" si="13"/>
        <v>12.71</v>
      </c>
      <c r="DV6" s="22">
        <f t="shared" si="13"/>
        <v>13.79</v>
      </c>
      <c r="DW6" s="22">
        <f t="shared" si="13"/>
        <v>15.04</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0.03</v>
      </c>
      <c r="EE6" s="22">
        <f t="shared" ref="EE6:EM6" si="14">IF(EE7="",NA(),EE7)</f>
        <v>0.47</v>
      </c>
      <c r="EF6" s="22">
        <f t="shared" si="14"/>
        <v>0.55000000000000004</v>
      </c>
      <c r="EG6" s="22">
        <f t="shared" si="14"/>
        <v>0.53</v>
      </c>
      <c r="EH6" s="22">
        <f t="shared" si="14"/>
        <v>0.53</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262013</v>
      </c>
      <c r="D7" s="24">
        <v>46</v>
      </c>
      <c r="E7" s="24">
        <v>1</v>
      </c>
      <c r="F7" s="24">
        <v>0</v>
      </c>
      <c r="G7" s="24">
        <v>1</v>
      </c>
      <c r="H7" s="24" t="s">
        <v>93</v>
      </c>
      <c r="I7" s="24" t="s">
        <v>94</v>
      </c>
      <c r="J7" s="24" t="s">
        <v>95</v>
      </c>
      <c r="K7" s="24" t="s">
        <v>96</v>
      </c>
      <c r="L7" s="24" t="s">
        <v>97</v>
      </c>
      <c r="M7" s="24" t="s">
        <v>98</v>
      </c>
      <c r="N7" s="25" t="s">
        <v>99</v>
      </c>
      <c r="O7" s="25">
        <v>55.28</v>
      </c>
      <c r="P7" s="25">
        <v>99.64</v>
      </c>
      <c r="Q7" s="25">
        <v>3371</v>
      </c>
      <c r="R7" s="25">
        <v>76075</v>
      </c>
      <c r="S7" s="25">
        <v>552.54</v>
      </c>
      <c r="T7" s="25">
        <v>137.68</v>
      </c>
      <c r="U7" s="25">
        <v>75198</v>
      </c>
      <c r="V7" s="25">
        <v>131.9</v>
      </c>
      <c r="W7" s="25">
        <v>570.11</v>
      </c>
      <c r="X7" s="25">
        <v>101.82</v>
      </c>
      <c r="Y7" s="25">
        <v>100.02</v>
      </c>
      <c r="Z7" s="25">
        <v>105.38</v>
      </c>
      <c r="AA7" s="25">
        <v>106.58</v>
      </c>
      <c r="AB7" s="25">
        <v>104.99</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121.83</v>
      </c>
      <c r="AU7" s="25">
        <v>118.65</v>
      </c>
      <c r="AV7" s="25">
        <v>121.14</v>
      </c>
      <c r="AW7" s="25">
        <v>129.08000000000001</v>
      </c>
      <c r="AX7" s="25">
        <v>118</v>
      </c>
      <c r="AY7" s="25">
        <v>349.83</v>
      </c>
      <c r="AZ7" s="25">
        <v>360.86</v>
      </c>
      <c r="BA7" s="25">
        <v>350.79</v>
      </c>
      <c r="BB7" s="25">
        <v>354.57</v>
      </c>
      <c r="BC7" s="25">
        <v>357.74</v>
      </c>
      <c r="BD7" s="25">
        <v>252.29</v>
      </c>
      <c r="BE7" s="25">
        <v>689.14</v>
      </c>
      <c r="BF7" s="25">
        <v>668.84</v>
      </c>
      <c r="BG7" s="25">
        <v>675.85</v>
      </c>
      <c r="BH7" s="25">
        <v>619.89</v>
      </c>
      <c r="BI7" s="25">
        <v>616.95000000000005</v>
      </c>
      <c r="BJ7" s="25">
        <v>314.87</v>
      </c>
      <c r="BK7" s="25">
        <v>309.27999999999997</v>
      </c>
      <c r="BL7" s="25">
        <v>322.92</v>
      </c>
      <c r="BM7" s="25">
        <v>303.45999999999998</v>
      </c>
      <c r="BN7" s="25">
        <v>307.27999999999997</v>
      </c>
      <c r="BO7" s="25">
        <v>268.07</v>
      </c>
      <c r="BP7" s="25">
        <v>92.38</v>
      </c>
      <c r="BQ7" s="25">
        <v>92.59</v>
      </c>
      <c r="BR7" s="25">
        <v>92.4</v>
      </c>
      <c r="BS7" s="25">
        <v>98.34</v>
      </c>
      <c r="BT7" s="25">
        <v>94.33</v>
      </c>
      <c r="BU7" s="25">
        <v>103.54</v>
      </c>
      <c r="BV7" s="25">
        <v>103.32</v>
      </c>
      <c r="BW7" s="25">
        <v>100.85</v>
      </c>
      <c r="BX7" s="25">
        <v>103.79</v>
      </c>
      <c r="BY7" s="25">
        <v>98.3</v>
      </c>
      <c r="BZ7" s="25">
        <v>97.47</v>
      </c>
      <c r="CA7" s="25">
        <v>193.57</v>
      </c>
      <c r="CB7" s="25">
        <v>194.26</v>
      </c>
      <c r="CC7" s="25">
        <v>184.31</v>
      </c>
      <c r="CD7" s="25">
        <v>183.21</v>
      </c>
      <c r="CE7" s="25">
        <v>192.08</v>
      </c>
      <c r="CF7" s="25">
        <v>167.46</v>
      </c>
      <c r="CG7" s="25">
        <v>168.56</v>
      </c>
      <c r="CH7" s="25">
        <v>167.1</v>
      </c>
      <c r="CI7" s="25">
        <v>167.86</v>
      </c>
      <c r="CJ7" s="25">
        <v>173.68</v>
      </c>
      <c r="CK7" s="25">
        <v>174.75</v>
      </c>
      <c r="CL7" s="25">
        <v>63.59</v>
      </c>
      <c r="CM7" s="25">
        <v>63.58</v>
      </c>
      <c r="CN7" s="25">
        <v>63.72</v>
      </c>
      <c r="CO7" s="25">
        <v>61.28</v>
      </c>
      <c r="CP7" s="25">
        <v>60.25</v>
      </c>
      <c r="CQ7" s="25">
        <v>59.46</v>
      </c>
      <c r="CR7" s="25">
        <v>59.51</v>
      </c>
      <c r="CS7" s="25">
        <v>59.91</v>
      </c>
      <c r="CT7" s="25">
        <v>59.4</v>
      </c>
      <c r="CU7" s="25">
        <v>59.24</v>
      </c>
      <c r="CV7" s="25">
        <v>59.97</v>
      </c>
      <c r="CW7" s="25">
        <v>81.02</v>
      </c>
      <c r="CX7" s="25">
        <v>79.150000000000006</v>
      </c>
      <c r="CY7" s="25">
        <v>80.22</v>
      </c>
      <c r="CZ7" s="25">
        <v>82.27</v>
      </c>
      <c r="DA7" s="25">
        <v>82.58</v>
      </c>
      <c r="DB7" s="25">
        <v>87.41</v>
      </c>
      <c r="DC7" s="25">
        <v>87.08</v>
      </c>
      <c r="DD7" s="25">
        <v>87.26</v>
      </c>
      <c r="DE7" s="25">
        <v>87.57</v>
      </c>
      <c r="DF7" s="25">
        <v>87.26</v>
      </c>
      <c r="DG7" s="25">
        <v>89.76</v>
      </c>
      <c r="DH7" s="25">
        <v>39.33</v>
      </c>
      <c r="DI7" s="25">
        <v>41.46</v>
      </c>
      <c r="DJ7" s="25">
        <v>43.79</v>
      </c>
      <c r="DK7" s="25">
        <v>45.95</v>
      </c>
      <c r="DL7" s="25">
        <v>47.83</v>
      </c>
      <c r="DM7" s="25">
        <v>47.62</v>
      </c>
      <c r="DN7" s="25">
        <v>48.55</v>
      </c>
      <c r="DO7" s="25">
        <v>49.2</v>
      </c>
      <c r="DP7" s="25">
        <v>50.01</v>
      </c>
      <c r="DQ7" s="25">
        <v>50.99</v>
      </c>
      <c r="DR7" s="25">
        <v>51.51</v>
      </c>
      <c r="DS7" s="25">
        <v>9.39</v>
      </c>
      <c r="DT7" s="25">
        <v>11.32</v>
      </c>
      <c r="DU7" s="25">
        <v>12.71</v>
      </c>
      <c r="DV7" s="25">
        <v>13.79</v>
      </c>
      <c r="DW7" s="25">
        <v>15.04</v>
      </c>
      <c r="DX7" s="25">
        <v>16.27</v>
      </c>
      <c r="DY7" s="25">
        <v>17.11</v>
      </c>
      <c r="DZ7" s="25">
        <v>18.329999999999998</v>
      </c>
      <c r="EA7" s="25">
        <v>20.27</v>
      </c>
      <c r="EB7" s="25">
        <v>21.69</v>
      </c>
      <c r="EC7" s="25">
        <v>23.75</v>
      </c>
      <c r="ED7" s="25">
        <v>0.03</v>
      </c>
      <c r="EE7" s="25">
        <v>0.47</v>
      </c>
      <c r="EF7" s="25">
        <v>0.55000000000000004</v>
      </c>
      <c r="EG7" s="25">
        <v>0.53</v>
      </c>
      <c r="EH7" s="25">
        <v>0.53</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福知山市上下水道部</cp:lastModifiedBy>
  <cp:lastPrinted>2024-02-01T07:55:22Z</cp:lastPrinted>
  <dcterms:created xsi:type="dcterms:W3CDTF">2023-12-05T00:56:41Z</dcterms:created>
  <dcterms:modified xsi:type="dcterms:W3CDTF">2024-02-06T02:57:50Z</dcterms:modified>
  <cp:category/>
</cp:coreProperties>
</file>