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6"/>
  <workbookPr/>
  <mc:AlternateContent xmlns:mc="http://schemas.openxmlformats.org/markup-compatibility/2006">
    <mc:Choice Requires="x15">
      <x15ac:absPath xmlns:x15ac="http://schemas.microsoft.com/office/spreadsheetml/2010/11/ac" url="\\192.168.219.151\file-server\総務課\旧\経理係\①経理全般\計画・調査回答（経理共通）\その他調査回答\R5\【R6.1】【京都府26〆】公営企業に係る経営比較分析表（令和４年度決算）の分析等について（依頼）\"/>
    </mc:Choice>
  </mc:AlternateContent>
  <xr:revisionPtr revIDLastSave="0" documentId="13_ncr:1_{81630F5E-D189-4CDA-9137-A4A5096BAA01}" xr6:coauthVersionLast="36" xr6:coauthVersionMax="36" xr10:uidLastSave="{00000000-0000-0000-0000-000000000000}"/>
  <workbookProtection workbookAlgorithmName="SHA-512" workbookHashValue="iG1p1qOZH3M7EcxYrZm8pldaHx/K699gQOauS6MO7WfANzB+u/oKKyMe7FOqRm2iVmU53ExNoM3//HaByKFUyw==" workbookSaltValue="R6PRhPivMU5j2et+t1w9+A==" workbookSpinCount="100000" lockStructure="1"/>
  <bookViews>
    <workbookView xWindow="0" yWindow="0" windowWidth="16380" windowHeight="1077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AT8" i="4" s="1"/>
  <c r="S6" i="5"/>
  <c r="AL8" i="4" s="1"/>
  <c r="R6" i="5"/>
  <c r="Q6" i="5"/>
  <c r="W10" i="4" s="1"/>
  <c r="P6" i="5"/>
  <c r="O6" i="5"/>
  <c r="N6" i="5"/>
  <c r="B10" i="4" s="1"/>
  <c r="M6" i="5"/>
  <c r="AD8" i="4" s="1"/>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AL10" i="4"/>
  <c r="AD10" i="4"/>
  <c r="P10" i="4"/>
  <c r="I10" i="4"/>
  <c r="W8" i="4"/>
  <c r="P8" i="4"/>
  <c r="I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<sst xmlns="http://schemas.openxmlformats.org/spreadsheetml/2006/main" count="236" uniqueCount="119">
  <si>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</si>
  <si>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</si>
  <si>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</si>
  <si>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</si>
  <si>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</si>
  <si>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</si>
  <si>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</si>
  <si>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</si>
  <si>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</si>
  <si>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</si>
  <si>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</si>
  <si>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</si>
  <si>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</si>
  <si>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</si>
  <si>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</si>
  <si>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</si>
  <si>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</si>
  <si>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</si>
  <si>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</si>
  <si>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</si>
  <si>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</si>
  <si>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</si>
  <si>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</si>
  <si>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</si>
  <si>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</si>
  <si>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</si>
  <si>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</si>
  <si>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</si>
  <si>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</si>
  <si>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</si>
  <si>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</si>
  <si>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</si>
  <si>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</si>
  <si>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</si>
  <si>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</si>
  <si>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</si>
  <si>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</si>
  <si>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</si>
  <si>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</si>
  <si>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</si>
  <si>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</si>
  <si>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</si>
  <si>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</si>
  <si>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</si>
  <si>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</si>
  <si>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</si>
  <si>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</si>
  <si>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</si>
  <si>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</si>
  <si>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</si>
  <si>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</si>
  <si>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</si>
  <si>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</si>
  <si>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</si>
  <si>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</si>
  <si>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</si>
  <si>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</si>
  <si>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</si>
  <si>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</si>
  <si>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</si>
  <si>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</si>
  <si>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</si>
  <si>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</si>
  <si>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</si>
  <si>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</si>
  <si>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</si>
  <si>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</si>
  <si>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</si>
  <si>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</si>
  <si>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</si>
  <si>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</si>
  <si>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</si>
  <si>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</si>
  <si>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</si>
  <si>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</si>
  <si>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</si>
  <si>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</si>
  <si>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</si>
  <si>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</si>
  <si>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</si>
  <si>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</si>
  <si>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</si>
  <si>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</si>
  <si>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</si>
  <si>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</si>
  <si>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</si>
  <si>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</si>
  <si>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</si>
  <si>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</si>
  <si>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</si>
  <si>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</si>
  <si>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</si>
  <si>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</si>
  <si>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</si>
  <si>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</si>
  <si>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</si>
  <si>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</si>
  <si>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</si>
  <si>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</si>
  <si>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</si>
  <si>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</si>
  <si>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</si>
  <si>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</si>
  <si>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</si>
  <si>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</si>
  <si>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</si>
  <si>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</si>
  <si>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</si>
  <si>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</si>
  <si>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</si>
  <si>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</si>
  <si>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</si>
  <si>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</si>
  <si>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</si>
  <si>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</si>
  <si>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</si>
  <si>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③0％で推移している。これは、整備完了からの経過年数が浅く、標準耐用年数が経過するまで期間
があるためである。</t>
    <phoneticPr fontId="4"/>
  </si>
  <si>
    <t>①100％で推移している。企業債の償還はなく、費用を使用料と一般会計からの繰入金で補っている状況である。
④企業債残高がないため0％で推移している。
⑤必要な経費を使用料により賄えていない状況であるが、類似団体の平均値と大きく乖離している状況ではない。令和4年度は地方公営企業法の全部適用に伴う打ち切り決算により未払金が発生したことで汚水処理費が前年度より減少し、経費回収率が改善した。
⑥打ち切り決算に伴い未払金が発生したことで汚水処理費が前年度より減少し、汚水処理原価についても減少した。処理区域内人口の減少に伴い、有収水量が減少することから、今後は汚水処理原価の増加が見込まれる。
⑦類似団体の平均値を下回っている。これは、処理区域内人口の減少が要因である。
⑧100％で推移している。山村等の中山間地域において、地域の活性化と定住促進に寄与している。</t>
    <rPh sb="126" eb="128">
      <t>レイワ</t>
    </rPh>
    <rPh sb="129" eb="131">
      <t>ネンド</t>
    </rPh>
    <rPh sb="132" eb="134">
      <t>チホウ</t>
    </rPh>
    <rPh sb="134" eb="136">
      <t>コウエイ</t>
    </rPh>
    <rPh sb="136" eb="138">
      <t>キギョウ</t>
    </rPh>
    <rPh sb="138" eb="139">
      <t>ホウ</t>
    </rPh>
    <rPh sb="140" eb="142">
      <t>ゼンブ</t>
    </rPh>
    <rPh sb="142" eb="144">
      <t>テキヨウ</t>
    </rPh>
    <rPh sb="145" eb="146">
      <t>トモナ</t>
    </rPh>
    <rPh sb="147" eb="148">
      <t>ウ</t>
    </rPh>
    <rPh sb="149" eb="150">
      <t>キ</t>
    </rPh>
    <rPh sb="151" eb="153">
      <t>ケッサン</t>
    </rPh>
    <rPh sb="156" eb="159">
      <t>ミバライキン</t>
    </rPh>
    <rPh sb="160" eb="162">
      <t>ハッセイ</t>
    </rPh>
    <rPh sb="167" eb="169">
      <t>オスイ</t>
    </rPh>
    <rPh sb="169" eb="171">
      <t>ショリ</t>
    </rPh>
    <rPh sb="171" eb="172">
      <t>ヒ</t>
    </rPh>
    <rPh sb="178" eb="180">
      <t>ゲンショウ</t>
    </rPh>
    <rPh sb="182" eb="184">
      <t>ケイヒ</t>
    </rPh>
    <rPh sb="184" eb="186">
      <t>カイシュウ</t>
    </rPh>
    <rPh sb="186" eb="187">
      <t>リツ</t>
    </rPh>
    <rPh sb="188" eb="190">
      <t>カイゼン</t>
    </rPh>
    <rPh sb="195" eb="196">
      <t>ウ</t>
    </rPh>
    <rPh sb="197" eb="198">
      <t>キ</t>
    </rPh>
    <rPh sb="199" eb="201">
      <t>ケッサン</t>
    </rPh>
    <rPh sb="202" eb="203">
      <t>トモナ</t>
    </rPh>
    <rPh sb="204" eb="207">
      <t>ミバライキン</t>
    </rPh>
    <rPh sb="208" eb="210">
      <t>ハッセイ</t>
    </rPh>
    <rPh sb="221" eb="222">
      <t>ゼン</t>
    </rPh>
    <rPh sb="226" eb="228">
      <t>ゲンショウ</t>
    </rPh>
    <rPh sb="241" eb="243">
      <t>ゲンショウ</t>
    </rPh>
    <phoneticPr fontId="4"/>
  </si>
  <si>
    <t>　本市の簡易排水施設事業の施設整備は完了しており、現在は施設の維持管理に取り組んでいる。処理区域内人口や有収水量が少ないため、汚水処理原価が高い傾向にある。
　簡易排水施設は小規模ではあるが、欠かすことのできない重要な施設であることから、適正な維持管理を行い、今後も引き続き経営の健全化に努める必要がある。
　また、令和5年4月より地方公営企業法の全部適用を行う。</t>
    <rPh sb="158" eb="160">
      <t>レイワ</t>
    </rPh>
    <rPh sb="161" eb="162">
      <t>ネン</t>
    </rPh>
    <rPh sb="163" eb="164">
      <t>ガツ</t>
    </rPh>
    <rPh sb="166" eb="173">
      <t>チホウコウエイキギョウホウ</t>
    </rPh>
    <rPh sb="174" eb="178">
      <t>ゼンブテキヨウ</t>
    </rPh>
    <rPh sb="179" eb="18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</si>
</sst>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BF0-453C-BE64-184ACE2230C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BF0-453C-BE64-184ACE2230C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20</c:v>
                </c:pt>
                <c:pt idx="1">
                  <c:v>20</c:v>
                </c:pt>
                <c:pt idx="2">
                  <c:v>20</c:v>
                </c:pt>
                <c:pt idx="3">
                  <c:v>20</c:v>
                </c:pt>
                <c:pt idx="4">
                  <c:v>20</c:v>
                </c:pt>
              </c:numCache>
            </c:numRef>
          </c:val>
          <c:extLst>
            <c:ext xmlns:c16="http://schemas.microsoft.com/office/drawing/2014/chart" uri="{C3380CC4-5D6E-409C-BE32-E72D297353CC}">
              <c16:uniqueId val="{00000000-300F-4327-9F31-72790D58061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27.09</c:v>
                </c:pt>
                <c:pt idx="1">
                  <c:v>26.64</c:v>
                </c:pt>
                <c:pt idx="2">
                  <c:v>26.11</c:v>
                </c:pt>
                <c:pt idx="3">
                  <c:v>24.44</c:v>
                </c:pt>
                <c:pt idx="4">
                  <c:v>25.16</c:v>
                </c:pt>
              </c:numCache>
            </c:numRef>
          </c:val>
          <c:smooth val="0"/>
          <c:extLst>
            <c:ext xmlns:c16="http://schemas.microsoft.com/office/drawing/2014/chart" uri="{C3380CC4-5D6E-409C-BE32-E72D297353CC}">
              <c16:uniqueId val="{00000001-300F-4327-9F31-72790D58061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631-407A-8B65-DEC488478EE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95.1</c:v>
                </c:pt>
                <c:pt idx="1">
                  <c:v>95.52</c:v>
                </c:pt>
                <c:pt idx="2">
                  <c:v>94.97</c:v>
                </c:pt>
                <c:pt idx="3">
                  <c:v>95.52</c:v>
                </c:pt>
                <c:pt idx="4">
                  <c:v>95.65</c:v>
                </c:pt>
              </c:numCache>
            </c:numRef>
          </c:val>
          <c:smooth val="0"/>
          <c:extLst>
            <c:ext xmlns:c16="http://schemas.microsoft.com/office/drawing/2014/chart" uri="{C3380CC4-5D6E-409C-BE32-E72D297353CC}">
              <c16:uniqueId val="{00000001-5631-407A-8B65-DEC488478EE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FDE-4357-BABF-BE3E47D557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DE-4357-BABF-BE3E47D557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D7-41B0-AC4E-F34F5F816E9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D7-41B0-AC4E-F34F5F816E9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22-47BF-9ADC-11DAC25A810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22-47BF-9ADC-11DAC25A810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F2-4CDB-A91B-6C41D1FDDA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F2-4CDB-A91B-6C41D1FDDA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4F-4C85-9464-2ADA9B9F007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4F-4C85-9464-2ADA9B9F007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44A-4899-8BC2-81057787C5C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196.19</c:v>
                </c:pt>
                <c:pt idx="1">
                  <c:v>129.4</c:v>
                </c:pt>
                <c:pt idx="2">
                  <c:v>126.26</c:v>
                </c:pt>
                <c:pt idx="3">
                  <c:v>113.17</c:v>
                </c:pt>
                <c:pt idx="4">
                  <c:v>160.77000000000001</c:v>
                </c:pt>
              </c:numCache>
            </c:numRef>
          </c:val>
          <c:smooth val="0"/>
          <c:extLst>
            <c:ext xmlns:c16="http://schemas.microsoft.com/office/drawing/2014/chart" uri="{C3380CC4-5D6E-409C-BE32-E72D297353CC}">
              <c16:uniqueId val="{00000001-444A-4899-8BC2-81057787C5C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39.159999999999997</c:v>
                </c:pt>
                <c:pt idx="1">
                  <c:v>38.68</c:v>
                </c:pt>
                <c:pt idx="2">
                  <c:v>37.06</c:v>
                </c:pt>
                <c:pt idx="3">
                  <c:v>33.270000000000003</c:v>
                </c:pt>
                <c:pt idx="4">
                  <c:v>37.5</c:v>
                </c:pt>
              </c:numCache>
            </c:numRef>
          </c:val>
          <c:extLst>
            <c:ext xmlns:c16="http://schemas.microsoft.com/office/drawing/2014/chart" uri="{C3380CC4-5D6E-409C-BE32-E72D297353CC}">
              <c16:uniqueId val="{00000000-C8E0-48D5-8B6B-C0554C98316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39.07</c:v>
                </c:pt>
                <c:pt idx="1">
                  <c:v>38.409999999999997</c:v>
                </c:pt>
                <c:pt idx="2">
                  <c:v>35.869999999999997</c:v>
                </c:pt>
                <c:pt idx="3">
                  <c:v>31.6</c:v>
                </c:pt>
                <c:pt idx="4">
                  <c:v>30.19</c:v>
                </c:pt>
              </c:numCache>
            </c:numRef>
          </c:val>
          <c:smooth val="0"/>
          <c:extLst>
            <c:ext xmlns:c16="http://schemas.microsoft.com/office/drawing/2014/chart" uri="{C3380CC4-5D6E-409C-BE32-E72D297353CC}">
              <c16:uniqueId val="{00000001-C8E0-48D5-8B6B-C0554C98316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581.16999999999996</c:v>
                </c:pt>
                <c:pt idx="1">
                  <c:v>581.39</c:v>
                </c:pt>
                <c:pt idx="2">
                  <c:v>607.39</c:v>
                </c:pt>
                <c:pt idx="3">
                  <c:v>689.23</c:v>
                </c:pt>
                <c:pt idx="4">
                  <c:v>606.13</c:v>
                </c:pt>
              </c:numCache>
            </c:numRef>
          </c:val>
          <c:extLst>
            <c:ext xmlns:c16="http://schemas.microsoft.com/office/drawing/2014/chart" uri="{C3380CC4-5D6E-409C-BE32-E72D297353CC}">
              <c16:uniqueId val="{00000000-C981-478A-BD45-1F27109469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485</c:v>
                </c:pt>
                <c:pt idx="1">
                  <c:v>501.56</c:v>
                </c:pt>
                <c:pt idx="2">
                  <c:v>528.78</c:v>
                </c:pt>
                <c:pt idx="3">
                  <c:v>596.92999999999995</c:v>
                </c:pt>
                <c:pt idx="4">
                  <c:v>631.54999999999995</c:v>
                </c:pt>
              </c:numCache>
            </c:numRef>
          </c:val>
          <c:smooth val="0"/>
          <c:extLst>
            <c:ext xmlns:c16="http://schemas.microsoft.com/office/drawing/2014/chart" uri="{C3380CC4-5D6E-409C-BE32-E72D297353CC}">
              <c16:uniqueId val="{00000001-C981-478A-BD45-1F27109469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【631.55】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50"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京都府　福知山市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簡易排水</v>
      </c>
      <c r="Q8" s="40"/>
      <c r="R8" s="40"/>
      <c r="S8" s="40"/>
      <c r="T8" s="40"/>
      <c r="U8" s="40"/>
      <c r="V8" s="40"/>
      <c r="W8" s="40" t="str">
        <f>データ!L6</f>
        <v>J2</v>
      </c>
      <c r="X8" s="40"/>
      <c r="Y8" s="40"/>
      <c r="Z8" s="40"/>
      <c r="AA8" s="40"/>
      <c r="AB8" s="40"/>
      <c r="AC8" s="40"/>
      <c r="AD8" s="41" t="str">
        <f>データ!$M$6</f>
        <v>非設置</v>
      </c>
      <c r="AE8" s="41"/>
      <c r="AF8" s="41"/>
      <c r="AG8" s="41"/>
      <c r="AH8" s="41"/>
      <c r="AI8" s="41"/>
      <c r="AJ8" s="41"/>
      <c r="AK8" s="3"/>
      <c r="AL8" s="42">
        <f>データ!S6</f>
        <v>76075</v>
      </c>
      <c r="AM8" s="42"/>
      <c r="AN8" s="42"/>
      <c r="AO8" s="42"/>
      <c r="AP8" s="42"/>
      <c r="AQ8" s="42"/>
      <c r="AR8" s="42"/>
      <c r="AS8" s="42"/>
      <c r="AT8" s="35">
        <f>データ!T6</f>
        <v>552.54</v>
      </c>
      <c r="AU8" s="35"/>
      <c r="AV8" s="35"/>
      <c r="AW8" s="35"/>
      <c r="AX8" s="35"/>
      <c r="AY8" s="35"/>
      <c r="AZ8" s="35"/>
      <c r="BA8" s="35"/>
      <c r="BB8" s="35">
        <f>データ!U6</f>
        <v>137.68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0.04</v>
      </c>
      <c r="Q10" s="35"/>
      <c r="R10" s="35"/>
      <c r="S10" s="35"/>
      <c r="T10" s="35"/>
      <c r="U10" s="35"/>
      <c r="V10" s="35"/>
      <c r="W10" s="35">
        <f>データ!Q6</f>
        <v>100</v>
      </c>
      <c r="X10" s="35"/>
      <c r="Y10" s="35"/>
      <c r="Z10" s="35"/>
      <c r="AA10" s="35"/>
      <c r="AB10" s="35"/>
      <c r="AC10" s="35"/>
      <c r="AD10" s="42">
        <f>データ!R6</f>
        <v>3718</v>
      </c>
      <c r="AE10" s="42"/>
      <c r="AF10" s="42"/>
      <c r="AG10" s="42"/>
      <c r="AH10" s="42"/>
      <c r="AI10" s="42"/>
      <c r="AJ10" s="42"/>
      <c r="AK10" s="2"/>
      <c r="AL10" s="42">
        <f>データ!V6</f>
        <v>28</v>
      </c>
      <c r="AM10" s="42"/>
      <c r="AN10" s="42"/>
      <c r="AO10" s="42"/>
      <c r="AP10" s="42"/>
      <c r="AQ10" s="42"/>
      <c r="AR10" s="42"/>
      <c r="AS10" s="42"/>
      <c r="AT10" s="35">
        <f>データ!W6</f>
        <v>0.05</v>
      </c>
      <c r="AU10" s="35"/>
      <c r="AV10" s="35"/>
      <c r="AW10" s="35"/>
      <c r="AX10" s="35"/>
      <c r="AY10" s="35"/>
      <c r="AZ10" s="35"/>
      <c r="BA10" s="35"/>
      <c r="BB10" s="35">
        <f>データ!X6</f>
        <v>560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【160.77】</v>
      </c>
      <c r="I86" s="12" t="str">
        <f>データ!CA6</f>
        <v>【30.19】</v>
      </c>
      <c r="J86" s="12" t="str">
        <f>データ!CL6</f>
        <v>【631.55】</v>
      </c>
      <c r="K86" s="12" t="str">
        <f>データ!CW6</f>
        <v>【25.16】</v>
      </c>
      <c r="L86" s="12" t="str">
        <f>データ!DH6</f>
        <v>【95.65】</v>
      </c>
      <c r="M86" s="12" t="s">
        <v>43</v>
      </c>
      <c r="N86" s="12" t="s">
        <v>43</v>
      </c>
      <c r="O86" s="12" t="str">
        <f>データ!EO6</f>
        <v>【0.00】</v>
      </c>
    </row>
  </sheetData>
  <sheetProtection algorithmName="SHA-512" hashValue="MiJNzYZDbkQYHvmrV6edpljEDvJWPpEJQ7nVDuvJ3Z52ccFRvURdb5HAqEGMJRnkINrg0uJJtAjfNt+l0WUBoQ==" saltValue="YejH6Bo9vRoi12aRzt+0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262013</v>
      </c>
      <c r="D6" s="19">
        <f t="shared" si="3"/>
        <v>47</v>
      </c>
      <c r="E6" s="19">
        <f t="shared" si="3"/>
        <v>17</v>
      </c>
      <c r="F6" s="19">
        <f t="shared" si="3"/>
        <v>8</v>
      </c>
      <c r="G6" s="19">
        <f t="shared" si="3"/>
        <v>0</v>
      </c>
      <c r="H6" s="19" t="str">
        <f t="shared" si="3"/>
        <v>京都府　福知山市</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0.04</v>
      </c>
      <c r="Q6" s="20">
        <f t="shared" si="3"/>
        <v>100</v>
      </c>
      <c r="R6" s="20">
        <f t="shared" si="3"/>
        <v>3718</v>
      </c>
      <c r="S6" s="20">
        <f t="shared" si="3"/>
        <v>76075</v>
      </c>
      <c r="T6" s="20">
        <f t="shared" si="3"/>
        <v>552.54</v>
      </c>
      <c r="U6" s="20">
        <f t="shared" si="3"/>
        <v>137.68</v>
      </c>
      <c r="V6" s="20">
        <f t="shared" si="3"/>
        <v>28</v>
      </c>
      <c r="W6" s="20">
        <f t="shared" si="3"/>
        <v>0.05</v>
      </c>
      <c r="X6" s="20">
        <f t="shared" si="3"/>
        <v>560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196.19</v>
      </c>
      <c r="BL6" s="21">
        <f t="shared" si="7"/>
        <v>129.4</v>
      </c>
      <c r="BM6" s="21">
        <f t="shared" si="7"/>
        <v>126.26</v>
      </c>
      <c r="BN6" s="21">
        <f t="shared" si="7"/>
        <v>113.17</v>
      </c>
      <c r="BO6" s="21">
        <f t="shared" si="7"/>
        <v>160.77000000000001</v>
      </c>
      <c r="BP6" s="20" t="str">
        <f>IF(BP7="","",IF(BP7="-","【-】","【"&amp;SUBSTITUTE(TEXT(BP7,"#,##0.00"),"-","△")&amp;"】"))</f>
        <v>【160.77】</v>
      </c>
      <c r="BQ6" s="21">
        <f>IF(BQ7="",NA(),BQ7)</f>
        <v>39.159999999999997</v>
      </c>
      <c r="BR6" s="21">
        <f t="shared" ref="BR6:BZ6" si="8">IF(BR7="",NA(),BR7)</f>
        <v>38.68</v>
      </c>
      <c r="BS6" s="21">
        <f t="shared" si="8"/>
        <v>37.06</v>
      </c>
      <c r="BT6" s="21">
        <f t="shared" si="8"/>
        <v>33.270000000000003</v>
      </c>
      <c r="BU6" s="21">
        <f t="shared" si="8"/>
        <v>37.5</v>
      </c>
      <c r="BV6" s="21">
        <f t="shared" si="8"/>
        <v>39.07</v>
      </c>
      <c r="BW6" s="21">
        <f t="shared" si="8"/>
        <v>38.409999999999997</v>
      </c>
      <c r="BX6" s="21">
        <f t="shared" si="8"/>
        <v>35.869999999999997</v>
      </c>
      <c r="BY6" s="21">
        <f t="shared" si="8"/>
        <v>31.6</v>
      </c>
      <c r="BZ6" s="21">
        <f t="shared" si="8"/>
        <v>30.19</v>
      </c>
      <c r="CA6" s="20" t="str">
        <f>IF(CA7="","",IF(CA7="-","【-】","【"&amp;SUBSTITUTE(TEXT(CA7,"#,##0.00"),"-","△")&amp;"】"))</f>
        <v>【30.19】</v>
      </c>
      <c r="CB6" s="21">
        <f>IF(CB7="",NA(),CB7)</f>
        <v>581.16999999999996</v>
      </c>
      <c r="CC6" s="21">
        <f t="shared" ref="CC6:CK6" si="9">IF(CC7="",NA(),CC7)</f>
        <v>581.39</v>
      </c>
      <c r="CD6" s="21">
        <f t="shared" si="9"/>
        <v>607.39</v>
      </c>
      <c r="CE6" s="21">
        <f t="shared" si="9"/>
        <v>689.23</v>
      </c>
      <c r="CF6" s="21">
        <f t="shared" si="9"/>
        <v>606.13</v>
      </c>
      <c r="CG6" s="21">
        <f t="shared" si="9"/>
        <v>485</v>
      </c>
      <c r="CH6" s="21">
        <f t="shared" si="9"/>
        <v>501.56</v>
      </c>
      <c r="CI6" s="21">
        <f t="shared" si="9"/>
        <v>528.78</v>
      </c>
      <c r="CJ6" s="21">
        <f t="shared" si="9"/>
        <v>596.92999999999995</v>
      </c>
      <c r="CK6" s="21">
        <f t="shared" si="9"/>
        <v>631.54999999999995</v>
      </c>
      <c r="CL6" s="20" t="str">
        <f>IF(CL7="","",IF(CL7="-","【-】","【"&amp;SUBSTITUTE(TEXT(CL7,"#,##0.00"),"-","△")&amp;"】"))</f>
        <v>【631.55】</v>
      </c>
      <c r="CM6" s="21">
        <f>IF(CM7="",NA(),CM7)</f>
        <v>20</v>
      </c>
      <c r="CN6" s="21">
        <f t="shared" ref="CN6:CV6" si="10">IF(CN7="",NA(),CN7)</f>
        <v>20</v>
      </c>
      <c r="CO6" s="21">
        <f t="shared" si="10"/>
        <v>20</v>
      </c>
      <c r="CP6" s="21">
        <f t="shared" si="10"/>
        <v>20</v>
      </c>
      <c r="CQ6" s="21">
        <f t="shared" si="10"/>
        <v>20</v>
      </c>
      <c r="CR6" s="21">
        <f t="shared" si="10"/>
        <v>27.09</v>
      </c>
      <c r="CS6" s="21">
        <f t="shared" si="10"/>
        <v>26.64</v>
      </c>
      <c r="CT6" s="21">
        <f t="shared" si="10"/>
        <v>26.11</v>
      </c>
      <c r="CU6" s="21">
        <f t="shared" si="10"/>
        <v>24.44</v>
      </c>
      <c r="CV6" s="21">
        <f t="shared" si="10"/>
        <v>25.16</v>
      </c>
      <c r="CW6" s="20" t="str">
        <f>IF(CW7="","",IF(CW7="-","【-】","【"&amp;SUBSTITUTE(TEXT(CW7,"#,##0.00"),"-","△")&amp;"】"))</f>
        <v>【25.16】</v>
      </c>
      <c r="CX6" s="21">
        <f>IF(CX7="",NA(),CX7)</f>
        <v>100</v>
      </c>
      <c r="CY6" s="21">
        <f t="shared" ref="CY6:DG6" si="11">IF(CY7="",NA(),CY7)</f>
        <v>100</v>
      </c>
      <c r="CZ6" s="21">
        <f t="shared" si="11"/>
        <v>100</v>
      </c>
      <c r="DA6" s="21">
        <f t="shared" si="11"/>
        <v>100</v>
      </c>
      <c r="DB6" s="21">
        <f t="shared" si="11"/>
        <v>100</v>
      </c>
      <c r="DC6" s="21">
        <f t="shared" si="11"/>
        <v>95.1</v>
      </c>
      <c r="DD6" s="21">
        <f t="shared" si="11"/>
        <v>95.52</v>
      </c>
      <c r="DE6" s="21">
        <f t="shared" si="11"/>
        <v>94.97</v>
      </c>
      <c r="DF6" s="21">
        <f t="shared" si="11"/>
        <v>95.52</v>
      </c>
      <c r="DG6" s="21">
        <f t="shared" si="11"/>
        <v>95.65</v>
      </c>
      <c r="DH6" s="20" t="str">
        <f>IF(DH7="","",IF(DH7="-","【-】","【"&amp;SUBSTITUTE(TEXT(DH7,"#,##0.00"),"-","△")&amp;"】"))</f>
        <v>【95.65】</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2022</v>
      </c>
      <c r="C7" s="23">
        <v>262013</v>
      </c>
      <c r="D7" s="23">
        <v>47</v>
      </c>
      <c r="E7" s="23">
        <v>17</v>
      </c>
      <c r="F7" s="23">
        <v>8</v>
      </c>
      <c r="G7" s="23">
        <v>0</v>
      </c>
      <c r="H7" s="23" t="s">
        <v>97</v>
      </c>
      <c r="I7" s="23" t="s">
        <v>98</v>
      </c>
      <c r="J7" s="23" t="s">
        <v>99</v>
      </c>
      <c r="K7" s="23" t="s">
        <v>100</v>
      </c>
      <c r="L7" s="23" t="s">
        <v>101</v>
      </c>
      <c r="M7" s="23" t="s">
        <v>102</v>
      </c>
      <c r="N7" s="24" t="s">
        <v>103</v>
      </c>
      <c r="O7" s="24" t="s">
        <v>104</v>
      </c>
      <c r="P7" s="24">
        <v>0.04</v>
      </c>
      <c r="Q7" s="24">
        <v>100</v>
      </c>
      <c r="R7" s="24">
        <v>3718</v>
      </c>
      <c r="S7" s="24">
        <v>76075</v>
      </c>
      <c r="T7" s="24">
        <v>552.54</v>
      </c>
      <c r="U7" s="24">
        <v>137.68</v>
      </c>
      <c r="V7" s="24">
        <v>28</v>
      </c>
      <c r="W7" s="24">
        <v>0.05</v>
      </c>
      <c r="X7" s="24">
        <v>560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196.19</v>
      </c>
      <c r="BL7" s="24">
        <v>129.4</v>
      </c>
      <c r="BM7" s="24">
        <v>126.26</v>
      </c>
      <c r="BN7" s="24">
        <v>113.17</v>
      </c>
      <c r="BO7" s="24">
        <v>160.77000000000001</v>
      </c>
      <c r="BP7" s="24">
        <v>160.77000000000001</v>
      </c>
      <c r="BQ7" s="24">
        <v>39.159999999999997</v>
      </c>
      <c r="BR7" s="24">
        <v>38.68</v>
      </c>
      <c r="BS7" s="24">
        <v>37.06</v>
      </c>
      <c r="BT7" s="24">
        <v>33.270000000000003</v>
      </c>
      <c r="BU7" s="24">
        <v>37.5</v>
      </c>
      <c r="BV7" s="24">
        <v>39.07</v>
      </c>
      <c r="BW7" s="24">
        <v>38.409999999999997</v>
      </c>
      <c r="BX7" s="24">
        <v>35.869999999999997</v>
      </c>
      <c r="BY7" s="24">
        <v>31.6</v>
      </c>
      <c r="BZ7" s="24">
        <v>30.19</v>
      </c>
      <c r="CA7" s="24">
        <v>30.19</v>
      </c>
      <c r="CB7" s="24">
        <v>581.16999999999996</v>
      </c>
      <c r="CC7" s="24">
        <v>581.39</v>
      </c>
      <c r="CD7" s="24">
        <v>607.39</v>
      </c>
      <c r="CE7" s="24">
        <v>689.23</v>
      </c>
      <c r="CF7" s="24">
        <v>606.13</v>
      </c>
      <c r="CG7" s="24">
        <v>485</v>
      </c>
      <c r="CH7" s="24">
        <v>501.56</v>
      </c>
      <c r="CI7" s="24">
        <v>528.78</v>
      </c>
      <c r="CJ7" s="24">
        <v>596.92999999999995</v>
      </c>
      <c r="CK7" s="24">
        <v>631.54999999999995</v>
      </c>
      <c r="CL7" s="24">
        <v>631.54999999999995</v>
      </c>
      <c r="CM7" s="24">
        <v>20</v>
      </c>
      <c r="CN7" s="24">
        <v>20</v>
      </c>
      <c r="CO7" s="24">
        <v>20</v>
      </c>
      <c r="CP7" s="24">
        <v>20</v>
      </c>
      <c r="CQ7" s="24">
        <v>20</v>
      </c>
      <c r="CR7" s="24">
        <v>27.09</v>
      </c>
      <c r="CS7" s="24">
        <v>26.64</v>
      </c>
      <c r="CT7" s="24">
        <v>26.11</v>
      </c>
      <c r="CU7" s="24">
        <v>24.44</v>
      </c>
      <c r="CV7" s="24">
        <v>25.16</v>
      </c>
      <c r="CW7" s="24">
        <v>25.16</v>
      </c>
      <c r="CX7" s="24">
        <v>100</v>
      </c>
      <c r="CY7" s="24">
        <v>100</v>
      </c>
      <c r="CZ7" s="24">
        <v>100</v>
      </c>
      <c r="DA7" s="24">
        <v>100</v>
      </c>
      <c r="DB7" s="24">
        <v>100</v>
      </c>
      <c r="DC7" s="24">
        <v>95.1</v>
      </c>
      <c r="DD7" s="24">
        <v>95.52</v>
      </c>
      <c r="DE7" s="24">
        <v>94.97</v>
      </c>
      <c r="DF7" s="24">
        <v>95.52</v>
      </c>
      <c r="DG7" s="24">
        <v>95.65</v>
      </c>
      <c r="DH7" s="24">
        <v>95.65</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福知山市上下水道部</cp:lastModifiedBy>
  <cp:lastPrinted>2024-01-22T01:01:02Z</cp:lastPrinted>
  <dcterms:created xsi:type="dcterms:W3CDTF">2023-12-12T02:58:40Z</dcterms:created>
  <dcterms:modified xsi:type="dcterms:W3CDTF">2024-01-22T01:29:42Z</dcterms:modified>
  <cp:category/>
</cp:coreProperties>
</file>