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５年度\240116　公営企業に係る経営比較分析表（令和４年度決算）の分析等について\04 提出（市町村→府）\14 南丹市○\"/>
    </mc:Choice>
  </mc:AlternateContent>
  <xr:revisionPtr revIDLastSave="0" documentId="13_ncr:1_{08E505C0-5C2E-4510-85D2-8DEB6B7FC02F}" xr6:coauthVersionLast="36" xr6:coauthVersionMax="36" xr10:uidLastSave="{00000000-0000-0000-0000-000000000000}"/>
  <workbookProtection workbookAlgorithmName="SHA-512" workbookHashValue="+eB8xUe1sMXgf1KMjfuH1BZGA+/f+4roZcgJto3WWWejpKCUGKIkFvW7bFViVDFj1+Iihw8taWH+VnDfX1UupQ==" workbookSaltValue="Rtr56rdsFPNZhY00znLLl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<sst xmlns="http://schemas.openxmlformats.org/spreadsheetml/2006/main" count="275" uniqueCount="115">
  <si>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</si>
  <si>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</si>
  <si>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</si>
  <si>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</si>
  <si>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</si>
  <si>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</si>
  <si>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</si>
  <si>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</si>
  <si>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</si>
  <si>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</si>
  <si>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</si>
  <si>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</si>
  <si>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</si>
  <si>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</si>
  <si>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</si>
  <si>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</si>
  <si>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</si>
  <si>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</si>
  <si>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</si>
  <si>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</si>
  <si>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</si>
  <si>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</si>
  <si>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</si>
  <si>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</si>
  <si>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</si>
  <si>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</si>
  <si>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</si>
  <si>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</si>
  <si>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</si>
  <si>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</si>
  <si>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</si>
  <si>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</si>
  <si>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</si>
  <si>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</si>
  <si>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</si>
  <si>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</si>
  <si>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</si>
  <si>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</si>
  <si>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</si>
  <si>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</si>
  <si>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</si>
  <si>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</si>
  <si>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</si>
  <si>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</si>
  <si>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</si>
  <si>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</si>
  <si>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</si>
  <si>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</si>
  <si>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</si>
  <si>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</si>
  <si>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</si>
  <si>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</si>
  <si>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</si>
  <si>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</si>
  <si>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</si>
  <si>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</si>
  <si>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</si>
  <si>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</si>
  <si>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</si>
  <si>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</si>
  <si>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</si>
  <si>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</si>
  <si>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</si>
  <si>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</si>
  <si>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</si>
  <si>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</si>
  <si>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</si>
  <si>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</si>
  <si>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</si>
  <si>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</si>
  <si>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</si>
  <si>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</si>
  <si>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</si>
  <si>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</si>
  <si>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</si>
  <si>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</si>
  <si>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</si>
  <si>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</si>
  <si>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</si>
  <si>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</si>
  <si>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</si>
  <si>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</si>
  <si>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</si>
  <si>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</si>
  <si>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</si>
  <si>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</si>
  <si>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</si>
  <si>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</si>
  <si>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</si>
  <si>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</si>
  <si>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</si>
  <si>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</si>
  <si>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</si>
  <si>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</si>
  <si>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</si>
  <si>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</si>
  <si>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</si>
  <si>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</si>
  <si>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</si>
  <si>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</si>
  <si>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</si>
  <si>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</si>
  <si>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</si>
  <si>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</si>
  <si>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</si>
  <si>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</si>
  <si>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</si>
  <si>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</si>
  <si>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</si>
  <si>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</si>
  <si>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</si>
  <si>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</si>
  <si>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公営企業会計移行後3年度目であるため、有形固定資産減価償却率は低い状況となっているが、供用開始の平成7年から27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</si>
  <si>
    <t>　汚水処理原価に対してそれに見合う適正な使用料収入が確保できていないため、基準外繰入を行っているにもかかわらず経常収支が赤字であり、今後も累積欠損金の増加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これらの課題を踏まえて、将来にわたって安定的に事業を継続していくために今後の経営方針や事業計画の見直しを行い、状況の変化に対応した持続可能な経営に取り組んでいく。</t>
  </si>
  <si>
    <t>①経常収支比率、②累積欠損金比率、⑤経費回収率
　基準外繰入を行っているにもかかわらず経常収支比率が100%を下回り、累積欠損金比率が前年度より増加している。また経費回収率が低いことからも、使用料で回収すべき経費を使用料以外の収入で賄っていることが明確であり、今後は使用料収入等の減少や、施設の老朽化等に伴う経費の増加により経営の悪化が見込まれるため、汚水処理費の削減努力を行ったうえで、適正な料金水準についても検討する必要がある。
③流動比率
　建設改良費等の財源に充てるための企業債の次年度償還額が多額であることから、100％を下回る水準となっている。毎年度、比率が減少しているため持続可能な経営のため資金確保に努める必要がある。
④企業債残高対事業規模比率
　類似団体平均を大幅に下回ってはいるものの、今後の投資規模や料金水準等について検討する必要がある。
⑥汚水処理原価
　前年度から10.59円増加しており、汚水処理経費の増加傾向により今後も上昇が見込まれるため、経費の削減等に務める必要がある。
⑦施設利用率
　施設利用率は類似団体平均を下回っており、水洗化率が90％を超えているにもかかわらず低い状況である。人口増加を前提とした事業計画に基づいて施設が整備されているものの、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72" eb="74">
      <t>ゾウカ</t>
    </rPh>
    <rPh sb="197" eb="201">
      <t>リョウキ</t>
    </rPh>
    <rPh sb="278" eb="281">
      <t>マイネンド</t>
    </rPh>
    <rPh sb="282" eb="284">
      <t>ヒリツ</t>
    </rPh>
    <rPh sb="285" eb="293">
      <t>ゲンショウシテイ</t>
    </rPh>
    <rPh sb="293" eb="297">
      <t>ジゾクカノウ</t>
    </rPh>
    <rPh sb="298" eb="303">
      <t>ケイエ</t>
    </rPh>
    <rPh sb="303" eb="308">
      <t>シキンカク</t>
    </rPh>
    <rPh sb="308" eb="309">
      <t>ツト</t>
    </rPh>
    <rPh sb="311" eb="316">
      <t>ヒツヨウ</t>
    </rPh>
    <rPh sb="391" eb="394">
      <t>ゼンネンド</t>
    </rPh>
    <rPh sb="401" eb="402">
      <t>エン</t>
    </rPh>
    <rPh sb="402" eb="404">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</si>
</sst>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7E-4178-B9E2-25C426D483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BF7E-4178-B9E2-25C426D483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37.799999999999997</c:v>
                </c:pt>
                <c:pt idx="3">
                  <c:v>38.69</c:v>
                </c:pt>
                <c:pt idx="4">
                  <c:v>37.4</c:v>
                </c:pt>
              </c:numCache>
            </c:numRef>
          </c:val>
          <c:extLst>
            <c:ext xmlns:c16="http://schemas.microsoft.com/office/drawing/2014/chart" uri="{C3380CC4-5D6E-409C-BE32-E72D297353CC}">
              <c16:uniqueId val="{00000000-0C16-42BD-9C06-549C54C603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0C16-42BD-9C06-549C54C603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92.11</c:v>
                </c:pt>
                <c:pt idx="3">
                  <c:v>91.69</c:v>
                </c:pt>
                <c:pt idx="4">
                  <c:v>91.47</c:v>
                </c:pt>
              </c:numCache>
            </c:numRef>
          </c:val>
          <c:extLst>
            <c:ext xmlns:c16="http://schemas.microsoft.com/office/drawing/2014/chart" uri="{C3380CC4-5D6E-409C-BE32-E72D297353CC}">
              <c16:uniqueId val="{00000000-78F0-42DE-A887-0B551AFCF5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8F0-42DE-A887-0B551AFCF5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95.99</c:v>
                </c:pt>
                <c:pt idx="3">
                  <c:v>99.63</c:v>
                </c:pt>
                <c:pt idx="4">
                  <c:v>97.97</c:v>
                </c:pt>
              </c:numCache>
            </c:numRef>
          </c:val>
          <c:extLst>
            <c:ext xmlns:c16="http://schemas.microsoft.com/office/drawing/2014/chart" uri="{C3380CC4-5D6E-409C-BE32-E72D297353CC}">
              <c16:uniqueId val="{00000000-E0DD-4496-AD53-4D9FAC1E98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0DD-4496-AD53-4D9FAC1E98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4.05</c:v>
                </c:pt>
                <c:pt idx="3">
                  <c:v>7.79</c:v>
                </c:pt>
                <c:pt idx="4">
                  <c:v>11.37</c:v>
                </c:pt>
              </c:numCache>
            </c:numRef>
          </c:val>
          <c:extLst>
            <c:ext xmlns:c16="http://schemas.microsoft.com/office/drawing/2014/chart" uri="{C3380CC4-5D6E-409C-BE32-E72D297353CC}">
              <c16:uniqueId val="{00000000-4EDC-45DD-91D1-E72C3BD03A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4EDC-45DD-91D1-E72C3BD03A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04-4A56-8BD9-9A0516B92D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804-4A56-8BD9-9A0516B92D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45.73</c:v>
                </c:pt>
                <c:pt idx="3">
                  <c:v>47.21</c:v>
                </c:pt>
                <c:pt idx="4">
                  <c:v>57.58</c:v>
                </c:pt>
              </c:numCache>
            </c:numRef>
          </c:val>
          <c:extLst>
            <c:ext xmlns:c16="http://schemas.microsoft.com/office/drawing/2014/chart" uri="{C3380CC4-5D6E-409C-BE32-E72D297353CC}">
              <c16:uniqueId val="{00000000-2636-4D55-8E16-05D77AFAB9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2636-4D55-8E16-05D77AFAB9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49.16</c:v>
                </c:pt>
                <c:pt idx="3">
                  <c:v>35.369999999999997</c:v>
                </c:pt>
                <c:pt idx="4">
                  <c:v>16.829999999999998</c:v>
                </c:pt>
              </c:numCache>
            </c:numRef>
          </c:val>
          <c:extLst>
            <c:ext xmlns:c16="http://schemas.microsoft.com/office/drawing/2014/chart" uri="{C3380CC4-5D6E-409C-BE32-E72D297353CC}">
              <c16:uniqueId val="{00000000-2A55-4263-AFB4-9DD8B469FD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2A55-4263-AFB4-9DD8B469FD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66.55</c:v>
                </c:pt>
                <c:pt idx="3">
                  <c:v>25.63</c:v>
                </c:pt>
                <c:pt idx="4">
                  <c:v>23.31</c:v>
                </c:pt>
              </c:numCache>
            </c:numRef>
          </c:val>
          <c:extLst>
            <c:ext xmlns:c16="http://schemas.microsoft.com/office/drawing/2014/chart" uri="{C3380CC4-5D6E-409C-BE32-E72D297353CC}">
              <c16:uniqueId val="{00000000-4F8D-4126-9DAB-8EC3D9592E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4F8D-4126-9DAB-8EC3D9592E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60.95</c:v>
                </c:pt>
                <c:pt idx="3">
                  <c:v>57.29</c:v>
                </c:pt>
                <c:pt idx="4">
                  <c:v>55.84</c:v>
                </c:pt>
              </c:numCache>
            </c:numRef>
          </c:val>
          <c:extLst>
            <c:ext xmlns:c16="http://schemas.microsoft.com/office/drawing/2014/chart" uri="{C3380CC4-5D6E-409C-BE32-E72D297353CC}">
              <c16:uniqueId val="{00000000-62A7-48CC-AF0B-11B74AA13F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2A7-48CC-AF0B-11B74AA13F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295.73</c:v>
                </c:pt>
                <c:pt idx="3">
                  <c:v>317.02</c:v>
                </c:pt>
                <c:pt idx="4">
                  <c:v>327.61</c:v>
                </c:pt>
              </c:numCache>
            </c:numRef>
          </c:val>
          <c:extLst>
            <c:ext xmlns:c16="http://schemas.microsoft.com/office/drawing/2014/chart" uri="{C3380CC4-5D6E-409C-BE32-E72D297353CC}">
              <c16:uniqueId val="{00000000-6924-470B-A913-725DE3CEE2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924-470B-A913-725DE3CEE2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85" zoomScaleNormal="85" workbookViewId="0">
      <selection activeCell="BL16" sqref="BL16:BZ44"/>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南丹市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30499</v>
      </c>
      <c r="AM8" s="36"/>
      <c r="AN8" s="36"/>
      <c r="AO8" s="36"/>
      <c r="AP8" s="36"/>
      <c r="AQ8" s="36"/>
      <c r="AR8" s="36"/>
      <c r="AS8" s="36"/>
      <c r="AT8" s="37">
        <f>データ!T6</f>
        <v>616.4</v>
      </c>
      <c r="AU8" s="37"/>
      <c r="AV8" s="37"/>
      <c r="AW8" s="37"/>
      <c r="AX8" s="37"/>
      <c r="AY8" s="37"/>
      <c r="AZ8" s="37"/>
      <c r="BA8" s="37"/>
      <c r="BB8" s="37">
        <f>データ!U6</f>
        <v>49.48</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2">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64.510000000000005</v>
      </c>
      <c r="J10" s="37"/>
      <c r="K10" s="37"/>
      <c r="L10" s="37"/>
      <c r="M10" s="37"/>
      <c r="N10" s="37"/>
      <c r="O10" s="37"/>
      <c r="P10" s="37">
        <f>データ!P6</f>
        <v>15.58</v>
      </c>
      <c r="Q10" s="37"/>
      <c r="R10" s="37"/>
      <c r="S10" s="37"/>
      <c r="T10" s="37"/>
      <c r="U10" s="37"/>
      <c r="V10" s="37"/>
      <c r="W10" s="37">
        <f>データ!Q6</f>
        <v>78.349999999999994</v>
      </c>
      <c r="X10" s="37"/>
      <c r="Y10" s="37"/>
      <c r="Z10" s="37"/>
      <c r="AA10" s="37"/>
      <c r="AB10" s="37"/>
      <c r="AC10" s="37"/>
      <c r="AD10" s="36">
        <f>データ!R6</f>
        <v>3520</v>
      </c>
      <c r="AE10" s="36"/>
      <c r="AF10" s="36"/>
      <c r="AG10" s="36"/>
      <c r="AH10" s="36"/>
      <c r="AI10" s="36"/>
      <c r="AJ10" s="36"/>
      <c r="AK10" s="2"/>
      <c r="AL10" s="36">
        <f>データ!V6</f>
        <v>4712</v>
      </c>
      <c r="AM10" s="36"/>
      <c r="AN10" s="36"/>
      <c r="AO10" s="36"/>
      <c r="AP10" s="36"/>
      <c r="AQ10" s="36"/>
      <c r="AR10" s="36"/>
      <c r="AS10" s="36"/>
      <c r="AT10" s="37">
        <f>データ!W6</f>
        <v>3.71</v>
      </c>
      <c r="AU10" s="37"/>
      <c r="AV10" s="37"/>
      <c r="AW10" s="37"/>
      <c r="AX10" s="37"/>
      <c r="AY10" s="37"/>
      <c r="AZ10" s="37"/>
      <c r="BA10" s="37"/>
      <c r="BB10" s="37">
        <f>データ!X6</f>
        <v>1270.08</v>
      </c>
      <c r="BC10" s="37"/>
      <c r="BD10" s="37"/>
      <c r="BE10" s="37"/>
      <c r="BF10" s="37"/>
      <c r="BG10" s="37"/>
      <c r="BH10" s="37"/>
      <c r="BI10" s="37"/>
      <c r="BJ10" s="2"/>
      <c r="BK10" s="2"/>
      <c r="BL10" s="46" t="s">
        <v>36</v>
      </c>
      <c r="BM10" s="47"/>
      <c r="BN10" s="48" t="s">
        <v>15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6" t="s">
        <v>114</v>
      </c>
      <c r="BM16" s="87"/>
      <c r="BN16" s="87"/>
      <c r="BO16" s="87"/>
      <c r="BP16" s="87"/>
      <c r="BQ16" s="87"/>
      <c r="BR16" s="87"/>
      <c r="BS16" s="87"/>
      <c r="BT16" s="87"/>
      <c r="BU16" s="87"/>
      <c r="BV16" s="87"/>
      <c r="BW16" s="87"/>
      <c r="BX16" s="87"/>
      <c r="BY16" s="87"/>
      <c r="BZ16" s="8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6"/>
      <c r="BM17" s="87"/>
      <c r="BN17" s="87"/>
      <c r="BO17" s="87"/>
      <c r="BP17" s="87"/>
      <c r="BQ17" s="87"/>
      <c r="BR17" s="87"/>
      <c r="BS17" s="87"/>
      <c r="BT17" s="87"/>
      <c r="BU17" s="87"/>
      <c r="BV17" s="87"/>
      <c r="BW17" s="87"/>
      <c r="BX17" s="87"/>
      <c r="BY17" s="87"/>
      <c r="BZ17" s="8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6"/>
      <c r="BM18" s="87"/>
      <c r="BN18" s="87"/>
      <c r="BO18" s="87"/>
      <c r="BP18" s="87"/>
      <c r="BQ18" s="87"/>
      <c r="BR18" s="87"/>
      <c r="BS18" s="87"/>
      <c r="BT18" s="87"/>
      <c r="BU18" s="87"/>
      <c r="BV18" s="87"/>
      <c r="BW18" s="87"/>
      <c r="BX18" s="87"/>
      <c r="BY18" s="87"/>
      <c r="BZ18" s="8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6"/>
      <c r="BM19" s="87"/>
      <c r="BN19" s="87"/>
      <c r="BO19" s="87"/>
      <c r="BP19" s="87"/>
      <c r="BQ19" s="87"/>
      <c r="BR19" s="87"/>
      <c r="BS19" s="87"/>
      <c r="BT19" s="87"/>
      <c r="BU19" s="87"/>
      <c r="BV19" s="87"/>
      <c r="BW19" s="87"/>
      <c r="BX19" s="87"/>
      <c r="BY19" s="87"/>
      <c r="BZ19" s="8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6"/>
      <c r="BM20" s="87"/>
      <c r="BN20" s="87"/>
      <c r="BO20" s="87"/>
      <c r="BP20" s="87"/>
      <c r="BQ20" s="87"/>
      <c r="BR20" s="87"/>
      <c r="BS20" s="87"/>
      <c r="BT20" s="87"/>
      <c r="BU20" s="87"/>
      <c r="BV20" s="87"/>
      <c r="BW20" s="87"/>
      <c r="BX20" s="87"/>
      <c r="BY20" s="87"/>
      <c r="BZ20" s="8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6"/>
      <c r="BM21" s="87"/>
      <c r="BN21" s="87"/>
      <c r="BO21" s="87"/>
      <c r="BP21" s="87"/>
      <c r="BQ21" s="87"/>
      <c r="BR21" s="87"/>
      <c r="BS21" s="87"/>
      <c r="BT21" s="87"/>
      <c r="BU21" s="87"/>
      <c r="BV21" s="87"/>
      <c r="BW21" s="87"/>
      <c r="BX21" s="87"/>
      <c r="BY21" s="87"/>
      <c r="BZ21" s="8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6"/>
      <c r="BM22" s="87"/>
      <c r="BN22" s="87"/>
      <c r="BO22" s="87"/>
      <c r="BP22" s="87"/>
      <c r="BQ22" s="87"/>
      <c r="BR22" s="87"/>
      <c r="BS22" s="87"/>
      <c r="BT22" s="87"/>
      <c r="BU22" s="87"/>
      <c r="BV22" s="87"/>
      <c r="BW22" s="87"/>
      <c r="BX22" s="87"/>
      <c r="BY22" s="87"/>
      <c r="BZ22" s="8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6"/>
      <c r="BM23" s="87"/>
      <c r="BN23" s="87"/>
      <c r="BO23" s="87"/>
      <c r="BP23" s="87"/>
      <c r="BQ23" s="87"/>
      <c r="BR23" s="87"/>
      <c r="BS23" s="87"/>
      <c r="BT23" s="87"/>
      <c r="BU23" s="87"/>
      <c r="BV23" s="87"/>
      <c r="BW23" s="87"/>
      <c r="BX23" s="87"/>
      <c r="BY23" s="87"/>
      <c r="BZ23" s="8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6"/>
      <c r="BM24" s="87"/>
      <c r="BN24" s="87"/>
      <c r="BO24" s="87"/>
      <c r="BP24" s="87"/>
      <c r="BQ24" s="87"/>
      <c r="BR24" s="87"/>
      <c r="BS24" s="87"/>
      <c r="BT24" s="87"/>
      <c r="BU24" s="87"/>
      <c r="BV24" s="87"/>
      <c r="BW24" s="87"/>
      <c r="BX24" s="87"/>
      <c r="BY24" s="87"/>
      <c r="BZ24" s="8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6"/>
      <c r="BM25" s="87"/>
      <c r="BN25" s="87"/>
      <c r="BO25" s="87"/>
      <c r="BP25" s="87"/>
      <c r="BQ25" s="87"/>
      <c r="BR25" s="87"/>
      <c r="BS25" s="87"/>
      <c r="BT25" s="87"/>
      <c r="BU25" s="87"/>
      <c r="BV25" s="87"/>
      <c r="BW25" s="87"/>
      <c r="BX25" s="87"/>
      <c r="BY25" s="87"/>
      <c r="BZ25" s="8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6"/>
      <c r="BM26" s="87"/>
      <c r="BN26" s="87"/>
      <c r="BO26" s="87"/>
      <c r="BP26" s="87"/>
      <c r="BQ26" s="87"/>
      <c r="BR26" s="87"/>
      <c r="BS26" s="87"/>
      <c r="BT26" s="87"/>
      <c r="BU26" s="87"/>
      <c r="BV26" s="87"/>
      <c r="BW26" s="87"/>
      <c r="BX26" s="87"/>
      <c r="BY26" s="87"/>
      <c r="BZ26" s="8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6"/>
      <c r="BM27" s="87"/>
      <c r="BN27" s="87"/>
      <c r="BO27" s="87"/>
      <c r="BP27" s="87"/>
      <c r="BQ27" s="87"/>
      <c r="BR27" s="87"/>
      <c r="BS27" s="87"/>
      <c r="BT27" s="87"/>
      <c r="BU27" s="87"/>
      <c r="BV27" s="87"/>
      <c r="BW27" s="87"/>
      <c r="BX27" s="87"/>
      <c r="BY27" s="87"/>
      <c r="BZ27" s="8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6"/>
      <c r="BM28" s="87"/>
      <c r="BN28" s="87"/>
      <c r="BO28" s="87"/>
      <c r="BP28" s="87"/>
      <c r="BQ28" s="87"/>
      <c r="BR28" s="87"/>
      <c r="BS28" s="87"/>
      <c r="BT28" s="87"/>
      <c r="BU28" s="87"/>
      <c r="BV28" s="87"/>
      <c r="BW28" s="87"/>
      <c r="BX28" s="87"/>
      <c r="BY28" s="87"/>
      <c r="BZ28" s="8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6"/>
      <c r="BM29" s="87"/>
      <c r="BN29" s="87"/>
      <c r="BO29" s="87"/>
      <c r="BP29" s="87"/>
      <c r="BQ29" s="87"/>
      <c r="BR29" s="87"/>
      <c r="BS29" s="87"/>
      <c r="BT29" s="87"/>
      <c r="BU29" s="87"/>
      <c r="BV29" s="87"/>
      <c r="BW29" s="87"/>
      <c r="BX29" s="87"/>
      <c r="BY29" s="87"/>
      <c r="BZ29" s="8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6"/>
      <c r="BM30" s="87"/>
      <c r="BN30" s="87"/>
      <c r="BO30" s="87"/>
      <c r="BP30" s="87"/>
      <c r="BQ30" s="87"/>
      <c r="BR30" s="87"/>
      <c r="BS30" s="87"/>
      <c r="BT30" s="87"/>
      <c r="BU30" s="87"/>
      <c r="BV30" s="87"/>
      <c r="BW30" s="87"/>
      <c r="BX30" s="87"/>
      <c r="BY30" s="87"/>
      <c r="BZ30" s="8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6"/>
      <c r="BM31" s="87"/>
      <c r="BN31" s="87"/>
      <c r="BO31" s="87"/>
      <c r="BP31" s="87"/>
      <c r="BQ31" s="87"/>
      <c r="BR31" s="87"/>
      <c r="BS31" s="87"/>
      <c r="BT31" s="87"/>
      <c r="BU31" s="87"/>
      <c r="BV31" s="87"/>
      <c r="BW31" s="87"/>
      <c r="BX31" s="87"/>
      <c r="BY31" s="87"/>
      <c r="BZ31" s="8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6"/>
      <c r="BM32" s="87"/>
      <c r="BN32" s="87"/>
      <c r="BO32" s="87"/>
      <c r="BP32" s="87"/>
      <c r="BQ32" s="87"/>
      <c r="BR32" s="87"/>
      <c r="BS32" s="87"/>
      <c r="BT32" s="87"/>
      <c r="BU32" s="87"/>
      <c r="BV32" s="87"/>
      <c r="BW32" s="87"/>
      <c r="BX32" s="87"/>
      <c r="BY32" s="87"/>
      <c r="BZ32" s="8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6"/>
      <c r="BM33" s="87"/>
      <c r="BN33" s="87"/>
      <c r="BO33" s="87"/>
      <c r="BP33" s="87"/>
      <c r="BQ33" s="87"/>
      <c r="BR33" s="87"/>
      <c r="BS33" s="87"/>
      <c r="BT33" s="87"/>
      <c r="BU33" s="87"/>
      <c r="BV33" s="87"/>
      <c r="BW33" s="87"/>
      <c r="BX33" s="87"/>
      <c r="BY33" s="87"/>
      <c r="BZ33" s="8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6"/>
      <c r="BM34" s="87"/>
      <c r="BN34" s="87"/>
      <c r="BO34" s="87"/>
      <c r="BP34" s="87"/>
      <c r="BQ34" s="87"/>
      <c r="BR34" s="87"/>
      <c r="BS34" s="87"/>
      <c r="BT34" s="87"/>
      <c r="BU34" s="87"/>
      <c r="BV34" s="87"/>
      <c r="BW34" s="87"/>
      <c r="BX34" s="87"/>
      <c r="BY34" s="87"/>
      <c r="BZ34" s="8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6"/>
      <c r="BM35" s="87"/>
      <c r="BN35" s="87"/>
      <c r="BO35" s="87"/>
      <c r="BP35" s="87"/>
      <c r="BQ35" s="87"/>
      <c r="BR35" s="87"/>
      <c r="BS35" s="87"/>
      <c r="BT35" s="87"/>
      <c r="BU35" s="87"/>
      <c r="BV35" s="87"/>
      <c r="BW35" s="87"/>
      <c r="BX35" s="87"/>
      <c r="BY35" s="87"/>
      <c r="BZ35" s="8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6"/>
      <c r="BM36" s="87"/>
      <c r="BN36" s="87"/>
      <c r="BO36" s="87"/>
      <c r="BP36" s="87"/>
      <c r="BQ36" s="87"/>
      <c r="BR36" s="87"/>
      <c r="BS36" s="87"/>
      <c r="BT36" s="87"/>
      <c r="BU36" s="87"/>
      <c r="BV36" s="87"/>
      <c r="BW36" s="87"/>
      <c r="BX36" s="87"/>
      <c r="BY36" s="87"/>
      <c r="BZ36" s="8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6"/>
      <c r="BM37" s="87"/>
      <c r="BN37" s="87"/>
      <c r="BO37" s="87"/>
      <c r="BP37" s="87"/>
      <c r="BQ37" s="87"/>
      <c r="BR37" s="87"/>
      <c r="BS37" s="87"/>
      <c r="BT37" s="87"/>
      <c r="BU37" s="87"/>
      <c r="BV37" s="87"/>
      <c r="BW37" s="87"/>
      <c r="BX37" s="87"/>
      <c r="BY37" s="87"/>
      <c r="BZ37" s="8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6"/>
      <c r="BM38" s="87"/>
      <c r="BN38" s="87"/>
      <c r="BO38" s="87"/>
      <c r="BP38" s="87"/>
      <c r="BQ38" s="87"/>
      <c r="BR38" s="87"/>
      <c r="BS38" s="87"/>
      <c r="BT38" s="87"/>
      <c r="BU38" s="87"/>
      <c r="BV38" s="87"/>
      <c r="BW38" s="87"/>
      <c r="BX38" s="87"/>
      <c r="BY38" s="87"/>
      <c r="BZ38" s="8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6"/>
      <c r="BM39" s="87"/>
      <c r="BN39" s="87"/>
      <c r="BO39" s="87"/>
      <c r="BP39" s="87"/>
      <c r="BQ39" s="87"/>
      <c r="BR39" s="87"/>
      <c r="BS39" s="87"/>
      <c r="BT39" s="87"/>
      <c r="BU39" s="87"/>
      <c r="BV39" s="87"/>
      <c r="BW39" s="87"/>
      <c r="BX39" s="87"/>
      <c r="BY39" s="87"/>
      <c r="BZ39" s="8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6"/>
      <c r="BM40" s="87"/>
      <c r="BN40" s="87"/>
      <c r="BO40" s="87"/>
      <c r="BP40" s="87"/>
      <c r="BQ40" s="87"/>
      <c r="BR40" s="87"/>
      <c r="BS40" s="87"/>
      <c r="BT40" s="87"/>
      <c r="BU40" s="87"/>
      <c r="BV40" s="87"/>
      <c r="BW40" s="87"/>
      <c r="BX40" s="87"/>
      <c r="BY40" s="87"/>
      <c r="BZ40" s="8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6"/>
      <c r="BM41" s="87"/>
      <c r="BN41" s="87"/>
      <c r="BO41" s="87"/>
      <c r="BP41" s="87"/>
      <c r="BQ41" s="87"/>
      <c r="BR41" s="87"/>
      <c r="BS41" s="87"/>
      <c r="BT41" s="87"/>
      <c r="BU41" s="87"/>
      <c r="BV41" s="87"/>
      <c r="BW41" s="87"/>
      <c r="BX41" s="87"/>
      <c r="BY41" s="87"/>
      <c r="BZ41" s="8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6"/>
      <c r="BM42" s="87"/>
      <c r="BN42" s="87"/>
      <c r="BO42" s="87"/>
      <c r="BP42" s="87"/>
      <c r="BQ42" s="87"/>
      <c r="BR42" s="87"/>
      <c r="BS42" s="87"/>
      <c r="BT42" s="87"/>
      <c r="BU42" s="87"/>
      <c r="BV42" s="87"/>
      <c r="BW42" s="87"/>
      <c r="BX42" s="87"/>
      <c r="BY42" s="87"/>
      <c r="BZ42" s="8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6"/>
      <c r="BM43" s="87"/>
      <c r="BN43" s="87"/>
      <c r="BO43" s="87"/>
      <c r="BP43" s="87"/>
      <c r="BQ43" s="87"/>
      <c r="BR43" s="87"/>
      <c r="BS43" s="87"/>
      <c r="BT43" s="87"/>
      <c r="BU43" s="87"/>
      <c r="BV43" s="87"/>
      <c r="BW43" s="87"/>
      <c r="BX43" s="87"/>
      <c r="BY43" s="87"/>
      <c r="BZ43" s="8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9"/>
      <c r="BM44" s="90"/>
      <c r="BN44" s="90"/>
      <c r="BO44" s="90"/>
      <c r="BP44" s="90"/>
      <c r="BQ44" s="90"/>
      <c r="BR44" s="90"/>
      <c r="BS44" s="90"/>
      <c r="BT44" s="90"/>
      <c r="BU44" s="90"/>
      <c r="BV44" s="90"/>
      <c r="BW44" s="90"/>
      <c r="BX44" s="90"/>
      <c r="BY44" s="90"/>
      <c r="BZ44" s="9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112</v>
      </c>
      <c r="BM47" s="73"/>
      <c r="BN47" s="73"/>
      <c r="BO47" s="73"/>
      <c r="BP47" s="73"/>
      <c r="BQ47" s="73"/>
      <c r="BR47" s="73"/>
      <c r="BS47" s="73"/>
      <c r="BT47" s="73"/>
      <c r="BU47" s="73"/>
      <c r="BV47" s="73"/>
      <c r="BW47" s="73"/>
      <c r="BX47" s="73"/>
      <c r="BY47" s="73"/>
      <c r="BZ47" s="7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2">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7</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42</v>
      </c>
      <c r="C84" s="6"/>
      <c r="D84" s="6"/>
      <c r="E84" s="6" t="s">
        <v>44</v>
      </c>
      <c r="F84" s="6" t="s">
        <v>45</v>
      </c>
      <c r="G84" s="6" t="s">
        <v>46</v>
      </c>
      <c r="H84" s="6" t="s">
        <v>39</v>
      </c>
      <c r="I84" s="6" t="s">
        <v>8</v>
      </c>
      <c r="J84" s="6" t="s">
        <v>47</v>
      </c>
      <c r="K84" s="6" t="s">
        <v>48</v>
      </c>
      <c r="L84" s="6" t="s">
        <v>31</v>
      </c>
      <c r="M84" s="6" t="s">
        <v>34</v>
      </c>
      <c r="N84" s="6" t="s">
        <v>50</v>
      </c>
      <c r="O84" s="6" t="s">
        <v>52</v>
      </c>
    </row>
    <row r="85" spans="1:78" hidden="1" x14ac:dyDescent="0.2">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DYg4Iduhp27R+KdzZT8T4ZWJeJKbQZpOXMiVVmFXiR0+PGAYmxQgvEf1mJfXFuhPhab+4BycgPLNRMijoerhBQ==" saltValue="OmhdaUoJcS+AS168pWC0L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18</v>
      </c>
      <c r="B3" s="16" t="s">
        <v>30</v>
      </c>
      <c r="C3" s="16" t="s">
        <v>56</v>
      </c>
      <c r="D3" s="16" t="s">
        <v>57</v>
      </c>
      <c r="E3" s="16" t="s">
        <v>3</v>
      </c>
      <c r="F3" s="16" t="s">
        <v>2</v>
      </c>
      <c r="G3" s="16" t="s">
        <v>23</v>
      </c>
      <c r="H3" s="80" t="s">
        <v>58</v>
      </c>
      <c r="I3" s="81"/>
      <c r="J3" s="81"/>
      <c r="K3" s="81"/>
      <c r="L3" s="81"/>
      <c r="M3" s="81"/>
      <c r="N3" s="81"/>
      <c r="O3" s="81"/>
      <c r="P3" s="81"/>
      <c r="Q3" s="81"/>
      <c r="R3" s="81"/>
      <c r="S3" s="81"/>
      <c r="T3" s="81"/>
      <c r="U3" s="81"/>
      <c r="V3" s="81"/>
      <c r="W3" s="81"/>
      <c r="X3" s="82"/>
      <c r="Y3" s="78" t="s">
        <v>51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59</v>
      </c>
      <c r="B4" s="17"/>
      <c r="C4" s="17"/>
      <c r="D4" s="17"/>
      <c r="E4" s="17"/>
      <c r="F4" s="17"/>
      <c r="G4" s="17"/>
      <c r="H4" s="83"/>
      <c r="I4" s="84"/>
      <c r="J4" s="84"/>
      <c r="K4" s="84"/>
      <c r="L4" s="84"/>
      <c r="M4" s="84"/>
      <c r="N4" s="84"/>
      <c r="O4" s="84"/>
      <c r="P4" s="84"/>
      <c r="Q4" s="84"/>
      <c r="R4" s="84"/>
      <c r="S4" s="84"/>
      <c r="T4" s="84"/>
      <c r="U4" s="84"/>
      <c r="V4" s="84"/>
      <c r="W4" s="84"/>
      <c r="X4" s="85"/>
      <c r="Y4" s="79" t="s">
        <v>49</v>
      </c>
      <c r="Z4" s="79"/>
      <c r="AA4" s="79"/>
      <c r="AB4" s="79"/>
      <c r="AC4" s="79"/>
      <c r="AD4" s="79"/>
      <c r="AE4" s="79"/>
      <c r="AF4" s="79"/>
      <c r="AG4" s="79"/>
      <c r="AH4" s="79"/>
      <c r="AI4" s="79"/>
      <c r="AJ4" s="79" t="s">
        <v>43</v>
      </c>
      <c r="AK4" s="79"/>
      <c r="AL4" s="79"/>
      <c r="AM4" s="79"/>
      <c r="AN4" s="79"/>
      <c r="AO4" s="79"/>
      <c r="AP4" s="79"/>
      <c r="AQ4" s="79"/>
      <c r="AR4" s="79"/>
      <c r="AS4" s="79"/>
      <c r="AT4" s="79"/>
      <c r="AU4" s="79" t="s">
        <v>26</v>
      </c>
      <c r="AV4" s="79"/>
      <c r="AW4" s="79"/>
      <c r="AX4" s="79"/>
      <c r="AY4" s="79"/>
      <c r="AZ4" s="79"/>
      <c r="BA4" s="79"/>
      <c r="BB4" s="79"/>
      <c r="BC4" s="79"/>
      <c r="BD4" s="79"/>
      <c r="BE4" s="79"/>
      <c r="BF4" s="79" t="s">
        <v>61</v>
      </c>
      <c r="BG4" s="79"/>
      <c r="BH4" s="79"/>
      <c r="BI4" s="79"/>
      <c r="BJ4" s="79"/>
      <c r="BK4" s="79"/>
      <c r="BL4" s="79"/>
      <c r="BM4" s="79"/>
      <c r="BN4" s="79"/>
      <c r="BO4" s="79"/>
      <c r="BP4" s="79"/>
      <c r="BQ4" s="79" t="s">
        <v>13</v>
      </c>
      <c r="BR4" s="79"/>
      <c r="BS4" s="79"/>
      <c r="BT4" s="79"/>
      <c r="BU4" s="79"/>
      <c r="BV4" s="79"/>
      <c r="BW4" s="79"/>
      <c r="BX4" s="79"/>
      <c r="BY4" s="79"/>
      <c r="BZ4" s="79"/>
      <c r="CA4" s="79"/>
      <c r="CB4" s="79" t="s">
        <v>60</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2">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2">
      <c r="A6" s="14" t="s">
        <v>94</v>
      </c>
      <c r="B6" s="19">
        <f t="shared" ref="B6:X6" si="1">B7</f>
        <v>2022</v>
      </c>
      <c r="C6" s="19">
        <f t="shared" si="1"/>
        <v>262137</v>
      </c>
      <c r="D6" s="19">
        <f t="shared" si="1"/>
        <v>46</v>
      </c>
      <c r="E6" s="19">
        <f t="shared" si="1"/>
        <v>17</v>
      </c>
      <c r="F6" s="19">
        <f t="shared" si="1"/>
        <v>5</v>
      </c>
      <c r="G6" s="19">
        <f t="shared" si="1"/>
        <v>0</v>
      </c>
      <c r="H6" s="19" t="str">
        <f t="shared" si="1"/>
        <v>京都府　南丹市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64.510000000000005</v>
      </c>
      <c r="P6" s="24">
        <f t="shared" si="1"/>
        <v>15.58</v>
      </c>
      <c r="Q6" s="24">
        <f t="shared" si="1"/>
        <v>78.349999999999994</v>
      </c>
      <c r="R6" s="24">
        <f t="shared" si="1"/>
        <v>3520</v>
      </c>
      <c r="S6" s="24">
        <f t="shared" si="1"/>
        <v>30499</v>
      </c>
      <c r="T6" s="24">
        <f t="shared" si="1"/>
        <v>616.4</v>
      </c>
      <c r="U6" s="24">
        <f t="shared" si="1"/>
        <v>49.48</v>
      </c>
      <c r="V6" s="24">
        <f t="shared" si="1"/>
        <v>4712</v>
      </c>
      <c r="W6" s="24">
        <f t="shared" si="1"/>
        <v>3.71</v>
      </c>
      <c r="X6" s="24">
        <f t="shared" si="1"/>
        <v>1270.08</v>
      </c>
      <c r="Y6" s="28" t="str">
        <f t="shared" ref="Y6:AH6" si="2">IF(Y7="",NA(),Y7)</f>
        <v>-</v>
      </c>
      <c r="Z6" s="28" t="str">
        <f t="shared" si="2"/>
        <v>-</v>
      </c>
      <c r="AA6" s="28">
        <f t="shared" si="2"/>
        <v>95.99</v>
      </c>
      <c r="AB6" s="28">
        <f t="shared" si="2"/>
        <v>99.63</v>
      </c>
      <c r="AC6" s="28">
        <f t="shared" si="2"/>
        <v>97.97</v>
      </c>
      <c r="AD6" s="28" t="str">
        <f t="shared" si="2"/>
        <v>-</v>
      </c>
      <c r="AE6" s="28" t="str">
        <f t="shared" si="2"/>
        <v>-</v>
      </c>
      <c r="AF6" s="28">
        <f t="shared" si="2"/>
        <v>106.37</v>
      </c>
      <c r="AG6" s="28">
        <f t="shared" si="2"/>
        <v>106.07</v>
      </c>
      <c r="AH6" s="28">
        <f t="shared" si="2"/>
        <v>105.5</v>
      </c>
      <c r="AI6" s="24" t="str">
        <f>IF(AI7="","",IF(AI7="-","【-】","【"&amp;SUBSTITUTE(TEXT(AI7,"#,##0.00"),"-","△")&amp;"】"))</f>
        <v>【103.61】</v>
      </c>
      <c r="AJ6" s="28" t="str">
        <f t="shared" ref="AJ6:AS6" si="3">IF(AJ7="",NA(),AJ7)</f>
        <v>-</v>
      </c>
      <c r="AK6" s="28" t="str">
        <f t="shared" si="3"/>
        <v>-</v>
      </c>
      <c r="AL6" s="28">
        <f t="shared" si="3"/>
        <v>45.73</v>
      </c>
      <c r="AM6" s="28">
        <f t="shared" si="3"/>
        <v>47.21</v>
      </c>
      <c r="AN6" s="28">
        <f t="shared" si="3"/>
        <v>57.58</v>
      </c>
      <c r="AO6" s="28" t="str">
        <f t="shared" si="3"/>
        <v>-</v>
      </c>
      <c r="AP6" s="28" t="str">
        <f t="shared" si="3"/>
        <v>-</v>
      </c>
      <c r="AQ6" s="28">
        <f t="shared" si="3"/>
        <v>139.02000000000001</v>
      </c>
      <c r="AR6" s="28">
        <f t="shared" si="3"/>
        <v>132.04</v>
      </c>
      <c r="AS6" s="28">
        <f t="shared" si="3"/>
        <v>145.43</v>
      </c>
      <c r="AT6" s="24" t="str">
        <f>IF(AT7="","",IF(AT7="-","【-】","【"&amp;SUBSTITUTE(TEXT(AT7,"#,##0.00"),"-","△")&amp;"】"))</f>
        <v>【133.62】</v>
      </c>
      <c r="AU6" s="28" t="str">
        <f t="shared" ref="AU6:BD6" si="4">IF(AU7="",NA(),AU7)</f>
        <v>-</v>
      </c>
      <c r="AV6" s="28" t="str">
        <f t="shared" si="4"/>
        <v>-</v>
      </c>
      <c r="AW6" s="28">
        <f t="shared" si="4"/>
        <v>49.16</v>
      </c>
      <c r="AX6" s="28">
        <f t="shared" si="4"/>
        <v>35.369999999999997</v>
      </c>
      <c r="AY6" s="28">
        <f t="shared" si="4"/>
        <v>16.829999999999998</v>
      </c>
      <c r="AZ6" s="28" t="str">
        <f t="shared" si="4"/>
        <v>-</v>
      </c>
      <c r="BA6" s="28" t="str">
        <f t="shared" si="4"/>
        <v>-</v>
      </c>
      <c r="BB6" s="28">
        <f t="shared" si="4"/>
        <v>29.13</v>
      </c>
      <c r="BC6" s="28">
        <f t="shared" si="4"/>
        <v>35.69</v>
      </c>
      <c r="BD6" s="28">
        <f t="shared" si="4"/>
        <v>38.4</v>
      </c>
      <c r="BE6" s="24" t="str">
        <f>IF(BE7="","",IF(BE7="-","【-】","【"&amp;SUBSTITUTE(TEXT(BE7,"#,##0.00"),"-","△")&amp;"】"))</f>
        <v>【36.94】</v>
      </c>
      <c r="BF6" s="28" t="str">
        <f t="shared" ref="BF6:BO6" si="5">IF(BF7="",NA(),BF7)</f>
        <v>-</v>
      </c>
      <c r="BG6" s="28" t="str">
        <f t="shared" si="5"/>
        <v>-</v>
      </c>
      <c r="BH6" s="28">
        <f t="shared" si="5"/>
        <v>66.55</v>
      </c>
      <c r="BI6" s="28">
        <f t="shared" si="5"/>
        <v>25.63</v>
      </c>
      <c r="BJ6" s="28">
        <f t="shared" si="5"/>
        <v>23.31</v>
      </c>
      <c r="BK6" s="28" t="str">
        <f t="shared" si="5"/>
        <v>-</v>
      </c>
      <c r="BL6" s="28" t="str">
        <f t="shared" si="5"/>
        <v>-</v>
      </c>
      <c r="BM6" s="28">
        <f t="shared" si="5"/>
        <v>867.83</v>
      </c>
      <c r="BN6" s="28">
        <f t="shared" si="5"/>
        <v>791.76</v>
      </c>
      <c r="BO6" s="28">
        <f t="shared" si="5"/>
        <v>900.82</v>
      </c>
      <c r="BP6" s="24" t="str">
        <f>IF(BP7="","",IF(BP7="-","【-】","【"&amp;SUBSTITUTE(TEXT(BP7,"#,##0.00"),"-","△")&amp;"】"))</f>
        <v>【809.19】</v>
      </c>
      <c r="BQ6" s="28" t="str">
        <f t="shared" ref="BQ6:BZ6" si="6">IF(BQ7="",NA(),BQ7)</f>
        <v>-</v>
      </c>
      <c r="BR6" s="28" t="str">
        <f t="shared" si="6"/>
        <v>-</v>
      </c>
      <c r="BS6" s="28">
        <f t="shared" si="6"/>
        <v>60.95</v>
      </c>
      <c r="BT6" s="28">
        <f t="shared" si="6"/>
        <v>57.29</v>
      </c>
      <c r="BU6" s="28">
        <f t="shared" si="6"/>
        <v>55.84</v>
      </c>
      <c r="BV6" s="28" t="str">
        <f t="shared" si="6"/>
        <v>-</v>
      </c>
      <c r="BW6" s="28" t="str">
        <f t="shared" si="6"/>
        <v>-</v>
      </c>
      <c r="BX6" s="28">
        <f t="shared" si="6"/>
        <v>57.08</v>
      </c>
      <c r="BY6" s="28">
        <f t="shared" si="6"/>
        <v>56.26</v>
      </c>
      <c r="BZ6" s="28">
        <f t="shared" si="6"/>
        <v>52.94</v>
      </c>
      <c r="CA6" s="24" t="str">
        <f>IF(CA7="","",IF(CA7="-","【-】","【"&amp;SUBSTITUTE(TEXT(CA7,"#,##0.00"),"-","△")&amp;"】"))</f>
        <v>【57.02】</v>
      </c>
      <c r="CB6" s="28" t="str">
        <f t="shared" ref="CB6:CK6" si="7">IF(CB7="",NA(),CB7)</f>
        <v>-</v>
      </c>
      <c r="CC6" s="28" t="str">
        <f t="shared" si="7"/>
        <v>-</v>
      </c>
      <c r="CD6" s="28">
        <f t="shared" si="7"/>
        <v>295.73</v>
      </c>
      <c r="CE6" s="28">
        <f t="shared" si="7"/>
        <v>317.02</v>
      </c>
      <c r="CF6" s="28">
        <f t="shared" si="7"/>
        <v>327.61</v>
      </c>
      <c r="CG6" s="28" t="str">
        <f t="shared" si="7"/>
        <v>-</v>
      </c>
      <c r="CH6" s="28" t="str">
        <f t="shared" si="7"/>
        <v>-</v>
      </c>
      <c r="CI6" s="28">
        <f t="shared" si="7"/>
        <v>274.99</v>
      </c>
      <c r="CJ6" s="28">
        <f t="shared" si="7"/>
        <v>282.08999999999997</v>
      </c>
      <c r="CK6" s="28">
        <f t="shared" si="7"/>
        <v>303.27999999999997</v>
      </c>
      <c r="CL6" s="24" t="str">
        <f>IF(CL7="","",IF(CL7="-","【-】","【"&amp;SUBSTITUTE(TEXT(CL7,"#,##0.00"),"-","△")&amp;"】"))</f>
        <v>【273.68】</v>
      </c>
      <c r="CM6" s="28" t="str">
        <f t="shared" ref="CM6:CV6" si="8">IF(CM7="",NA(),CM7)</f>
        <v>-</v>
      </c>
      <c r="CN6" s="28" t="str">
        <f t="shared" si="8"/>
        <v>-</v>
      </c>
      <c r="CO6" s="28">
        <f t="shared" si="8"/>
        <v>37.799999999999997</v>
      </c>
      <c r="CP6" s="28">
        <f t="shared" si="8"/>
        <v>38.69</v>
      </c>
      <c r="CQ6" s="28">
        <f t="shared" si="8"/>
        <v>37.4</v>
      </c>
      <c r="CR6" s="28" t="str">
        <f t="shared" si="8"/>
        <v>-</v>
      </c>
      <c r="CS6" s="28" t="str">
        <f t="shared" si="8"/>
        <v>-</v>
      </c>
      <c r="CT6" s="28">
        <f t="shared" si="8"/>
        <v>54.83</v>
      </c>
      <c r="CU6" s="28">
        <f t="shared" si="8"/>
        <v>66.53</v>
      </c>
      <c r="CV6" s="28">
        <f t="shared" si="8"/>
        <v>52.35</v>
      </c>
      <c r="CW6" s="24" t="str">
        <f>IF(CW7="","",IF(CW7="-","【-】","【"&amp;SUBSTITUTE(TEXT(CW7,"#,##0.00"),"-","△")&amp;"】"))</f>
        <v>【52.55】</v>
      </c>
      <c r="CX6" s="28" t="str">
        <f t="shared" ref="CX6:DG6" si="9">IF(CX7="",NA(),CX7)</f>
        <v>-</v>
      </c>
      <c r="CY6" s="28" t="str">
        <f t="shared" si="9"/>
        <v>-</v>
      </c>
      <c r="CZ6" s="28">
        <f t="shared" si="9"/>
        <v>92.11</v>
      </c>
      <c r="DA6" s="28">
        <f t="shared" si="9"/>
        <v>91.69</v>
      </c>
      <c r="DB6" s="28">
        <f t="shared" si="9"/>
        <v>91.47</v>
      </c>
      <c r="DC6" s="28" t="str">
        <f t="shared" si="9"/>
        <v>-</v>
      </c>
      <c r="DD6" s="28" t="str">
        <f t="shared" si="9"/>
        <v>-</v>
      </c>
      <c r="DE6" s="28">
        <f t="shared" si="9"/>
        <v>84.7</v>
      </c>
      <c r="DF6" s="28">
        <f t="shared" si="9"/>
        <v>84.67</v>
      </c>
      <c r="DG6" s="28">
        <f t="shared" si="9"/>
        <v>84.39</v>
      </c>
      <c r="DH6" s="24" t="str">
        <f>IF(DH7="","",IF(DH7="-","【-】","【"&amp;SUBSTITUTE(TEXT(DH7,"#,##0.00"),"-","△")&amp;"】"))</f>
        <v>【87.30】</v>
      </c>
      <c r="DI6" s="28" t="str">
        <f t="shared" ref="DI6:DR6" si="10">IF(DI7="",NA(),DI7)</f>
        <v>-</v>
      </c>
      <c r="DJ6" s="28" t="str">
        <f t="shared" si="10"/>
        <v>-</v>
      </c>
      <c r="DK6" s="28">
        <f t="shared" si="10"/>
        <v>4.05</v>
      </c>
      <c r="DL6" s="28">
        <f t="shared" si="10"/>
        <v>7.79</v>
      </c>
      <c r="DM6" s="28">
        <f t="shared" si="10"/>
        <v>11.37</v>
      </c>
      <c r="DN6" s="28" t="str">
        <f t="shared" si="10"/>
        <v>-</v>
      </c>
      <c r="DO6" s="28" t="str">
        <f t="shared" si="10"/>
        <v>-</v>
      </c>
      <c r="DP6" s="28">
        <f t="shared" si="10"/>
        <v>20.34</v>
      </c>
      <c r="DQ6" s="28">
        <f t="shared" si="10"/>
        <v>21.85</v>
      </c>
      <c r="DR6" s="28">
        <f t="shared" si="10"/>
        <v>25.19</v>
      </c>
      <c r="DS6" s="24" t="str">
        <f>IF(DS7="","",IF(DS7="-","【-】","【"&amp;SUBSTITUTE(TEXT(DS7,"#,##0.00"),"-","△")&amp;"】"))</f>
        <v>【27.11】</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0.25</v>
      </c>
      <c r="EM6" s="28">
        <f t="shared" si="12"/>
        <v>0.05</v>
      </c>
      <c r="EN6" s="28">
        <f t="shared" si="12"/>
        <v>0.03</v>
      </c>
      <c r="EO6" s="24" t="str">
        <f>IF(EO7="","",IF(EO7="-","【-】","【"&amp;SUBSTITUTE(TEXT(EO7,"#,##0.00"),"-","△")&amp;"】"))</f>
        <v>【0.02】</v>
      </c>
    </row>
    <row r="7" spans="1:148" s="13" customFormat="1" x14ac:dyDescent="0.2">
      <c r="A7" s="14"/>
      <c r="B7" s="20">
        <v>2022</v>
      </c>
      <c r="C7" s="20">
        <v>262137</v>
      </c>
      <c r="D7" s="20">
        <v>46</v>
      </c>
      <c r="E7" s="20">
        <v>17</v>
      </c>
      <c r="F7" s="20">
        <v>5</v>
      </c>
      <c r="G7" s="20">
        <v>0</v>
      </c>
      <c r="H7" s="20" t="s">
        <v>95</v>
      </c>
      <c r="I7" s="20" t="s">
        <v>96</v>
      </c>
      <c r="J7" s="20" t="s">
        <v>97</v>
      </c>
      <c r="K7" s="20" t="s">
        <v>98</v>
      </c>
      <c r="L7" s="20" t="s">
        <v>99</v>
      </c>
      <c r="M7" s="20" t="s">
        <v>100</v>
      </c>
      <c r="N7" s="25" t="s">
        <v>101</v>
      </c>
      <c r="O7" s="25">
        <v>64.510000000000005</v>
      </c>
      <c r="P7" s="25">
        <v>15.58</v>
      </c>
      <c r="Q7" s="25">
        <v>78.349999999999994</v>
      </c>
      <c r="R7" s="25">
        <v>3520</v>
      </c>
      <c r="S7" s="25">
        <v>30499</v>
      </c>
      <c r="T7" s="25">
        <v>616.4</v>
      </c>
      <c r="U7" s="25">
        <v>49.48</v>
      </c>
      <c r="V7" s="25">
        <v>4712</v>
      </c>
      <c r="W7" s="25">
        <v>3.71</v>
      </c>
      <c r="X7" s="25">
        <v>1270.08</v>
      </c>
      <c r="Y7" s="25" t="s">
        <v>101</v>
      </c>
      <c r="Z7" s="25" t="s">
        <v>101</v>
      </c>
      <c r="AA7" s="25">
        <v>95.99</v>
      </c>
      <c r="AB7" s="25">
        <v>99.63</v>
      </c>
      <c r="AC7" s="25">
        <v>97.97</v>
      </c>
      <c r="AD7" s="25" t="s">
        <v>101</v>
      </c>
      <c r="AE7" s="25" t="s">
        <v>101</v>
      </c>
      <c r="AF7" s="25">
        <v>106.37</v>
      </c>
      <c r="AG7" s="25">
        <v>106.07</v>
      </c>
      <c r="AH7" s="25">
        <v>105.5</v>
      </c>
      <c r="AI7" s="25">
        <v>103.61</v>
      </c>
      <c r="AJ7" s="25" t="s">
        <v>101</v>
      </c>
      <c r="AK7" s="25" t="s">
        <v>101</v>
      </c>
      <c r="AL7" s="25">
        <v>45.73</v>
      </c>
      <c r="AM7" s="25">
        <v>47.21</v>
      </c>
      <c r="AN7" s="25">
        <v>57.58</v>
      </c>
      <c r="AO7" s="25" t="s">
        <v>101</v>
      </c>
      <c r="AP7" s="25" t="s">
        <v>101</v>
      </c>
      <c r="AQ7" s="25">
        <v>139.02000000000001</v>
      </c>
      <c r="AR7" s="25">
        <v>132.04</v>
      </c>
      <c r="AS7" s="25">
        <v>145.43</v>
      </c>
      <c r="AT7" s="25">
        <v>133.62</v>
      </c>
      <c r="AU7" s="25" t="s">
        <v>101</v>
      </c>
      <c r="AV7" s="25" t="s">
        <v>101</v>
      </c>
      <c r="AW7" s="25">
        <v>49.16</v>
      </c>
      <c r="AX7" s="25">
        <v>35.369999999999997</v>
      </c>
      <c r="AY7" s="25">
        <v>16.829999999999998</v>
      </c>
      <c r="AZ7" s="25" t="s">
        <v>101</v>
      </c>
      <c r="BA7" s="25" t="s">
        <v>101</v>
      </c>
      <c r="BB7" s="25">
        <v>29.13</v>
      </c>
      <c r="BC7" s="25">
        <v>35.69</v>
      </c>
      <c r="BD7" s="25">
        <v>38.4</v>
      </c>
      <c r="BE7" s="25">
        <v>36.94</v>
      </c>
      <c r="BF7" s="25" t="s">
        <v>101</v>
      </c>
      <c r="BG7" s="25" t="s">
        <v>101</v>
      </c>
      <c r="BH7" s="25">
        <v>66.55</v>
      </c>
      <c r="BI7" s="25">
        <v>25.63</v>
      </c>
      <c r="BJ7" s="25">
        <v>23.31</v>
      </c>
      <c r="BK7" s="25" t="s">
        <v>101</v>
      </c>
      <c r="BL7" s="25" t="s">
        <v>101</v>
      </c>
      <c r="BM7" s="25">
        <v>867.83</v>
      </c>
      <c r="BN7" s="25">
        <v>791.76</v>
      </c>
      <c r="BO7" s="25">
        <v>900.82</v>
      </c>
      <c r="BP7" s="25">
        <v>809.19</v>
      </c>
      <c r="BQ7" s="25" t="s">
        <v>101</v>
      </c>
      <c r="BR7" s="25" t="s">
        <v>101</v>
      </c>
      <c r="BS7" s="25">
        <v>60.95</v>
      </c>
      <c r="BT7" s="25">
        <v>57.29</v>
      </c>
      <c r="BU7" s="25">
        <v>55.84</v>
      </c>
      <c r="BV7" s="25" t="s">
        <v>101</v>
      </c>
      <c r="BW7" s="25" t="s">
        <v>101</v>
      </c>
      <c r="BX7" s="25">
        <v>57.08</v>
      </c>
      <c r="BY7" s="25">
        <v>56.26</v>
      </c>
      <c r="BZ7" s="25">
        <v>52.94</v>
      </c>
      <c r="CA7" s="25">
        <v>57.02</v>
      </c>
      <c r="CB7" s="25" t="s">
        <v>101</v>
      </c>
      <c r="CC7" s="25" t="s">
        <v>101</v>
      </c>
      <c r="CD7" s="25">
        <v>295.73</v>
      </c>
      <c r="CE7" s="25">
        <v>317.02</v>
      </c>
      <c r="CF7" s="25">
        <v>327.61</v>
      </c>
      <c r="CG7" s="25" t="s">
        <v>101</v>
      </c>
      <c r="CH7" s="25" t="s">
        <v>101</v>
      </c>
      <c r="CI7" s="25">
        <v>274.99</v>
      </c>
      <c r="CJ7" s="25">
        <v>282.08999999999997</v>
      </c>
      <c r="CK7" s="25">
        <v>303.27999999999997</v>
      </c>
      <c r="CL7" s="25">
        <v>273.68</v>
      </c>
      <c r="CM7" s="25" t="s">
        <v>101</v>
      </c>
      <c r="CN7" s="25" t="s">
        <v>101</v>
      </c>
      <c r="CO7" s="25">
        <v>37.799999999999997</v>
      </c>
      <c r="CP7" s="25">
        <v>38.69</v>
      </c>
      <c r="CQ7" s="25">
        <v>37.4</v>
      </c>
      <c r="CR7" s="25" t="s">
        <v>101</v>
      </c>
      <c r="CS7" s="25" t="s">
        <v>101</v>
      </c>
      <c r="CT7" s="25">
        <v>54.83</v>
      </c>
      <c r="CU7" s="25">
        <v>66.53</v>
      </c>
      <c r="CV7" s="25">
        <v>52.35</v>
      </c>
      <c r="CW7" s="25">
        <v>52.55</v>
      </c>
      <c r="CX7" s="25" t="s">
        <v>101</v>
      </c>
      <c r="CY7" s="25" t="s">
        <v>101</v>
      </c>
      <c r="CZ7" s="25">
        <v>92.11</v>
      </c>
      <c r="DA7" s="25">
        <v>91.69</v>
      </c>
      <c r="DB7" s="25">
        <v>91.47</v>
      </c>
      <c r="DC7" s="25" t="s">
        <v>101</v>
      </c>
      <c r="DD7" s="25" t="s">
        <v>101</v>
      </c>
      <c r="DE7" s="25">
        <v>84.7</v>
      </c>
      <c r="DF7" s="25">
        <v>84.67</v>
      </c>
      <c r="DG7" s="25">
        <v>84.39</v>
      </c>
      <c r="DH7" s="25">
        <v>87.3</v>
      </c>
      <c r="DI7" s="25" t="s">
        <v>101</v>
      </c>
      <c r="DJ7" s="25" t="s">
        <v>101</v>
      </c>
      <c r="DK7" s="25">
        <v>4.05</v>
      </c>
      <c r="DL7" s="25">
        <v>7.79</v>
      </c>
      <c r="DM7" s="25">
        <v>11.37</v>
      </c>
      <c r="DN7" s="25" t="s">
        <v>101</v>
      </c>
      <c r="DO7" s="25" t="s">
        <v>101</v>
      </c>
      <c r="DP7" s="25">
        <v>20.34</v>
      </c>
      <c r="DQ7" s="25">
        <v>21.85</v>
      </c>
      <c r="DR7" s="25">
        <v>25.19</v>
      </c>
      <c r="DS7" s="25">
        <v>27.11</v>
      </c>
      <c r="DT7" s="25" t="s">
        <v>101</v>
      </c>
      <c r="DU7" s="25" t="s">
        <v>101</v>
      </c>
      <c r="DV7" s="25">
        <v>0</v>
      </c>
      <c r="DW7" s="25">
        <v>0</v>
      </c>
      <c r="DX7" s="25">
        <v>0</v>
      </c>
      <c r="DY7" s="25" t="s">
        <v>101</v>
      </c>
      <c r="DZ7" s="25" t="s">
        <v>101</v>
      </c>
      <c r="EA7" s="25">
        <v>0</v>
      </c>
      <c r="EB7" s="25">
        <v>0</v>
      </c>
      <c r="EC7" s="25">
        <v>0</v>
      </c>
      <c r="ED7" s="25">
        <v>0</v>
      </c>
      <c r="EE7" s="25" t="s">
        <v>101</v>
      </c>
      <c r="EF7" s="25" t="s">
        <v>101</v>
      </c>
      <c r="EG7" s="25">
        <v>0</v>
      </c>
      <c r="EH7" s="25">
        <v>0</v>
      </c>
      <c r="EI7" s="25">
        <v>0</v>
      </c>
      <c r="EJ7" s="25" t="s">
        <v>101</v>
      </c>
      <c r="EK7" s="25" t="s">
        <v>101</v>
      </c>
      <c r="EL7" s="25">
        <v>0.25</v>
      </c>
      <c r="EM7" s="25">
        <v>0.05</v>
      </c>
      <c r="EN7" s="25">
        <v>0.03</v>
      </c>
      <c r="EO7" s="25">
        <v>0.02</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西村　陽平</cp:lastModifiedBy>
  <dcterms:created xsi:type="dcterms:W3CDTF">2023-12-12T01:03:06Z</dcterms:created>
  <dcterms:modified xsi:type="dcterms:W3CDTF">2024-02-13T08:17:05Z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2024-01-23T23:50:58Z</vt:filetime>
  </property>
</Properties>
</file>