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tlsv03\上下水道課Ａ\R5年度\水道\(1302)財務\05経営\05経営比較分析表策定\R5\府照会文\"/>
    </mc:Choice>
  </mc:AlternateContent>
  <workbookProtection workbookAlgorithmName="SHA-512" workbookHashValue="mEgIn0PiMN2yhp8x4Xd0pM1Cx+kvWRO6DCbClJQ+PcUYRWHRfo2Xo7xMmuNBWfj98zgsp2aQ0HJGOgT51YlYzg==" workbookSaltValue="UT/yTpn0PZGskMFaZzTmrg==" workbookSpinCount="100000" lockStructure="1"/>
  <bookViews>
    <workbookView xWindow="0" yWindow="0" windowWidth="20490" windowHeight="736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<sst xmlns="http://schemas.openxmlformats.org/spreadsheetml/2006/main" count="228" uniqueCount="114">
  <si>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</si>
  <si>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</si>
  <si>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</si>
  <si>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</si>
  <si>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</si>
  <si>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</si>
  <si>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</si>
  <si>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</si>
  <si>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</si>
  <si>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</si>
  <si>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</si>
  <si>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</si>
  <si>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</si>
  <si>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</si>
  <si>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</si>
  <si>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</si>
  <si>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</si>
  <si>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</si>
  <si>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</si>
  <si>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</si>
  <si>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</si>
  <si>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</si>
  <si>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</si>
  <si>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</si>
  <si>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</si>
  <si>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</si>
  <si>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</si>
  <si>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</si>
  <si>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</si>
  <si>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</si>
  <si>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</si>
  <si>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</si>
  <si>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</si>
  <si>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</si>
  <si>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</si>
  <si>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</si>
  <si>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</si>
  <si>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</si>
  <si>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</si>
  <si>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</si>
  <si>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</si>
  <si>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</si>
  <si>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</si>
  <si>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</si>
  <si>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</si>
  <si>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</si>
  <si>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</si>
  <si>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</si>
  <si>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</si>
  <si>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</si>
  <si>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</si>
  <si>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</si>
  <si>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</si>
  <si>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</si>
  <si>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</si>
  <si>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</si>
  <si>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</si>
  <si>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</si>
  <si>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</si>
  <si>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</si>
  <si>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</si>
  <si>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</si>
  <si>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</si>
  <si>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</si>
  <si>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</si>
  <si>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</si>
  <si>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</si>
  <si>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</si>
  <si>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</si>
  <si>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</si>
  <si>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</si>
  <si>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</si>
  <si>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</si>
  <si>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</si>
  <si>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</si>
  <si>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</si>
  <si>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</si>
  <si>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</si>
  <si>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</si>
  <si>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</si>
  <si>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</si>
  <si>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</si>
  <si>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</si>
  <si>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</si>
  <si>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</si>
  <si>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</si>
  <si>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</si>
  <si>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</si>
  <si>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</si>
  <si>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</si>
  <si>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</si>
  <si>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</si>
  <si>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</si>
  <si>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</si>
  <si>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</si>
  <si>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</si>
  <si>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</si>
  <si>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</si>
  <si>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</si>
  <si>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</si>
  <si>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</si>
  <si>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</si>
  <si>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</si>
  <si>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</si>
  <si>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</si>
  <si>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</si>
  <si>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</si>
  <si>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</si>
  <si>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</si>
  <si>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</si>
  <si>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</si>
  <si>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４年度は、物価高騰対策による基本料金の減免を行ったこともあり、給水収益が減少しましたが、物価高騰対策に係る補助金を受け入れたため、総収益は増加しました。職員給与費、修繕費、委託料などが増加し、総費用は増加しました。総収益は増加しましたが、総費用が大きく増加したため、経常収支比率は悪化しました。
　累積欠損金比率は、5年連続0％となりました。
　流動比率は、現在、拡張事業に取り組んでおり、類似団体と比較して低いことから注意が必要です。
　企業債残高対給水収益比率は、急速ろ過機の更新などに企業債を借入れたため、企業債現在高が増加し、悪化しました。
　物価高騰対策に伴い基本料金を減免したため営業収益が減少し、料金回収率が100パーセントを下回りました。
　施設利用率は、給水人口や、水道使用量の減少などに伴い、一日配水能力を見直したため、引き続き高い水準でとどまっています。
　有収率は、令和２年度から漏水事故などが続いており、ほぼ横ばいです。
　類似団体との比較では、経常収支比率等下回っている指標もあり、経営の健全性に注視していく必要があります。</t>
    <rPh sb="1" eb="3">
      <t>レイワ</t>
    </rPh>
    <rPh sb="8" eb="10">
      <t>ブッカ</t>
    </rPh>
    <rPh sb="10" eb="12">
      <t>コウトウ</t>
    </rPh>
    <rPh sb="12" eb="14">
      <t>タイサク</t>
    </rPh>
    <rPh sb="17" eb="19">
      <t>キホン</t>
    </rPh>
    <rPh sb="19" eb="21">
      <t>リョウキン</t>
    </rPh>
    <rPh sb="22" eb="24">
      <t>ゲンメン</t>
    </rPh>
    <rPh sb="25" eb="26">
      <t>オコナ</t>
    </rPh>
    <rPh sb="39" eb="41">
      <t>ゲンショウ</t>
    </rPh>
    <rPh sb="47" eb="49">
      <t>ブッカ</t>
    </rPh>
    <rPh sb="49" eb="51">
      <t>コウトウ</t>
    </rPh>
    <rPh sb="51" eb="53">
      <t>タイサク</t>
    </rPh>
    <rPh sb="54" eb="55">
      <t>カカ</t>
    </rPh>
    <rPh sb="56" eb="59">
      <t>ホジョキン</t>
    </rPh>
    <rPh sb="60" eb="61">
      <t>ウ</t>
    </rPh>
    <rPh sb="62" eb="63">
      <t>イ</t>
    </rPh>
    <rPh sb="68" eb="71">
      <t>ソウシュウエキ</t>
    </rPh>
    <rPh sb="72" eb="74">
      <t>ゾウカ</t>
    </rPh>
    <rPh sb="79" eb="81">
      <t>ショクイン</t>
    </rPh>
    <rPh sb="81" eb="83">
      <t>キュウヨ</t>
    </rPh>
    <rPh sb="83" eb="84">
      <t>ヒ</t>
    </rPh>
    <rPh sb="85" eb="88">
      <t>シュウゼンヒ</t>
    </rPh>
    <rPh sb="89" eb="92">
      <t>イタクリョウ</t>
    </rPh>
    <rPh sb="95" eb="97">
      <t>ゾウカ</t>
    </rPh>
    <rPh sb="99" eb="102">
      <t>ソウヒヨウ</t>
    </rPh>
    <rPh sb="103" eb="105">
      <t>ゾウカ</t>
    </rPh>
    <rPh sb="114" eb="116">
      <t>ゾウカ</t>
    </rPh>
    <rPh sb="126" eb="127">
      <t>オオ</t>
    </rPh>
    <rPh sb="129" eb="131">
      <t>ゾウカ</t>
    </rPh>
    <rPh sb="143" eb="145">
      <t>アッカ</t>
    </rPh>
    <rPh sb="237" eb="239">
      <t>キュウソク</t>
    </rPh>
    <rPh sb="240" eb="242">
      <t>カキ</t>
    </rPh>
    <rPh sb="243" eb="245">
      <t>コウシン</t>
    </rPh>
    <rPh sb="248" eb="250">
      <t>キギョウ</t>
    </rPh>
    <rPh sb="250" eb="251">
      <t>サイ</t>
    </rPh>
    <rPh sb="252" eb="254">
      <t>カリイ</t>
    </rPh>
    <rPh sb="259" eb="261">
      <t>キギョウ</t>
    </rPh>
    <rPh sb="261" eb="262">
      <t>サイ</t>
    </rPh>
    <rPh sb="262" eb="264">
      <t>ゲンザイ</t>
    </rPh>
    <rPh sb="264" eb="265">
      <t>ダカ</t>
    </rPh>
    <rPh sb="266" eb="268">
      <t>ゾウカ</t>
    </rPh>
    <rPh sb="270" eb="272">
      <t>アッカ</t>
    </rPh>
    <rPh sb="279" eb="281">
      <t>ブッカ</t>
    </rPh>
    <rPh sb="281" eb="283">
      <t>コウトウ</t>
    </rPh>
    <rPh sb="283" eb="285">
      <t>タイサク</t>
    </rPh>
    <rPh sb="286" eb="287">
      <t>トモナ</t>
    </rPh>
    <rPh sb="288" eb="290">
      <t>キホン</t>
    </rPh>
    <rPh sb="290" eb="292">
      <t>リョウキン</t>
    </rPh>
    <rPh sb="293" eb="295">
      <t>ゲンメン</t>
    </rPh>
    <rPh sb="299" eb="301">
      <t>エイギョウ</t>
    </rPh>
    <rPh sb="301" eb="303">
      <t>シュウエキ</t>
    </rPh>
    <rPh sb="304" eb="306">
      <t>ゲンショウ</t>
    </rPh>
    <rPh sb="308" eb="310">
      <t>リョウキン</t>
    </rPh>
    <rPh sb="310" eb="312">
      <t>カイシュウ</t>
    </rPh>
    <rPh sb="312" eb="313">
      <t>リツ</t>
    </rPh>
    <rPh sb="323" eb="325">
      <t>シタマワ</t>
    </rPh>
    <rPh sb="332" eb="334">
      <t>シセツ</t>
    </rPh>
    <rPh sb="334" eb="336">
      <t>リヨウ</t>
    </rPh>
    <rPh sb="336" eb="337">
      <t>リツ</t>
    </rPh>
    <rPh sb="339" eb="341">
      <t>キュウスイ</t>
    </rPh>
    <rPh sb="341" eb="343">
      <t>ジンコウ</t>
    </rPh>
    <rPh sb="345" eb="347">
      <t>スイドウ</t>
    </rPh>
    <rPh sb="347" eb="350">
      <t>シヨウリョウ</t>
    </rPh>
    <rPh sb="351" eb="353">
      <t>ゲンショウ</t>
    </rPh>
    <rPh sb="356" eb="357">
      <t>トモナ</t>
    </rPh>
    <rPh sb="359" eb="361">
      <t>イチニチ</t>
    </rPh>
    <rPh sb="361" eb="363">
      <t>ハイスイ</t>
    </rPh>
    <rPh sb="363" eb="365">
      <t>ノウリョク</t>
    </rPh>
    <rPh sb="366" eb="368">
      <t>ミナオ</t>
    </rPh>
    <rPh sb="373" eb="374">
      <t>ヒ</t>
    </rPh>
    <rPh sb="375" eb="376">
      <t>ツヅ</t>
    </rPh>
    <rPh sb="377" eb="378">
      <t>タカ</t>
    </rPh>
    <rPh sb="379" eb="381">
      <t>スイジュン</t>
    </rPh>
    <rPh sb="398" eb="400">
      <t>レイワ</t>
    </rPh>
    <rPh sb="401" eb="403">
      <t>ネンド</t>
    </rPh>
    <rPh sb="412" eb="413">
      <t>ツヅ</t>
    </rPh>
    <rPh sb="420" eb="421">
      <t>ヨコ</t>
    </rPh>
    <rPh sb="439" eb="441">
      <t>ケイジョウ</t>
    </rPh>
    <rPh sb="441" eb="443">
      <t>シュウシ</t>
    </rPh>
    <rPh sb="443" eb="445">
      <t>ヒリツ</t>
    </rPh>
    <rPh sb="445" eb="446">
      <t>トウ</t>
    </rPh>
    <rPh sb="446" eb="448">
      <t>シタマワ</t>
    </rPh>
    <rPh sb="452" eb="454">
      <t>シヒョウ</t>
    </rPh>
    <rPh sb="465" eb="467">
      <t>チュウシ</t>
    </rPh>
    <rPh sb="471" eb="473">
      <t>ヒツヨウ</t>
    </rPh>
    <phoneticPr fontId="4"/>
  </si>
  <si>
    <t>　当町の水道事業は昭和47年度に供用開始しており、当初に埋設した管路が法定耐用年数を経過しています。管路の更新については、主に下水道工事の実施に合わせて行っており、類似団体と比較して、管路更新率も高く、老朽管の更新を進めているところです。これにより有形固定資産減価償却率の増加を抑制しています。</t>
  </si>
  <si>
    <t>　給水収益は、物価高騰対策による基本料金の減免により大きく減少しましたが、給水人口の減少等に伴い減少傾向が続いています。老朽施設の更新に伴う減価償却も始まり、修繕費用等の総費用が増加すると見込まれることから、給水原価も上昇すると考えられます。
　今後も維持管理費などの経常経費の増加や、老朽施設の更新需要の増加が見込まれます。
　そのような中、平成30年度に策定した経営戦略に基づき、経営健全化に取り組んでいるところです。</t>
    <rPh sb="7" eb="9">
      <t>ブッカ</t>
    </rPh>
    <rPh sb="9" eb="11">
      <t>コウトウ</t>
    </rPh>
    <rPh sb="11" eb="13">
      <t>タイサク</t>
    </rPh>
    <rPh sb="16" eb="18">
      <t>キホン</t>
    </rPh>
    <rPh sb="18" eb="20">
      <t>リョウキン</t>
    </rPh>
    <rPh sb="21" eb="23">
      <t>ゲンメン</t>
    </rPh>
    <rPh sb="26" eb="27">
      <t>オオ</t>
    </rPh>
    <rPh sb="29" eb="31">
      <t>ゲンショウ</t>
    </rPh>
    <rPh sb="44" eb="45">
      <t>トウ</t>
    </rPh>
    <rPh sb="53" eb="54">
      <t>ツヅ</t>
    </rPh>
    <rPh sb="60" eb="62">
      <t>ロウキュウ</t>
    </rPh>
    <rPh sb="62" eb="64">
      <t>シセツ</t>
    </rPh>
    <rPh sb="65" eb="67">
      <t>コウシン</t>
    </rPh>
    <rPh sb="68" eb="69">
      <t>トモナ</t>
    </rPh>
    <rPh sb="70" eb="72">
      <t>ゲンカ</t>
    </rPh>
    <rPh sb="72" eb="74">
      <t>ショウキャク</t>
    </rPh>
    <rPh sb="75" eb="76">
      <t>ハジ</t>
    </rPh>
    <rPh sb="79" eb="81">
      <t>シュウゼン</t>
    </rPh>
    <rPh sb="81" eb="83">
      <t>ヒヨウ</t>
    </rPh>
    <rPh sb="83" eb="84">
      <t>トウ</t>
    </rPh>
    <rPh sb="85" eb="88">
      <t>ソウヒヨウ</t>
    </rPh>
    <rPh sb="89" eb="91">
      <t>ゾウカ</t>
    </rPh>
    <rPh sb="94" eb="96">
      <t>ミコ</t>
    </rPh>
    <rPh sb="104" eb="106">
      <t>キュウスイ</t>
    </rPh>
    <rPh sb="106" eb="108">
      <t>ゲンカ</t>
    </rPh>
    <rPh sb="109" eb="111">
      <t>ジョウショウ</t>
    </rPh>
    <rPh sb="114" eb="115">
      <t>カンガ</t>
    </rPh>
    <rPh sb="179" eb="181">
      <t>サクテイ</t>
    </rPh>
    <rPh sb="188" eb="189">
      <t>モト</t>
    </rPh>
    <rPh sb="192" eb="194">
      <t>ケイエイ</t>
    </rPh>
    <rPh sb="194" eb="197">
      <t>ケンゼンカ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</si>
</sst>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1.04</c:v>
                </c:pt>
                <c:pt idx="1">
                  <c:v>0.64</c:v>
                </c:pt>
                <c:pt idx="2">
                  <c:v>0.63</c:v>
                </c:pt>
                <c:pt idx="3">
                  <c:v>0.38</c:v>
                </c:pt>
                <c:pt idx="4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E-4FA8-B531-A77D7DFD2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0.47</c:v>
                </c:pt>
                <c:pt idx="2">
                  <c:v>0.4</c:v>
                </c:pt>
                <c:pt idx="3">
                  <c:v>0.36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FE-4FA8-B531-A77D7DFD2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55.67</c:v>
                </c:pt>
                <c:pt idx="1">
                  <c:v>55.28</c:v>
                </c:pt>
                <c:pt idx="2">
                  <c:v>57.63</c:v>
                </c:pt>
                <c:pt idx="3">
                  <c:v>74.94</c:v>
                </c:pt>
                <c:pt idx="4">
                  <c:v>74.84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C-432F-9FC3-3A30F13A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50.29</c:v>
                </c:pt>
                <c:pt idx="1">
                  <c:v>49.64</c:v>
                </c:pt>
                <c:pt idx="2">
                  <c:v>49.38</c:v>
                </c:pt>
                <c:pt idx="3">
                  <c:v>50.09</c:v>
                </c:pt>
                <c:pt idx="4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9C-432F-9FC3-3A30F13A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88.68</c:v>
                </c:pt>
                <c:pt idx="1">
                  <c:v>88.06</c:v>
                </c:pt>
                <c:pt idx="2">
                  <c:v>85.36</c:v>
                </c:pt>
                <c:pt idx="3">
                  <c:v>85.54</c:v>
                </c:pt>
                <c:pt idx="4">
                  <c:v>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D-4998-BF14-408E57DF9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77.73</c:v>
                </c:pt>
                <c:pt idx="1">
                  <c:v>78.09</c:v>
                </c:pt>
                <c:pt idx="2">
                  <c:v>78.010000000000005</c:v>
                </c:pt>
                <c:pt idx="3">
                  <c:v>77.599999999999994</c:v>
                </c:pt>
                <c:pt idx="4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CD-4998-BF14-408E57DF9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112.8</c:v>
                </c:pt>
                <c:pt idx="1">
                  <c:v>111.23</c:v>
                </c:pt>
                <c:pt idx="2">
                  <c:v>111.24</c:v>
                </c:pt>
                <c:pt idx="3">
                  <c:v>113.16</c:v>
                </c:pt>
                <c:pt idx="4">
                  <c:v>101.61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4-4EED-B671-AD0EB76A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103.81</c:v>
                </c:pt>
                <c:pt idx="1">
                  <c:v>104.35</c:v>
                </c:pt>
                <c:pt idx="2">
                  <c:v>105.34</c:v>
                </c:pt>
                <c:pt idx="3">
                  <c:v>105.77</c:v>
                </c:pt>
                <c:pt idx="4">
                  <c:v>104.82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54-4EED-B671-AD0EB76A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46.44</c:v>
                </c:pt>
                <c:pt idx="1">
                  <c:v>47.51</c:v>
                </c:pt>
                <c:pt idx="2">
                  <c:v>48.03</c:v>
                </c:pt>
                <c:pt idx="3">
                  <c:v>48.12</c:v>
                </c:pt>
                <c:pt idx="4">
                  <c:v>49.54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E-45C5-ACBE-B750E0AC8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45.85</c:v>
                </c:pt>
                <c:pt idx="1">
                  <c:v>47.31</c:v>
                </c:pt>
                <c:pt idx="2">
                  <c:v>47.5</c:v>
                </c:pt>
                <c:pt idx="3">
                  <c:v>48.41</c:v>
                </c:pt>
                <c:pt idx="4">
                  <c:v>50.02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EE-45C5-ACBE-B750E0AC8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13.56</c:v>
                </c:pt>
                <c:pt idx="1">
                  <c:v>13.97</c:v>
                </c:pt>
                <c:pt idx="2">
                  <c:v>16.55</c:v>
                </c:pt>
                <c:pt idx="3">
                  <c:v>16.079999999999998</c:v>
                </c:pt>
                <c:pt idx="4">
                  <c:v>15.73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D-4299-BEB0-FA07376F7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14.13</c:v>
                </c:pt>
                <c:pt idx="1">
                  <c:v>16.77</c:v>
                </c:pt>
                <c:pt idx="2">
                  <c:v>17.399999999999999</c:v>
                </c:pt>
                <c:pt idx="3">
                  <c:v>18.64</c:v>
                </c:pt>
                <c:pt idx="4">
                  <c:v>19.510000000000002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6D-4299-BEB0-FA07376F7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4-4C35-B41C-1541DCCBC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25.66</c:v>
                </c:pt>
                <c:pt idx="1">
                  <c:v>21.69</c:v>
                </c:pt>
                <c:pt idx="2">
                  <c:v>24.04</c:v>
                </c:pt>
                <c:pt idx="3">
                  <c:v>28.03</c:v>
                </c:pt>
                <c:pt idx="4">
                  <c:v>26.73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4-4C35-B41C-1541DCCBC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144.72999999999999</c:v>
                </c:pt>
                <c:pt idx="1">
                  <c:v>179.54</c:v>
                </c:pt>
                <c:pt idx="2">
                  <c:v>215.5</c:v>
                </c:pt>
                <c:pt idx="3">
                  <c:v>203.43</c:v>
                </c:pt>
                <c:pt idx="4">
                  <c:v>181.06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2-44A2-800F-0DCE1AABB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300.14</c:v>
                </c:pt>
                <c:pt idx="1">
                  <c:v>301.04000000000002</c:v>
                </c:pt>
                <c:pt idx="2">
                  <c:v>305.08</c:v>
                </c:pt>
                <c:pt idx="3">
                  <c:v>305.33999999999997</c:v>
                </c:pt>
                <c:pt idx="4">
                  <c:v>310.01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42-44A2-800F-0DCE1AABB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346.66</c:v>
                </c:pt>
                <c:pt idx="1">
                  <c:v>341.98</c:v>
                </c:pt>
                <c:pt idx="2">
                  <c:v>383.7</c:v>
                </c:pt>
                <c:pt idx="3">
                  <c:v>446.47</c:v>
                </c:pt>
                <c:pt idx="4">
                  <c:v>512.54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D-4536-8851-669D2534B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566.65</c:v>
                </c:pt>
                <c:pt idx="1">
                  <c:v>551.62</c:v>
                </c:pt>
                <c:pt idx="2">
                  <c:v>585.59</c:v>
                </c:pt>
                <c:pt idx="3">
                  <c:v>561.34</c:v>
                </c:pt>
                <c:pt idx="4">
                  <c:v>538.33000000000004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D-4536-8851-669D2534B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94.36</c:v>
                </c:pt>
                <c:pt idx="1">
                  <c:v>102.69</c:v>
                </c:pt>
                <c:pt idx="2">
                  <c:v>102.1</c:v>
                </c:pt>
                <c:pt idx="3">
                  <c:v>105.18</c:v>
                </c:pt>
                <c:pt idx="4">
                  <c:v>74.290000000000006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4-433D-A483-07E49967E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84.77</c:v>
                </c:pt>
                <c:pt idx="1">
                  <c:v>87.11</c:v>
                </c:pt>
                <c:pt idx="2">
                  <c:v>82.78</c:v>
                </c:pt>
                <c:pt idx="3">
                  <c:v>84.82</c:v>
                </c:pt>
                <c:pt idx="4">
                  <c:v>82.29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4-433D-A483-07E49967E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160.53</c:v>
                </c:pt>
                <c:pt idx="1">
                  <c:v>148.12</c:v>
                </c:pt>
                <c:pt idx="2">
                  <c:v>148.27000000000001</c:v>
                </c:pt>
                <c:pt idx="3">
                  <c:v>144.76</c:v>
                </c:pt>
                <c:pt idx="4">
                  <c:v>176.07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9-4DD0-B9FF-1B6846375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227.27</c:v>
                </c:pt>
                <c:pt idx="1">
                  <c:v>223.98</c:v>
                </c:pt>
                <c:pt idx="2">
                  <c:v>225.09</c:v>
                </c:pt>
                <c:pt idx="3">
                  <c:v>224.82</c:v>
                </c:pt>
                <c:pt idx="4">
                  <c:v>230.85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9-4DD0-B9FF-1B6846375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H64" zoomScaleNormal="100" workbookViewId="0">
      <selection activeCell="CA66" sqref="CA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京都府　宇治田原町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A8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8893</v>
      </c>
      <c r="AM8" s="66"/>
      <c r="AN8" s="66"/>
      <c r="AO8" s="66"/>
      <c r="AP8" s="66"/>
      <c r="AQ8" s="66"/>
      <c r="AR8" s="66"/>
      <c r="AS8" s="66"/>
      <c r="AT8" s="37">
        <f>データ!$S$6</f>
        <v>58.16</v>
      </c>
      <c r="AU8" s="38"/>
      <c r="AV8" s="38"/>
      <c r="AW8" s="38"/>
      <c r="AX8" s="38"/>
      <c r="AY8" s="38"/>
      <c r="AZ8" s="38"/>
      <c r="BA8" s="38"/>
      <c r="BB8" s="55">
        <f>データ!$T$6</f>
        <v>152.91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78.53</v>
      </c>
      <c r="J10" s="38"/>
      <c r="K10" s="38"/>
      <c r="L10" s="38"/>
      <c r="M10" s="38"/>
      <c r="N10" s="38"/>
      <c r="O10" s="65"/>
      <c r="P10" s="55">
        <f>データ!$P$6</f>
        <v>98.55</v>
      </c>
      <c r="Q10" s="55"/>
      <c r="R10" s="55"/>
      <c r="S10" s="55"/>
      <c r="T10" s="55"/>
      <c r="U10" s="55"/>
      <c r="V10" s="55"/>
      <c r="W10" s="66">
        <f>データ!$Q$6</f>
        <v>2673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8727</v>
      </c>
      <c r="AM10" s="66"/>
      <c r="AN10" s="66"/>
      <c r="AO10" s="66"/>
      <c r="AP10" s="66"/>
      <c r="AQ10" s="66"/>
      <c r="AR10" s="66"/>
      <c r="AS10" s="66"/>
      <c r="AT10" s="37">
        <f>データ!$V$6</f>
        <v>9.27</v>
      </c>
      <c r="AU10" s="38"/>
      <c r="AV10" s="38"/>
      <c r="AW10" s="38"/>
      <c r="AX10" s="38"/>
      <c r="AY10" s="38"/>
      <c r="AZ10" s="38"/>
      <c r="BA10" s="38"/>
      <c r="BB10" s="55">
        <f>データ!$W$6</f>
        <v>941.42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112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113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RNAZXPm+0RbL3oLjhiVIN7aJ2mzfOqJHEtZA3IuJNL9l4bjYU5fcUsWUIaKfqHhaE6Q6klFcGQk6BFzRFdiMHw==" saltValue="vU+jOVqMldf1IU1ss+c+T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263443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京都府　宇治田原町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78.53</v>
      </c>
      <c r="P6" s="21">
        <f t="shared" si="3"/>
        <v>98.55</v>
      </c>
      <c r="Q6" s="21">
        <f t="shared" si="3"/>
        <v>2673</v>
      </c>
      <c r="R6" s="21">
        <f t="shared" si="3"/>
        <v>8893</v>
      </c>
      <c r="S6" s="21">
        <f t="shared" si="3"/>
        <v>58.16</v>
      </c>
      <c r="T6" s="21">
        <f t="shared" si="3"/>
        <v>152.91</v>
      </c>
      <c r="U6" s="21">
        <f t="shared" si="3"/>
        <v>8727</v>
      </c>
      <c r="V6" s="21">
        <f t="shared" si="3"/>
        <v>9.27</v>
      </c>
      <c r="W6" s="21">
        <f t="shared" si="3"/>
        <v>941.42</v>
      </c>
      <c r="X6" s="22">
        <f>IF(X7="",NA(),X7)</f>
        <v>112.8</v>
      </c>
      <c r="Y6" s="22">
        <f t="shared" ref="Y6:AG6" si="4">IF(Y7="",NA(),Y7)</f>
        <v>111.23</v>
      </c>
      <c r="Z6" s="22">
        <f t="shared" si="4"/>
        <v>111.24</v>
      </c>
      <c r="AA6" s="22">
        <f t="shared" si="4"/>
        <v>113.16</v>
      </c>
      <c r="AB6" s="22">
        <f t="shared" si="4"/>
        <v>101.61</v>
      </c>
      <c r="AC6" s="22">
        <f t="shared" si="4"/>
        <v>103.81</v>
      </c>
      <c r="AD6" s="22">
        <f t="shared" si="4"/>
        <v>104.35</v>
      </c>
      <c r="AE6" s="22">
        <f t="shared" si="4"/>
        <v>105.34</v>
      </c>
      <c r="AF6" s="22">
        <f t="shared" si="4"/>
        <v>105.77</v>
      </c>
      <c r="AG6" s="22">
        <f t="shared" si="4"/>
        <v>104.82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25.66</v>
      </c>
      <c r="AO6" s="22">
        <f t="shared" si="5"/>
        <v>21.69</v>
      </c>
      <c r="AP6" s="22">
        <f t="shared" si="5"/>
        <v>24.04</v>
      </c>
      <c r="AQ6" s="22">
        <f t="shared" si="5"/>
        <v>28.03</v>
      </c>
      <c r="AR6" s="22">
        <f t="shared" si="5"/>
        <v>26.73</v>
      </c>
      <c r="AS6" s="21" t="str">
        <f>IF(AS7="","",IF(AS7="-","【-】","【"&amp;SUBSTITUTE(TEXT(AS7,"#,##0.00"),"-","△")&amp;"】"))</f>
        <v>【1.34】</v>
      </c>
      <c r="AT6" s="22">
        <f>IF(AT7="",NA(),AT7)</f>
        <v>144.72999999999999</v>
      </c>
      <c r="AU6" s="22">
        <f t="shared" ref="AU6:BC6" si="6">IF(AU7="",NA(),AU7)</f>
        <v>179.54</v>
      </c>
      <c r="AV6" s="22">
        <f t="shared" si="6"/>
        <v>215.5</v>
      </c>
      <c r="AW6" s="22">
        <f t="shared" si="6"/>
        <v>203.43</v>
      </c>
      <c r="AX6" s="22">
        <f t="shared" si="6"/>
        <v>181.06</v>
      </c>
      <c r="AY6" s="22">
        <f t="shared" si="6"/>
        <v>300.14</v>
      </c>
      <c r="AZ6" s="22">
        <f t="shared" si="6"/>
        <v>301.04000000000002</v>
      </c>
      <c r="BA6" s="22">
        <f t="shared" si="6"/>
        <v>305.08</v>
      </c>
      <c r="BB6" s="22">
        <f t="shared" si="6"/>
        <v>305.33999999999997</v>
      </c>
      <c r="BC6" s="22">
        <f t="shared" si="6"/>
        <v>310.01</v>
      </c>
      <c r="BD6" s="21" t="str">
        <f>IF(BD7="","",IF(BD7="-","【-】","【"&amp;SUBSTITUTE(TEXT(BD7,"#,##0.00"),"-","△")&amp;"】"))</f>
        <v>【252.29】</v>
      </c>
      <c r="BE6" s="22">
        <f>IF(BE7="",NA(),BE7)</f>
        <v>346.66</v>
      </c>
      <c r="BF6" s="22">
        <f t="shared" ref="BF6:BN6" si="7">IF(BF7="",NA(),BF7)</f>
        <v>341.98</v>
      </c>
      <c r="BG6" s="22">
        <f t="shared" si="7"/>
        <v>383.7</v>
      </c>
      <c r="BH6" s="22">
        <f t="shared" si="7"/>
        <v>446.47</v>
      </c>
      <c r="BI6" s="22">
        <f t="shared" si="7"/>
        <v>512.54</v>
      </c>
      <c r="BJ6" s="22">
        <f t="shared" si="7"/>
        <v>566.65</v>
      </c>
      <c r="BK6" s="22">
        <f t="shared" si="7"/>
        <v>551.62</v>
      </c>
      <c r="BL6" s="22">
        <f t="shared" si="7"/>
        <v>585.59</v>
      </c>
      <c r="BM6" s="22">
        <f t="shared" si="7"/>
        <v>561.34</v>
      </c>
      <c r="BN6" s="22">
        <f t="shared" si="7"/>
        <v>538.33000000000004</v>
      </c>
      <c r="BO6" s="21" t="str">
        <f>IF(BO7="","",IF(BO7="-","【-】","【"&amp;SUBSTITUTE(TEXT(BO7,"#,##0.00"),"-","△")&amp;"】"))</f>
        <v>【268.07】</v>
      </c>
      <c r="BP6" s="22">
        <f>IF(BP7="",NA(),BP7)</f>
        <v>94.36</v>
      </c>
      <c r="BQ6" s="22">
        <f t="shared" ref="BQ6:BY6" si="8">IF(BQ7="",NA(),BQ7)</f>
        <v>102.69</v>
      </c>
      <c r="BR6" s="22">
        <f t="shared" si="8"/>
        <v>102.1</v>
      </c>
      <c r="BS6" s="22">
        <f t="shared" si="8"/>
        <v>105.18</v>
      </c>
      <c r="BT6" s="22">
        <f t="shared" si="8"/>
        <v>74.290000000000006</v>
      </c>
      <c r="BU6" s="22">
        <f t="shared" si="8"/>
        <v>84.77</v>
      </c>
      <c r="BV6" s="22">
        <f t="shared" si="8"/>
        <v>87.11</v>
      </c>
      <c r="BW6" s="22">
        <f t="shared" si="8"/>
        <v>82.78</v>
      </c>
      <c r="BX6" s="22">
        <f t="shared" si="8"/>
        <v>84.82</v>
      </c>
      <c r="BY6" s="22">
        <f t="shared" si="8"/>
        <v>82.29</v>
      </c>
      <c r="BZ6" s="21" t="str">
        <f>IF(BZ7="","",IF(BZ7="-","【-】","【"&amp;SUBSTITUTE(TEXT(BZ7,"#,##0.00"),"-","△")&amp;"】"))</f>
        <v>【97.47】</v>
      </c>
      <c r="CA6" s="22">
        <f>IF(CA7="",NA(),CA7)</f>
        <v>160.53</v>
      </c>
      <c r="CB6" s="22">
        <f t="shared" ref="CB6:CJ6" si="9">IF(CB7="",NA(),CB7)</f>
        <v>148.12</v>
      </c>
      <c r="CC6" s="22">
        <f t="shared" si="9"/>
        <v>148.27000000000001</v>
      </c>
      <c r="CD6" s="22">
        <f t="shared" si="9"/>
        <v>144.76</v>
      </c>
      <c r="CE6" s="22">
        <f t="shared" si="9"/>
        <v>176.07</v>
      </c>
      <c r="CF6" s="22">
        <f t="shared" si="9"/>
        <v>227.27</v>
      </c>
      <c r="CG6" s="22">
        <f t="shared" si="9"/>
        <v>223.98</v>
      </c>
      <c r="CH6" s="22">
        <f t="shared" si="9"/>
        <v>225.09</v>
      </c>
      <c r="CI6" s="22">
        <f t="shared" si="9"/>
        <v>224.82</v>
      </c>
      <c r="CJ6" s="22">
        <f t="shared" si="9"/>
        <v>230.85</v>
      </c>
      <c r="CK6" s="21" t="str">
        <f>IF(CK7="","",IF(CK7="-","【-】","【"&amp;SUBSTITUTE(TEXT(CK7,"#,##0.00"),"-","△")&amp;"】"))</f>
        <v>【174.75】</v>
      </c>
      <c r="CL6" s="22">
        <f>IF(CL7="",NA(),CL7)</f>
        <v>55.67</v>
      </c>
      <c r="CM6" s="22">
        <f t="shared" ref="CM6:CU6" si="10">IF(CM7="",NA(),CM7)</f>
        <v>55.28</v>
      </c>
      <c r="CN6" s="22">
        <f t="shared" si="10"/>
        <v>57.63</v>
      </c>
      <c r="CO6" s="22">
        <f t="shared" si="10"/>
        <v>74.94</v>
      </c>
      <c r="CP6" s="22">
        <f t="shared" si="10"/>
        <v>74.84</v>
      </c>
      <c r="CQ6" s="22">
        <f t="shared" si="10"/>
        <v>50.29</v>
      </c>
      <c r="CR6" s="22">
        <f t="shared" si="10"/>
        <v>49.64</v>
      </c>
      <c r="CS6" s="22">
        <f t="shared" si="10"/>
        <v>49.38</v>
      </c>
      <c r="CT6" s="22">
        <f t="shared" si="10"/>
        <v>50.09</v>
      </c>
      <c r="CU6" s="22">
        <f t="shared" si="10"/>
        <v>50.1</v>
      </c>
      <c r="CV6" s="21" t="str">
        <f>IF(CV7="","",IF(CV7="-","【-】","【"&amp;SUBSTITUTE(TEXT(CV7,"#,##0.00"),"-","△")&amp;"】"))</f>
        <v>【59.97】</v>
      </c>
      <c r="CW6" s="22">
        <f>IF(CW7="",NA(),CW7)</f>
        <v>88.68</v>
      </c>
      <c r="CX6" s="22">
        <f t="shared" ref="CX6:DF6" si="11">IF(CX7="",NA(),CX7)</f>
        <v>88.06</v>
      </c>
      <c r="CY6" s="22">
        <f t="shared" si="11"/>
        <v>85.36</v>
      </c>
      <c r="CZ6" s="22">
        <f t="shared" si="11"/>
        <v>85.54</v>
      </c>
      <c r="DA6" s="22">
        <f t="shared" si="11"/>
        <v>84.8</v>
      </c>
      <c r="DB6" s="22">
        <f t="shared" si="11"/>
        <v>77.73</v>
      </c>
      <c r="DC6" s="22">
        <f t="shared" si="11"/>
        <v>78.09</v>
      </c>
      <c r="DD6" s="22">
        <f t="shared" si="11"/>
        <v>78.010000000000005</v>
      </c>
      <c r="DE6" s="22">
        <f t="shared" si="11"/>
        <v>77.599999999999994</v>
      </c>
      <c r="DF6" s="22">
        <f t="shared" si="11"/>
        <v>77.3</v>
      </c>
      <c r="DG6" s="21" t="str">
        <f>IF(DG7="","",IF(DG7="-","【-】","【"&amp;SUBSTITUTE(TEXT(DG7,"#,##0.00"),"-","△")&amp;"】"))</f>
        <v>【89.76】</v>
      </c>
      <c r="DH6" s="22">
        <f>IF(DH7="",NA(),DH7)</f>
        <v>46.44</v>
      </c>
      <c r="DI6" s="22">
        <f t="shared" ref="DI6:DQ6" si="12">IF(DI7="",NA(),DI7)</f>
        <v>47.51</v>
      </c>
      <c r="DJ6" s="22">
        <f t="shared" si="12"/>
        <v>48.03</v>
      </c>
      <c r="DK6" s="22">
        <f t="shared" si="12"/>
        <v>48.12</v>
      </c>
      <c r="DL6" s="22">
        <f t="shared" si="12"/>
        <v>49.54</v>
      </c>
      <c r="DM6" s="22">
        <f t="shared" si="12"/>
        <v>45.85</v>
      </c>
      <c r="DN6" s="22">
        <f t="shared" si="12"/>
        <v>47.31</v>
      </c>
      <c r="DO6" s="22">
        <f t="shared" si="12"/>
        <v>47.5</v>
      </c>
      <c r="DP6" s="22">
        <f t="shared" si="12"/>
        <v>48.41</v>
      </c>
      <c r="DQ6" s="22">
        <f t="shared" si="12"/>
        <v>50.02</v>
      </c>
      <c r="DR6" s="21" t="str">
        <f>IF(DR7="","",IF(DR7="-","【-】","【"&amp;SUBSTITUTE(TEXT(DR7,"#,##0.00"),"-","△")&amp;"】"))</f>
        <v>【51.51】</v>
      </c>
      <c r="DS6" s="22">
        <f>IF(DS7="",NA(),DS7)</f>
        <v>13.56</v>
      </c>
      <c r="DT6" s="22">
        <f t="shared" ref="DT6:EB6" si="13">IF(DT7="",NA(),DT7)</f>
        <v>13.97</v>
      </c>
      <c r="DU6" s="22">
        <f t="shared" si="13"/>
        <v>16.55</v>
      </c>
      <c r="DV6" s="22">
        <f t="shared" si="13"/>
        <v>16.079999999999998</v>
      </c>
      <c r="DW6" s="22">
        <f t="shared" si="13"/>
        <v>15.73</v>
      </c>
      <c r="DX6" s="22">
        <f t="shared" si="13"/>
        <v>14.13</v>
      </c>
      <c r="DY6" s="22">
        <f t="shared" si="13"/>
        <v>16.77</v>
      </c>
      <c r="DZ6" s="22">
        <f t="shared" si="13"/>
        <v>17.399999999999999</v>
      </c>
      <c r="EA6" s="22">
        <f t="shared" si="13"/>
        <v>18.64</v>
      </c>
      <c r="EB6" s="22">
        <f t="shared" si="13"/>
        <v>19.510000000000002</v>
      </c>
      <c r="EC6" s="21" t="str">
        <f>IF(EC7="","",IF(EC7="-","【-】","【"&amp;SUBSTITUTE(TEXT(EC7,"#,##0.00"),"-","△")&amp;"】"))</f>
        <v>【23.75】</v>
      </c>
      <c r="ED6" s="22">
        <f>IF(ED7="",NA(),ED7)</f>
        <v>1.04</v>
      </c>
      <c r="EE6" s="22">
        <f t="shared" ref="EE6:EM6" si="14">IF(EE7="",NA(),EE7)</f>
        <v>0.64</v>
      </c>
      <c r="EF6" s="22">
        <f t="shared" si="14"/>
        <v>0.63</v>
      </c>
      <c r="EG6" s="22">
        <f t="shared" si="14"/>
        <v>0.38</v>
      </c>
      <c r="EH6" s="22">
        <f t="shared" si="14"/>
        <v>0.68</v>
      </c>
      <c r="EI6" s="22">
        <f t="shared" si="14"/>
        <v>0.52</v>
      </c>
      <c r="EJ6" s="22">
        <f t="shared" si="14"/>
        <v>0.47</v>
      </c>
      <c r="EK6" s="22">
        <f t="shared" si="14"/>
        <v>0.4</v>
      </c>
      <c r="EL6" s="22">
        <f t="shared" si="14"/>
        <v>0.36</v>
      </c>
      <c r="EM6" s="22">
        <f t="shared" si="14"/>
        <v>0.56999999999999995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263443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78.53</v>
      </c>
      <c r="P7" s="25">
        <v>98.55</v>
      </c>
      <c r="Q7" s="25">
        <v>2673</v>
      </c>
      <c r="R7" s="25">
        <v>8893</v>
      </c>
      <c r="S7" s="25">
        <v>58.16</v>
      </c>
      <c r="T7" s="25">
        <v>152.91</v>
      </c>
      <c r="U7" s="25">
        <v>8727</v>
      </c>
      <c r="V7" s="25">
        <v>9.27</v>
      </c>
      <c r="W7" s="25">
        <v>941.42</v>
      </c>
      <c r="X7" s="25">
        <v>112.8</v>
      </c>
      <c r="Y7" s="25">
        <v>111.23</v>
      </c>
      <c r="Z7" s="25">
        <v>111.24</v>
      </c>
      <c r="AA7" s="25">
        <v>113.16</v>
      </c>
      <c r="AB7" s="25">
        <v>101.61</v>
      </c>
      <c r="AC7" s="25">
        <v>103.81</v>
      </c>
      <c r="AD7" s="25">
        <v>104.35</v>
      </c>
      <c r="AE7" s="25">
        <v>105.34</v>
      </c>
      <c r="AF7" s="25">
        <v>105.77</v>
      </c>
      <c r="AG7" s="25">
        <v>104.82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25.66</v>
      </c>
      <c r="AO7" s="25">
        <v>21.69</v>
      </c>
      <c r="AP7" s="25">
        <v>24.04</v>
      </c>
      <c r="AQ7" s="25">
        <v>28.03</v>
      </c>
      <c r="AR7" s="25">
        <v>26.73</v>
      </c>
      <c r="AS7" s="25">
        <v>1.34</v>
      </c>
      <c r="AT7" s="25">
        <v>144.72999999999999</v>
      </c>
      <c r="AU7" s="25">
        <v>179.54</v>
      </c>
      <c r="AV7" s="25">
        <v>215.5</v>
      </c>
      <c r="AW7" s="25">
        <v>203.43</v>
      </c>
      <c r="AX7" s="25">
        <v>181.06</v>
      </c>
      <c r="AY7" s="25">
        <v>300.14</v>
      </c>
      <c r="AZ7" s="25">
        <v>301.04000000000002</v>
      </c>
      <c r="BA7" s="25">
        <v>305.08</v>
      </c>
      <c r="BB7" s="25">
        <v>305.33999999999997</v>
      </c>
      <c r="BC7" s="25">
        <v>310.01</v>
      </c>
      <c r="BD7" s="25">
        <v>252.29</v>
      </c>
      <c r="BE7" s="25">
        <v>346.66</v>
      </c>
      <c r="BF7" s="25">
        <v>341.98</v>
      </c>
      <c r="BG7" s="25">
        <v>383.7</v>
      </c>
      <c r="BH7" s="25">
        <v>446.47</v>
      </c>
      <c r="BI7" s="25">
        <v>512.54</v>
      </c>
      <c r="BJ7" s="25">
        <v>566.65</v>
      </c>
      <c r="BK7" s="25">
        <v>551.62</v>
      </c>
      <c r="BL7" s="25">
        <v>585.59</v>
      </c>
      <c r="BM7" s="25">
        <v>561.34</v>
      </c>
      <c r="BN7" s="25">
        <v>538.33000000000004</v>
      </c>
      <c r="BO7" s="25">
        <v>268.07</v>
      </c>
      <c r="BP7" s="25">
        <v>94.36</v>
      </c>
      <c r="BQ7" s="25">
        <v>102.69</v>
      </c>
      <c r="BR7" s="25">
        <v>102.1</v>
      </c>
      <c r="BS7" s="25">
        <v>105.18</v>
      </c>
      <c r="BT7" s="25">
        <v>74.290000000000006</v>
      </c>
      <c r="BU7" s="25">
        <v>84.77</v>
      </c>
      <c r="BV7" s="25">
        <v>87.11</v>
      </c>
      <c r="BW7" s="25">
        <v>82.78</v>
      </c>
      <c r="BX7" s="25">
        <v>84.82</v>
      </c>
      <c r="BY7" s="25">
        <v>82.29</v>
      </c>
      <c r="BZ7" s="25">
        <v>97.47</v>
      </c>
      <c r="CA7" s="25">
        <v>160.53</v>
      </c>
      <c r="CB7" s="25">
        <v>148.12</v>
      </c>
      <c r="CC7" s="25">
        <v>148.27000000000001</v>
      </c>
      <c r="CD7" s="25">
        <v>144.76</v>
      </c>
      <c r="CE7" s="25">
        <v>176.07</v>
      </c>
      <c r="CF7" s="25">
        <v>227.27</v>
      </c>
      <c r="CG7" s="25">
        <v>223.98</v>
      </c>
      <c r="CH7" s="25">
        <v>225.09</v>
      </c>
      <c r="CI7" s="25">
        <v>224.82</v>
      </c>
      <c r="CJ7" s="25">
        <v>230.85</v>
      </c>
      <c r="CK7" s="25">
        <v>174.75</v>
      </c>
      <c r="CL7" s="25">
        <v>55.67</v>
      </c>
      <c r="CM7" s="25">
        <v>55.28</v>
      </c>
      <c r="CN7" s="25">
        <v>57.63</v>
      </c>
      <c r="CO7" s="25">
        <v>74.94</v>
      </c>
      <c r="CP7" s="25">
        <v>74.84</v>
      </c>
      <c r="CQ7" s="25">
        <v>50.29</v>
      </c>
      <c r="CR7" s="25">
        <v>49.64</v>
      </c>
      <c r="CS7" s="25">
        <v>49.38</v>
      </c>
      <c r="CT7" s="25">
        <v>50.09</v>
      </c>
      <c r="CU7" s="25">
        <v>50.1</v>
      </c>
      <c r="CV7" s="25">
        <v>59.97</v>
      </c>
      <c r="CW7" s="25">
        <v>88.68</v>
      </c>
      <c r="CX7" s="25">
        <v>88.06</v>
      </c>
      <c r="CY7" s="25">
        <v>85.36</v>
      </c>
      <c r="CZ7" s="25">
        <v>85.54</v>
      </c>
      <c r="DA7" s="25">
        <v>84.8</v>
      </c>
      <c r="DB7" s="25">
        <v>77.73</v>
      </c>
      <c r="DC7" s="25">
        <v>78.09</v>
      </c>
      <c r="DD7" s="25">
        <v>78.010000000000005</v>
      </c>
      <c r="DE7" s="25">
        <v>77.599999999999994</v>
      </c>
      <c r="DF7" s="25">
        <v>77.3</v>
      </c>
      <c r="DG7" s="25">
        <v>89.76</v>
      </c>
      <c r="DH7" s="25">
        <v>46.44</v>
      </c>
      <c r="DI7" s="25">
        <v>47.51</v>
      </c>
      <c r="DJ7" s="25">
        <v>48.03</v>
      </c>
      <c r="DK7" s="25">
        <v>48.12</v>
      </c>
      <c r="DL7" s="25">
        <v>49.54</v>
      </c>
      <c r="DM7" s="25">
        <v>45.85</v>
      </c>
      <c r="DN7" s="25">
        <v>47.31</v>
      </c>
      <c r="DO7" s="25">
        <v>47.5</v>
      </c>
      <c r="DP7" s="25">
        <v>48.41</v>
      </c>
      <c r="DQ7" s="25">
        <v>50.02</v>
      </c>
      <c r="DR7" s="25">
        <v>51.51</v>
      </c>
      <c r="DS7" s="25">
        <v>13.56</v>
      </c>
      <c r="DT7" s="25">
        <v>13.97</v>
      </c>
      <c r="DU7" s="25">
        <v>16.55</v>
      </c>
      <c r="DV7" s="25">
        <v>16.079999999999998</v>
      </c>
      <c r="DW7" s="25">
        <v>15.73</v>
      </c>
      <c r="DX7" s="25">
        <v>14.13</v>
      </c>
      <c r="DY7" s="25">
        <v>16.77</v>
      </c>
      <c r="DZ7" s="25">
        <v>17.399999999999999</v>
      </c>
      <c r="EA7" s="25">
        <v>18.64</v>
      </c>
      <c r="EB7" s="25">
        <v>19.510000000000002</v>
      </c>
      <c r="EC7" s="25">
        <v>23.75</v>
      </c>
      <c r="ED7" s="25">
        <v>1.04</v>
      </c>
      <c r="EE7" s="25">
        <v>0.64</v>
      </c>
      <c r="EF7" s="25">
        <v>0.63</v>
      </c>
      <c r="EG7" s="25">
        <v>0.38</v>
      </c>
      <c r="EH7" s="25">
        <v>0.68</v>
      </c>
      <c r="EI7" s="25">
        <v>0.52</v>
      </c>
      <c r="EJ7" s="25">
        <v>0.47</v>
      </c>
      <c r="EK7" s="25">
        <v>0.4</v>
      </c>
      <c r="EL7" s="25">
        <v>0.36</v>
      </c>
      <c r="EM7" s="25">
        <v>0.56999999999999995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109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ut4107</cp:lastModifiedBy>
  <cp:lastPrinted>2024-02-02T04:44:01Z</cp:lastPrinted>
  <dcterms:created xsi:type="dcterms:W3CDTF">2023-12-05T00:56:55Z</dcterms:created>
  <dcterms:modified xsi:type="dcterms:W3CDTF">2024-02-02T04:46:57Z</dcterms:modified>
  <cp:category/>
</cp:coreProperties>
</file>