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５年度\240116　公営企業に係る経営比較分析表（令和４年度決算）の分析等について\04 提出（市町村→府）\21 和束町○\"/>
    </mc:Choice>
  </mc:AlternateContent>
  <xr:revisionPtr revIDLastSave="0" documentId="13_ncr:1_{67BFE231-BEBE-4445-A478-0FB88823CF2D}" xr6:coauthVersionLast="36" xr6:coauthVersionMax="36" xr10:uidLastSave="{00000000-0000-0000-0000-000000000000}"/>
  <workbookProtection workbookAlgorithmName="SHA-512" workbookHashValue="OBx3BN1mm0MAe7ym/BvYLYVdbL32xUmRyFj4RDFHCCbEnE1lSUG6rzdWYTZ4qqodU9JqC9LpQrcqnIflnea/GA==" workbookSaltValue="t7SbP0EharayQkooWhwiNA==" workbookSpinCount="100000" lockStructure="1"/>
  <bookViews>
    <workbookView xWindow="0" yWindow="0" windowWidth="23040" windowHeight="8244"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W10" i="4" s="1"/>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I85" i="4"/>
  <c r="AL10" i="4"/>
  <c r="B10" i="4"/>
  <c r="BB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<sst xmlns="http://schemas.openxmlformats.org/spreadsheetml/2006/main" count="233" uniqueCount="118">
  <si>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</si>
  <si>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</si>
  <si>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</si>
  <si>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</si>
  <si>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</si>
  <si>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</si>
  <si>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</si>
  <si>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</si>
  <si>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</si>
  <si>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</si>
  <si>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</si>
  <si>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</si>
  <si>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</si>
  <si>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</si>
  <si>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</si>
  <si>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</si>
  <si>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</si>
  <si>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</si>
  <si>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</si>
  <si>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</si>
  <si>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</si>
  <si>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</si>
  <si>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</si>
  <si>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</si>
  <si>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</si>
  <si>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</si>
  <si>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</si>
  <si>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</si>
  <si>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</si>
  <si>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</si>
  <si>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</si>
  <si>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</si>
  <si>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</si>
  <si>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</si>
  <si>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</si>
  <si>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</si>
  <si>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</si>
  <si>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</si>
  <si>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</si>
  <si>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</si>
  <si>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</si>
  <si>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</si>
  <si>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</si>
  <si>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</si>
  <si>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</si>
  <si>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</si>
  <si>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</si>
  <si>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</si>
  <si>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</si>
  <si>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</si>
  <si>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</si>
  <si>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</si>
  <si>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</si>
  <si>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</si>
  <si>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</si>
  <si>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</si>
  <si>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</si>
  <si>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</si>
  <si>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</si>
  <si>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</si>
  <si>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</si>
  <si>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</si>
  <si>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</si>
  <si>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</si>
  <si>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</si>
  <si>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</si>
  <si>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</si>
  <si>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</si>
  <si>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</si>
  <si>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</si>
  <si>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</si>
  <si>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</si>
  <si>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</si>
  <si>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</si>
  <si>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</si>
  <si>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</si>
  <si>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</si>
  <si>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</si>
  <si>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</si>
  <si>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</si>
  <si>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</si>
  <si>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</si>
  <si>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</si>
  <si>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</si>
  <si>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</si>
  <si>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</si>
  <si>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</si>
  <si>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</si>
  <si>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</si>
  <si>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</si>
  <si>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</si>
  <si>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</si>
  <si>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</si>
  <si>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</si>
  <si>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</si>
  <si>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</si>
  <si>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和束町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</si>
  <si>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</si>
  <si>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</si>
  <si>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</si>
  <si>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</si>
  <si>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</si>
  <si>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</si>
  <si>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</si>
  <si>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</si>
  <si>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</si>
  <si>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</si>
  <si>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</si>
  <si>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</si>
  <si>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</si>
  <si>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</si>
  <si>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</si>
  <si>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</si>
  <si>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</si>
  <si>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</si>
  <si>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本町の簡易水道事業は、繰出基準内で独立採算制を維持できている。
　人口はこれまで同様減少傾向にあり、年間総有収水量は減少したが、料金改定を実施したことにより総収益が増加した一方で、法適用に向け水道施設台帳システムの整備等により総費用が増加したとともに、統合簡易水道事業に係る償還が本格化により地方債償還金が増加したことで収益的収支比率が下降した。
　また、給水原価が大幅に増加したことにより、料金回収率が減少した。
　平成２７年度から実施していた統合簡易水道事業が令和２年度に完了したが、今後も、地方償還金の増加が見込まれることや、収益的収支比率の低下や企業債残高給水収益比率の上昇が懸念されること、また西部簡易水道区域における管路更新事業を見据え、令和４年４月より料金改定を実施した。
　今後も、その他の料金収入につながる取り組み、事務事業の見直しなどによる経費削減、長寿命化計画の策定による中長期的な維持管理・更新を図るなど、経営の安定化を図る取り組みを推進する。</t>
    <rPh sb="65" eb="67">
      <t>リョウキン</t>
    </rPh>
    <rPh sb="67" eb="69">
      <t>カイテイ</t>
    </rPh>
    <rPh sb="70" eb="72">
      <t>ジッシ</t>
    </rPh>
    <rPh sb="83" eb="85">
      <t>ゾウカ</t>
    </rPh>
    <rPh sb="87" eb="89">
      <t>イッポウ</t>
    </rPh>
    <rPh sb="91" eb="92">
      <t>ホウ</t>
    </rPh>
    <rPh sb="92" eb="94">
      <t>テキヨウ</t>
    </rPh>
    <rPh sb="95" eb="96">
      <t>ム</t>
    </rPh>
    <rPh sb="97" eb="99">
      <t>スイドウ</t>
    </rPh>
    <rPh sb="99" eb="101">
      <t>シセツ</t>
    </rPh>
    <rPh sb="101" eb="103">
      <t>ダイチョウ</t>
    </rPh>
    <rPh sb="108" eb="110">
      <t>セイビ</t>
    </rPh>
    <rPh sb="110" eb="111">
      <t>トウ</t>
    </rPh>
    <rPh sb="118" eb="120">
      <t>ゾウカ</t>
    </rPh>
    <rPh sb="127" eb="129">
      <t>トウゴウ</t>
    </rPh>
    <rPh sb="129" eb="131">
      <t>カンイ</t>
    </rPh>
    <rPh sb="131" eb="133">
      <t>スイドウ</t>
    </rPh>
    <rPh sb="133" eb="135">
      <t>ジギョウ</t>
    </rPh>
    <rPh sb="136" eb="137">
      <t>カカ</t>
    </rPh>
    <rPh sb="138" eb="140">
      <t>ショウカン</t>
    </rPh>
    <rPh sb="141" eb="144">
      <t>ホンカクカ</t>
    </rPh>
    <rPh sb="184" eb="186">
      <t>オオハバ</t>
    </rPh>
    <rPh sb="203" eb="205">
      <t>ゲンショウ</t>
    </rPh>
    <rPh sb="303" eb="305">
      <t>セイブ</t>
    </rPh>
    <rPh sb="305" eb="307">
      <t>カンイ</t>
    </rPh>
    <rPh sb="307" eb="309">
      <t>スイドウ</t>
    </rPh>
    <rPh sb="309" eb="311">
      <t>クイキ</t>
    </rPh>
    <rPh sb="315" eb="317">
      <t>カンロ</t>
    </rPh>
    <rPh sb="317" eb="319">
      <t>コウシン</t>
    </rPh>
    <rPh sb="319" eb="321">
      <t>ジギョウ</t>
    </rPh>
    <rPh sb="322" eb="324">
      <t>ミス</t>
    </rPh>
    <rPh sb="346" eb="348">
      <t>コンゴ</t>
    </rPh>
    <phoneticPr fontId="4"/>
  </si>
  <si>
    <t>　これまで職員数の減数による人件費削減や他事業との共同事務による事務費削減、民間委託などによるコストダウン化など事務事業の見直し、また既往債の繰上償還や低利率への借換などにより経費削減に努めてきたが、統合簡易水道に係る償還金の増加や今後の事業継続を見据え、令和４年４月から水道料金の改定を実施した。
　また、料金改定後も料金収入の増加をめざし、まちづくり部門をはじめ町全体として連携を図り、企業誘致による業務営業用及び工場用有収水量の増加、観光行政の推進による観光・交流人口の増加による有収水量の増加などに取り組むとともに、指定管理者制度等による施設の有効な民間委託、自然エネルギー活用による光熱水費の削減、長寿命化計画の策定による中長期的な維持管理・更新等に係るトータルコストの縮減など検討を進めていきたい。</t>
    <rPh sb="100" eb="102">
      <t>トウゴウ</t>
    </rPh>
    <rPh sb="102" eb="104">
      <t>カンイ</t>
    </rPh>
    <rPh sb="104" eb="106">
      <t>スイドウ</t>
    </rPh>
    <rPh sb="107" eb="108">
      <t>カカ</t>
    </rPh>
    <rPh sb="109" eb="112">
      <t>ショウカンキン</t>
    </rPh>
    <rPh sb="113" eb="115">
      <t>ゾウカ</t>
    </rPh>
    <rPh sb="116" eb="118">
      <t>コンゴ</t>
    </rPh>
    <rPh sb="119" eb="121">
      <t>ジギョウ</t>
    </rPh>
    <rPh sb="121" eb="123">
      <t>ケイゾク</t>
    </rPh>
    <rPh sb="124" eb="126">
      <t>ミス</t>
    </rPh>
    <rPh sb="128" eb="130">
      <t>レイワ</t>
    </rPh>
    <rPh sb="131" eb="132">
      <t>ネン</t>
    </rPh>
    <rPh sb="133" eb="134">
      <t>ガツ</t>
    </rPh>
    <rPh sb="136" eb="138">
      <t>スイドウ</t>
    </rPh>
    <rPh sb="138" eb="140">
      <t>リョウキン</t>
    </rPh>
    <phoneticPr fontId="4"/>
  </si>
  <si>
    <t>　道路改良や橋りょう整備工事などに伴う布設替工事をほぼ毎年実施してきており、特に平成１７年度に完了した前回の統合簡易水道事業における布設工事、平成２３年度まで実施された下水道工事に伴う布設替工事などにより、中央簡易水道区域の管路については現時点では更新の必要性はないものと判断している。
　また、令和２年度に完了した統合簡易水道事業により、木屋簡易水道区域の管路（耐震管）の更新を実施した。
　残る西部簡易水道区域においては、漏水が頻発する管路の布設替工事を部分的に実施したが、全体的に経年劣化傾向にあり漏水が多く発生していることから、計画的に更新が図れるよう検討を進める。</t>
    <rPh sb="6" eb="7">
      <t>キョウ</t>
    </rPh>
    <rPh sb="10" eb="12">
      <t>セイビ</t>
    </rPh>
    <rPh sb="255" eb="256">
      <t>オオ</t>
    </rPh>
    <rPh sb="257" eb="259">
      <t>ハッセイ</t>
    </rPh>
    <rPh sb="283" eb="28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</si>
</sst>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c:v>
                </c:pt>
                <c:pt idx="1">
                  <c:v>0.42</c:v>
                </c:pt>
                <c:pt idx="2">
                  <c:v>0.21</c:v>
                </c:pt>
                <c:pt idx="3" formatCode="#,##0.00;&quot;△&quot;#,##0.00">
                  <c:v>0</c:v>
                </c:pt>
                <c:pt idx="4" formatCode="#,##0.00;&quot;△&quot;#,##0.00">
                  <c:v>0</c:v>
                </c:pt>
              </c:numCache>
            </c:numRef>
          </c:val>
          <c:extLst>
            <c:ext xmlns:c16="http://schemas.microsoft.com/office/drawing/2014/chart" uri="{C3380CC4-5D6E-409C-BE32-E72D297353CC}">
              <c16:uniqueId val="{00000000-41D8-44BD-B423-113B768ADC1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41D8-44BD-B423-113B768ADC1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65.569999999999993</c:v>
                </c:pt>
                <c:pt idx="1">
                  <c:v>61.37</c:v>
                </c:pt>
                <c:pt idx="2">
                  <c:v>63.29</c:v>
                </c:pt>
                <c:pt idx="3">
                  <c:v>64.44</c:v>
                </c:pt>
                <c:pt idx="4">
                  <c:v>67.98</c:v>
                </c:pt>
              </c:numCache>
            </c:numRef>
          </c:val>
          <c:extLst>
            <c:ext xmlns:c16="http://schemas.microsoft.com/office/drawing/2014/chart" uri="{C3380CC4-5D6E-409C-BE32-E72D297353CC}">
              <c16:uniqueId val="{00000000-2452-469D-B055-C88488647AA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2452-469D-B055-C88488647AA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84.03</c:v>
                </c:pt>
                <c:pt idx="1">
                  <c:v>86.05</c:v>
                </c:pt>
                <c:pt idx="2">
                  <c:v>85.23</c:v>
                </c:pt>
                <c:pt idx="3">
                  <c:v>79.73</c:v>
                </c:pt>
                <c:pt idx="4">
                  <c:v>73.989999999999995</c:v>
                </c:pt>
              </c:numCache>
            </c:numRef>
          </c:val>
          <c:extLst>
            <c:ext xmlns:c16="http://schemas.microsoft.com/office/drawing/2014/chart" uri="{C3380CC4-5D6E-409C-BE32-E72D297353CC}">
              <c16:uniqueId val="{00000000-C4E2-436F-8CDA-A327B0A052B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C4E2-436F-8CDA-A327B0A052B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81.569999999999993</c:v>
                </c:pt>
                <c:pt idx="1">
                  <c:v>71.180000000000007</c:v>
                </c:pt>
                <c:pt idx="2">
                  <c:v>73.88</c:v>
                </c:pt>
                <c:pt idx="3">
                  <c:v>68.239999999999995</c:v>
                </c:pt>
                <c:pt idx="4">
                  <c:v>62.86</c:v>
                </c:pt>
              </c:numCache>
            </c:numRef>
          </c:val>
          <c:extLst>
            <c:ext xmlns:c16="http://schemas.microsoft.com/office/drawing/2014/chart" uri="{C3380CC4-5D6E-409C-BE32-E72D297353CC}">
              <c16:uniqueId val="{00000000-E1B0-431C-9362-E7B3C8026F1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E1B0-431C-9362-E7B3C8026F1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EB-4969-93C3-05FCB4534FF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EB-4969-93C3-05FCB4534FF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1E-452E-B1A7-AA25D457493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1E-452E-B1A7-AA25D457493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EA-4B62-83D6-2F7953693BF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EA-4B62-83D6-2F7953693BF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D0-4BDA-9973-30E49FD1D93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D0-4BDA-9973-30E49FD1D93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1804.52</c:v>
                </c:pt>
                <c:pt idx="1">
                  <c:v>1882.94</c:v>
                </c:pt>
                <c:pt idx="2">
                  <c:v>2433.75</c:v>
                </c:pt>
                <c:pt idx="3">
                  <c:v>1936.13</c:v>
                </c:pt>
                <c:pt idx="4">
                  <c:v>1818.9</c:v>
                </c:pt>
              </c:numCache>
            </c:numRef>
          </c:val>
          <c:extLst>
            <c:ext xmlns:c16="http://schemas.microsoft.com/office/drawing/2014/chart" uri="{C3380CC4-5D6E-409C-BE32-E72D297353CC}">
              <c16:uniqueId val="{00000000-22C1-4B3D-8A3A-A5264226E09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22C1-4B3D-8A3A-A5264226E09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56.12</c:v>
                </c:pt>
                <c:pt idx="1">
                  <c:v>53.53</c:v>
                </c:pt>
                <c:pt idx="2">
                  <c:v>43.09</c:v>
                </c:pt>
                <c:pt idx="3">
                  <c:v>48.07</c:v>
                </c:pt>
                <c:pt idx="4">
                  <c:v>39.979999999999997</c:v>
                </c:pt>
              </c:numCache>
            </c:numRef>
          </c:val>
          <c:extLst>
            <c:ext xmlns:c16="http://schemas.microsoft.com/office/drawing/2014/chart" uri="{C3380CC4-5D6E-409C-BE32-E72D297353CC}">
              <c16:uniqueId val="{00000000-2634-4F54-877C-8C4954EF2FC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2634-4F54-877C-8C4954EF2FC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354.16</c:v>
                </c:pt>
                <c:pt idx="1">
                  <c:v>373.06</c:v>
                </c:pt>
                <c:pt idx="2">
                  <c:v>373.18</c:v>
                </c:pt>
                <c:pt idx="3">
                  <c:v>420.86</c:v>
                </c:pt>
                <c:pt idx="4">
                  <c:v>518.64</c:v>
                </c:pt>
              </c:numCache>
            </c:numRef>
          </c:val>
          <c:extLst>
            <c:ext xmlns:c16="http://schemas.microsoft.com/office/drawing/2014/chart" uri="{C3380CC4-5D6E-409C-BE32-E72D297353CC}">
              <c16:uniqueId val="{00000000-E130-42CA-8D68-50BECAEDB92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E130-42CA-8D68-50BECAEDB92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R1" zoomScale="90" zoomScaleNormal="90" workbookViewId="0">
      <selection activeCell="CD54" sqref="CD5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京都府　和束町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3600</v>
      </c>
      <c r="AM8" s="37"/>
      <c r="AN8" s="37"/>
      <c r="AO8" s="37"/>
      <c r="AP8" s="37"/>
      <c r="AQ8" s="37"/>
      <c r="AR8" s="37"/>
      <c r="AS8" s="37"/>
      <c r="AT8" s="38">
        <f>データ!$S$6</f>
        <v>64.930000000000007</v>
      </c>
      <c r="AU8" s="38"/>
      <c r="AV8" s="38"/>
      <c r="AW8" s="38"/>
      <c r="AX8" s="38"/>
      <c r="AY8" s="38"/>
      <c r="AZ8" s="38"/>
      <c r="BA8" s="38"/>
      <c r="BB8" s="38">
        <f>データ!$T$6</f>
        <v>55.44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99.94</v>
      </c>
      <c r="Q10" s="38"/>
      <c r="R10" s="38"/>
      <c r="S10" s="38"/>
      <c r="T10" s="38"/>
      <c r="U10" s="38"/>
      <c r="V10" s="38"/>
      <c r="W10" s="37">
        <f>データ!$Q$6</f>
        <v>5500</v>
      </c>
      <c r="X10" s="37"/>
      <c r="Y10" s="37"/>
      <c r="Z10" s="37"/>
      <c r="AA10" s="37"/>
      <c r="AB10" s="37"/>
      <c r="AC10" s="37"/>
      <c r="AD10" s="2"/>
      <c r="AE10" s="2"/>
      <c r="AF10" s="2"/>
      <c r="AG10" s="2"/>
      <c r="AH10" s="2"/>
      <c r="AI10" s="2"/>
      <c r="AJ10" s="2"/>
      <c r="AK10" s="2"/>
      <c r="AL10" s="37">
        <f>データ!$U$6</f>
        <v>3569</v>
      </c>
      <c r="AM10" s="37"/>
      <c r="AN10" s="37"/>
      <c r="AO10" s="37"/>
      <c r="AP10" s="37"/>
      <c r="AQ10" s="37"/>
      <c r="AR10" s="37"/>
      <c r="AS10" s="37"/>
      <c r="AT10" s="38">
        <f>データ!$V$6</f>
        <v>8.8000000000000007</v>
      </c>
      <c r="AU10" s="38"/>
      <c r="AV10" s="38"/>
      <c r="AW10" s="38"/>
      <c r="AX10" s="38"/>
      <c r="AY10" s="38"/>
      <c r="AZ10" s="38"/>
      <c r="BA10" s="38"/>
      <c r="BB10" s="38">
        <f>データ!$W$6</f>
        <v>405.57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9" t="s">
        <v>117</v>
      </c>
      <c r="BM47" s="80"/>
      <c r="BN47" s="80"/>
      <c r="BO47" s="80"/>
      <c r="BP47" s="80"/>
      <c r="BQ47" s="80"/>
      <c r="BR47" s="80"/>
      <c r="BS47" s="80"/>
      <c r="BT47" s="80"/>
      <c r="BU47" s="80"/>
      <c r="BV47" s="80"/>
      <c r="BW47" s="80"/>
      <c r="BX47" s="80"/>
      <c r="BY47" s="80"/>
      <c r="BZ47" s="8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9"/>
      <c r="BM48" s="80"/>
      <c r="BN48" s="80"/>
      <c r="BO48" s="80"/>
      <c r="BP48" s="80"/>
      <c r="BQ48" s="80"/>
      <c r="BR48" s="80"/>
      <c r="BS48" s="80"/>
      <c r="BT48" s="80"/>
      <c r="BU48" s="80"/>
      <c r="BV48" s="80"/>
      <c r="BW48" s="80"/>
      <c r="BX48" s="80"/>
      <c r="BY48" s="80"/>
      <c r="BZ48" s="8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9"/>
      <c r="BM49" s="80"/>
      <c r="BN49" s="80"/>
      <c r="BO49" s="80"/>
      <c r="BP49" s="80"/>
      <c r="BQ49" s="80"/>
      <c r="BR49" s="80"/>
      <c r="BS49" s="80"/>
      <c r="BT49" s="80"/>
      <c r="BU49" s="80"/>
      <c r="BV49" s="80"/>
      <c r="BW49" s="80"/>
      <c r="BX49" s="80"/>
      <c r="BY49" s="80"/>
      <c r="BZ49" s="8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9"/>
      <c r="BM50" s="80"/>
      <c r="BN50" s="80"/>
      <c r="BO50" s="80"/>
      <c r="BP50" s="80"/>
      <c r="BQ50" s="80"/>
      <c r="BR50" s="80"/>
      <c r="BS50" s="80"/>
      <c r="BT50" s="80"/>
      <c r="BU50" s="80"/>
      <c r="BV50" s="80"/>
      <c r="BW50" s="80"/>
      <c r="BX50" s="80"/>
      <c r="BY50" s="80"/>
      <c r="BZ50" s="8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9"/>
      <c r="BM51" s="80"/>
      <c r="BN51" s="80"/>
      <c r="BO51" s="80"/>
      <c r="BP51" s="80"/>
      <c r="BQ51" s="80"/>
      <c r="BR51" s="80"/>
      <c r="BS51" s="80"/>
      <c r="BT51" s="80"/>
      <c r="BU51" s="80"/>
      <c r="BV51" s="80"/>
      <c r="BW51" s="80"/>
      <c r="BX51" s="80"/>
      <c r="BY51" s="80"/>
      <c r="BZ51" s="8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9"/>
      <c r="BM52" s="80"/>
      <c r="BN52" s="80"/>
      <c r="BO52" s="80"/>
      <c r="BP52" s="80"/>
      <c r="BQ52" s="80"/>
      <c r="BR52" s="80"/>
      <c r="BS52" s="80"/>
      <c r="BT52" s="80"/>
      <c r="BU52" s="80"/>
      <c r="BV52" s="80"/>
      <c r="BW52" s="80"/>
      <c r="BX52" s="80"/>
      <c r="BY52" s="80"/>
      <c r="BZ52" s="8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9"/>
      <c r="BM53" s="80"/>
      <c r="BN53" s="80"/>
      <c r="BO53" s="80"/>
      <c r="BP53" s="80"/>
      <c r="BQ53" s="80"/>
      <c r="BR53" s="80"/>
      <c r="BS53" s="80"/>
      <c r="BT53" s="80"/>
      <c r="BU53" s="80"/>
      <c r="BV53" s="80"/>
      <c r="BW53" s="80"/>
      <c r="BX53" s="80"/>
      <c r="BY53" s="80"/>
      <c r="BZ53" s="8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9"/>
      <c r="BM54" s="80"/>
      <c r="BN54" s="80"/>
      <c r="BO54" s="80"/>
      <c r="BP54" s="80"/>
      <c r="BQ54" s="80"/>
      <c r="BR54" s="80"/>
      <c r="BS54" s="80"/>
      <c r="BT54" s="80"/>
      <c r="BU54" s="80"/>
      <c r="BV54" s="80"/>
      <c r="BW54" s="80"/>
      <c r="BX54" s="80"/>
      <c r="BY54" s="80"/>
      <c r="BZ54" s="8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9"/>
      <c r="BM55" s="80"/>
      <c r="BN55" s="80"/>
      <c r="BO55" s="80"/>
      <c r="BP55" s="80"/>
      <c r="BQ55" s="80"/>
      <c r="BR55" s="80"/>
      <c r="BS55" s="80"/>
      <c r="BT55" s="80"/>
      <c r="BU55" s="80"/>
      <c r="BV55" s="80"/>
      <c r="BW55" s="80"/>
      <c r="BX55" s="80"/>
      <c r="BY55" s="80"/>
      <c r="BZ55" s="8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9"/>
      <c r="BM56" s="80"/>
      <c r="BN56" s="80"/>
      <c r="BO56" s="80"/>
      <c r="BP56" s="80"/>
      <c r="BQ56" s="80"/>
      <c r="BR56" s="80"/>
      <c r="BS56" s="80"/>
      <c r="BT56" s="80"/>
      <c r="BU56" s="80"/>
      <c r="BV56" s="80"/>
      <c r="BW56" s="80"/>
      <c r="BX56" s="80"/>
      <c r="BY56" s="80"/>
      <c r="BZ56" s="8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9"/>
      <c r="BM57" s="80"/>
      <c r="BN57" s="80"/>
      <c r="BO57" s="80"/>
      <c r="BP57" s="80"/>
      <c r="BQ57" s="80"/>
      <c r="BR57" s="80"/>
      <c r="BS57" s="80"/>
      <c r="BT57" s="80"/>
      <c r="BU57" s="80"/>
      <c r="BV57" s="80"/>
      <c r="BW57" s="80"/>
      <c r="BX57" s="80"/>
      <c r="BY57" s="80"/>
      <c r="BZ57" s="8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9"/>
      <c r="BM58" s="80"/>
      <c r="BN58" s="80"/>
      <c r="BO58" s="80"/>
      <c r="BP58" s="80"/>
      <c r="BQ58" s="80"/>
      <c r="BR58" s="80"/>
      <c r="BS58" s="80"/>
      <c r="BT58" s="80"/>
      <c r="BU58" s="80"/>
      <c r="BV58" s="80"/>
      <c r="BW58" s="80"/>
      <c r="BX58" s="80"/>
      <c r="BY58" s="80"/>
      <c r="BZ58" s="8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9"/>
      <c r="BM59" s="80"/>
      <c r="BN59" s="80"/>
      <c r="BO59" s="80"/>
      <c r="BP59" s="80"/>
      <c r="BQ59" s="80"/>
      <c r="BR59" s="80"/>
      <c r="BS59" s="80"/>
      <c r="BT59" s="80"/>
      <c r="BU59" s="80"/>
      <c r="BV59" s="80"/>
      <c r="BW59" s="80"/>
      <c r="BX59" s="80"/>
      <c r="BY59" s="80"/>
      <c r="BZ59" s="81"/>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9"/>
      <c r="BM60" s="80"/>
      <c r="BN60" s="80"/>
      <c r="BO60" s="80"/>
      <c r="BP60" s="80"/>
      <c r="BQ60" s="80"/>
      <c r="BR60" s="80"/>
      <c r="BS60" s="80"/>
      <c r="BT60" s="80"/>
      <c r="BU60" s="80"/>
      <c r="BV60" s="80"/>
      <c r="BW60" s="80"/>
      <c r="BX60" s="80"/>
      <c r="BY60" s="80"/>
      <c r="BZ60" s="81"/>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9"/>
      <c r="BM61" s="80"/>
      <c r="BN61" s="80"/>
      <c r="BO61" s="80"/>
      <c r="BP61" s="80"/>
      <c r="BQ61" s="80"/>
      <c r="BR61" s="80"/>
      <c r="BS61" s="80"/>
      <c r="BT61" s="80"/>
      <c r="BU61" s="80"/>
      <c r="BV61" s="80"/>
      <c r="BW61" s="80"/>
      <c r="BX61" s="80"/>
      <c r="BY61" s="80"/>
      <c r="BZ61" s="8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9"/>
      <c r="BM62" s="80"/>
      <c r="BN62" s="80"/>
      <c r="BO62" s="80"/>
      <c r="BP62" s="80"/>
      <c r="BQ62" s="80"/>
      <c r="BR62" s="80"/>
      <c r="BS62" s="80"/>
      <c r="BT62" s="80"/>
      <c r="BU62" s="80"/>
      <c r="BV62" s="80"/>
      <c r="BW62" s="80"/>
      <c r="BX62" s="80"/>
      <c r="BY62" s="80"/>
      <c r="BZ62" s="8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s/S69JK8hVAYkRddgNovOak2fRQvAeiYRpQial8E2eeuPkuLD0JRgWJt2fXYdwNKcLG40TeHuputjGbfHGi0xA==" saltValue="avSkqmcFwfVm5E8jLr5hp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263656</v>
      </c>
      <c r="D6" s="20">
        <f t="shared" si="3"/>
        <v>47</v>
      </c>
      <c r="E6" s="20">
        <f t="shared" si="3"/>
        <v>1</v>
      </c>
      <c r="F6" s="20">
        <f t="shared" si="3"/>
        <v>0</v>
      </c>
      <c r="G6" s="20">
        <f t="shared" si="3"/>
        <v>0</v>
      </c>
      <c r="H6" s="20" t="str">
        <f t="shared" si="3"/>
        <v>京都府　和束町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99.94</v>
      </c>
      <c r="Q6" s="21">
        <f t="shared" si="3"/>
        <v>5500</v>
      </c>
      <c r="R6" s="21">
        <f t="shared" si="3"/>
        <v>3600</v>
      </c>
      <c r="S6" s="21">
        <f t="shared" si="3"/>
        <v>64.930000000000007</v>
      </c>
      <c r="T6" s="21">
        <f t="shared" si="3"/>
        <v>55.44</v>
      </c>
      <c r="U6" s="21">
        <f t="shared" si="3"/>
        <v>3569</v>
      </c>
      <c r="V6" s="21">
        <f t="shared" si="3"/>
        <v>8.8000000000000007</v>
      </c>
      <c r="W6" s="21">
        <f t="shared" si="3"/>
        <v>405.57</v>
      </c>
      <c r="X6" s="22">
        <f>IF(X7="",NA(),X7)</f>
        <v>81.569999999999993</v>
      </c>
      <c r="Y6" s="22">
        <f t="shared" ref="Y6:AG6" si="4">IF(Y7="",NA(),Y7)</f>
        <v>71.180000000000007</v>
      </c>
      <c r="Z6" s="22">
        <f t="shared" si="4"/>
        <v>73.88</v>
      </c>
      <c r="AA6" s="22">
        <f t="shared" si="4"/>
        <v>68.239999999999995</v>
      </c>
      <c r="AB6" s="22">
        <f t="shared" si="4"/>
        <v>62.86</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1804.52</v>
      </c>
      <c r="BF6" s="22">
        <f t="shared" ref="BF6:BN6" si="7">IF(BF7="",NA(),BF7)</f>
        <v>1882.94</v>
      </c>
      <c r="BG6" s="22">
        <f t="shared" si="7"/>
        <v>2433.75</v>
      </c>
      <c r="BH6" s="22">
        <f t="shared" si="7"/>
        <v>1936.13</v>
      </c>
      <c r="BI6" s="22">
        <f t="shared" si="7"/>
        <v>1818.9</v>
      </c>
      <c r="BJ6" s="22">
        <f t="shared" si="7"/>
        <v>1007.7</v>
      </c>
      <c r="BK6" s="22">
        <f t="shared" si="7"/>
        <v>1018.52</v>
      </c>
      <c r="BL6" s="22">
        <f t="shared" si="7"/>
        <v>949.61</v>
      </c>
      <c r="BM6" s="22">
        <f t="shared" si="7"/>
        <v>918.84</v>
      </c>
      <c r="BN6" s="22">
        <f t="shared" si="7"/>
        <v>955.49</v>
      </c>
      <c r="BO6" s="21" t="str">
        <f>IF(BO7="","",IF(BO7="-","【-】","【"&amp;SUBSTITUTE(TEXT(BO7,"#,##0.00"),"-","△")&amp;"】"))</f>
        <v>【982.48】</v>
      </c>
      <c r="BP6" s="22">
        <f>IF(BP7="",NA(),BP7)</f>
        <v>56.12</v>
      </c>
      <c r="BQ6" s="22">
        <f t="shared" ref="BQ6:BY6" si="8">IF(BQ7="",NA(),BQ7)</f>
        <v>53.53</v>
      </c>
      <c r="BR6" s="22">
        <f t="shared" si="8"/>
        <v>43.09</v>
      </c>
      <c r="BS6" s="22">
        <f t="shared" si="8"/>
        <v>48.07</v>
      </c>
      <c r="BT6" s="22">
        <f t="shared" si="8"/>
        <v>39.979999999999997</v>
      </c>
      <c r="BU6" s="22">
        <f t="shared" si="8"/>
        <v>59.22</v>
      </c>
      <c r="BV6" s="22">
        <f t="shared" si="8"/>
        <v>58.79</v>
      </c>
      <c r="BW6" s="22">
        <f t="shared" si="8"/>
        <v>58.41</v>
      </c>
      <c r="BX6" s="22">
        <f t="shared" si="8"/>
        <v>58.27</v>
      </c>
      <c r="BY6" s="22">
        <f t="shared" si="8"/>
        <v>55.15</v>
      </c>
      <c r="BZ6" s="21" t="str">
        <f>IF(BZ7="","",IF(BZ7="-","【-】","【"&amp;SUBSTITUTE(TEXT(BZ7,"#,##0.00"),"-","△")&amp;"】"))</f>
        <v>【50.61】</v>
      </c>
      <c r="CA6" s="22">
        <f>IF(CA7="",NA(),CA7)</f>
        <v>354.16</v>
      </c>
      <c r="CB6" s="22">
        <f t="shared" ref="CB6:CJ6" si="9">IF(CB7="",NA(),CB7)</f>
        <v>373.06</v>
      </c>
      <c r="CC6" s="22">
        <f t="shared" si="9"/>
        <v>373.18</v>
      </c>
      <c r="CD6" s="22">
        <f t="shared" si="9"/>
        <v>420.86</v>
      </c>
      <c r="CE6" s="22">
        <f t="shared" si="9"/>
        <v>518.64</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65.569999999999993</v>
      </c>
      <c r="CM6" s="22">
        <f t="shared" ref="CM6:CU6" si="10">IF(CM7="",NA(),CM7)</f>
        <v>61.37</v>
      </c>
      <c r="CN6" s="22">
        <f t="shared" si="10"/>
        <v>63.29</v>
      </c>
      <c r="CO6" s="22">
        <f t="shared" si="10"/>
        <v>64.44</v>
      </c>
      <c r="CP6" s="22">
        <f t="shared" si="10"/>
        <v>67.98</v>
      </c>
      <c r="CQ6" s="22">
        <f t="shared" si="10"/>
        <v>56.76</v>
      </c>
      <c r="CR6" s="22">
        <f t="shared" si="10"/>
        <v>56.04</v>
      </c>
      <c r="CS6" s="22">
        <f t="shared" si="10"/>
        <v>58.52</v>
      </c>
      <c r="CT6" s="22">
        <f t="shared" si="10"/>
        <v>58.88</v>
      </c>
      <c r="CU6" s="22">
        <f t="shared" si="10"/>
        <v>58.16</v>
      </c>
      <c r="CV6" s="21" t="str">
        <f>IF(CV7="","",IF(CV7="-","【-】","【"&amp;SUBSTITUTE(TEXT(CV7,"#,##0.00"),"-","△")&amp;"】"))</f>
        <v>【56.15】</v>
      </c>
      <c r="CW6" s="22">
        <f>IF(CW7="",NA(),CW7)</f>
        <v>84.03</v>
      </c>
      <c r="CX6" s="22">
        <f t="shared" ref="CX6:DF6" si="11">IF(CX7="",NA(),CX7)</f>
        <v>86.05</v>
      </c>
      <c r="CY6" s="22">
        <f t="shared" si="11"/>
        <v>85.23</v>
      </c>
      <c r="CZ6" s="22">
        <f t="shared" si="11"/>
        <v>79.73</v>
      </c>
      <c r="DA6" s="22">
        <f t="shared" si="11"/>
        <v>73.989999999999995</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0.1</v>
      </c>
      <c r="EE6" s="22">
        <f t="shared" ref="EE6:EM6" si="14">IF(EE7="",NA(),EE7)</f>
        <v>0.42</v>
      </c>
      <c r="EF6" s="22">
        <f t="shared" si="14"/>
        <v>0.21</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2">
      <c r="A7" s="15"/>
      <c r="B7" s="24">
        <v>2022</v>
      </c>
      <c r="C7" s="24">
        <v>263656</v>
      </c>
      <c r="D7" s="24">
        <v>47</v>
      </c>
      <c r="E7" s="24">
        <v>1</v>
      </c>
      <c r="F7" s="24">
        <v>0</v>
      </c>
      <c r="G7" s="24">
        <v>0</v>
      </c>
      <c r="H7" s="24" t="s">
        <v>96</v>
      </c>
      <c r="I7" s="24" t="s">
        <v>97</v>
      </c>
      <c r="J7" s="24" t="s">
        <v>98</v>
      </c>
      <c r="K7" s="24" t="s">
        <v>99</v>
      </c>
      <c r="L7" s="24" t="s">
        <v>100</v>
      </c>
      <c r="M7" s="24" t="s">
        <v>101</v>
      </c>
      <c r="N7" s="25" t="s">
        <v>102</v>
      </c>
      <c r="O7" s="25" t="s">
        <v>103</v>
      </c>
      <c r="P7" s="25">
        <v>99.94</v>
      </c>
      <c r="Q7" s="25">
        <v>5500</v>
      </c>
      <c r="R7" s="25">
        <v>3600</v>
      </c>
      <c r="S7" s="25">
        <v>64.930000000000007</v>
      </c>
      <c r="T7" s="25">
        <v>55.44</v>
      </c>
      <c r="U7" s="25">
        <v>3569</v>
      </c>
      <c r="V7" s="25">
        <v>8.8000000000000007</v>
      </c>
      <c r="W7" s="25">
        <v>405.57</v>
      </c>
      <c r="X7" s="25">
        <v>81.569999999999993</v>
      </c>
      <c r="Y7" s="25">
        <v>71.180000000000007</v>
      </c>
      <c r="Z7" s="25">
        <v>73.88</v>
      </c>
      <c r="AA7" s="25">
        <v>68.239999999999995</v>
      </c>
      <c r="AB7" s="25">
        <v>62.86</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1804.52</v>
      </c>
      <c r="BF7" s="25">
        <v>1882.94</v>
      </c>
      <c r="BG7" s="25">
        <v>2433.75</v>
      </c>
      <c r="BH7" s="25">
        <v>1936.13</v>
      </c>
      <c r="BI7" s="25">
        <v>1818.9</v>
      </c>
      <c r="BJ7" s="25">
        <v>1007.7</v>
      </c>
      <c r="BK7" s="25">
        <v>1018.52</v>
      </c>
      <c r="BL7" s="25">
        <v>949.61</v>
      </c>
      <c r="BM7" s="25">
        <v>918.84</v>
      </c>
      <c r="BN7" s="25">
        <v>955.49</v>
      </c>
      <c r="BO7" s="25">
        <v>982.48</v>
      </c>
      <c r="BP7" s="25">
        <v>56.12</v>
      </c>
      <c r="BQ7" s="25">
        <v>53.53</v>
      </c>
      <c r="BR7" s="25">
        <v>43.09</v>
      </c>
      <c r="BS7" s="25">
        <v>48.07</v>
      </c>
      <c r="BT7" s="25">
        <v>39.979999999999997</v>
      </c>
      <c r="BU7" s="25">
        <v>59.22</v>
      </c>
      <c r="BV7" s="25">
        <v>58.79</v>
      </c>
      <c r="BW7" s="25">
        <v>58.41</v>
      </c>
      <c r="BX7" s="25">
        <v>58.27</v>
      </c>
      <c r="BY7" s="25">
        <v>55.15</v>
      </c>
      <c r="BZ7" s="25">
        <v>50.61</v>
      </c>
      <c r="CA7" s="25">
        <v>354.16</v>
      </c>
      <c r="CB7" s="25">
        <v>373.06</v>
      </c>
      <c r="CC7" s="25">
        <v>373.18</v>
      </c>
      <c r="CD7" s="25">
        <v>420.86</v>
      </c>
      <c r="CE7" s="25">
        <v>518.64</v>
      </c>
      <c r="CF7" s="25">
        <v>292.89999999999998</v>
      </c>
      <c r="CG7" s="25">
        <v>298.25</v>
      </c>
      <c r="CH7" s="25">
        <v>303.27999999999997</v>
      </c>
      <c r="CI7" s="25">
        <v>303.81</v>
      </c>
      <c r="CJ7" s="25">
        <v>310.26</v>
      </c>
      <c r="CK7" s="25">
        <v>320.83</v>
      </c>
      <c r="CL7" s="25">
        <v>65.569999999999993</v>
      </c>
      <c r="CM7" s="25">
        <v>61.37</v>
      </c>
      <c r="CN7" s="25">
        <v>63.29</v>
      </c>
      <c r="CO7" s="25">
        <v>64.44</v>
      </c>
      <c r="CP7" s="25">
        <v>67.98</v>
      </c>
      <c r="CQ7" s="25">
        <v>56.76</v>
      </c>
      <c r="CR7" s="25">
        <v>56.04</v>
      </c>
      <c r="CS7" s="25">
        <v>58.52</v>
      </c>
      <c r="CT7" s="25">
        <v>58.88</v>
      </c>
      <c r="CU7" s="25">
        <v>58.16</v>
      </c>
      <c r="CV7" s="25">
        <v>56.15</v>
      </c>
      <c r="CW7" s="25">
        <v>84.03</v>
      </c>
      <c r="CX7" s="25">
        <v>86.05</v>
      </c>
      <c r="CY7" s="25">
        <v>85.23</v>
      </c>
      <c r="CZ7" s="25">
        <v>79.73</v>
      </c>
      <c r="DA7" s="25">
        <v>73.989999999999995</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0.1</v>
      </c>
      <c r="EE7" s="25">
        <v>0.42</v>
      </c>
      <c r="EF7" s="25">
        <v>0.21</v>
      </c>
      <c r="EG7" s="25">
        <v>0</v>
      </c>
      <c r="EH7" s="25">
        <v>0</v>
      </c>
      <c r="EI7" s="25">
        <v>0.53</v>
      </c>
      <c r="EJ7" s="25">
        <v>0.71</v>
      </c>
      <c r="EK7" s="25">
        <v>0.72</v>
      </c>
      <c r="EL7" s="25">
        <v>0.71</v>
      </c>
      <c r="EM7" s="25">
        <v>0.55000000000000004</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113</v>
      </c>
      <c r="E13" t="s">
        <v>112</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modified xsi:type="dcterms:W3CDTF">2024-02-15T05:24:26Z</dcterms:modified>
</cp:coreProperties>
</file>