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00fU8VrDlo5rsRTmhDZgWDMBY43TATJK4U7qcdzXWSJwPVpPPTINhiTCbEYPLMCK4PYtvub5431B1OuFHz0lA==" workbookSaltValue="dMyQFb9PaFDToBskz2mM+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<sst xmlns="http://schemas.openxmlformats.org/spreadsheetml/2006/main" xmlns:r="http://schemas.openxmlformats.org/officeDocument/2006/relationships" count="115" uniqueCount="115">
  <si>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</si>
  <si>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</si>
  <si>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</si>
  <si>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</si>
  <si>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</si>
  <si>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</si>
  <si>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</si>
  <si>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</si>
  <si>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</si>
  <si>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</si>
  <si>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</si>
  <si>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</si>
  <si>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</si>
  <si>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</si>
  <si>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</si>
  <si>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</si>
  <si>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</si>
  <si>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</si>
  <si>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</si>
  <si>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</si>
  <si>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</si>
  <si>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</si>
  <si>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</si>
  <si>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</si>
  <si>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</si>
  <si>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</si>
  <si>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</si>
  <si>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</si>
  <si>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</si>
  <si>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</si>
  <si>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</si>
  <si>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</si>
  <si>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</si>
  <si>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</si>
  <si>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</si>
  <si>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</si>
  <si>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令和元年度の使用料改定以降、経費回収率は改善傾向にあり、他の指標においても前年度と同水準を保っているが、資金繰りに苦慮している状況は変わらず、現状の使用料単価では今後見込まれている未整備地区の整備や管路等資産の更新に要する事業費の確保が厳しい状況であることから、ストックマネジメントを作成し計画的な更新等を実施していく必要があると認識している。
また、一般会計からの基準外繰入金にも依存した経営状態であり、町財政の負担軽減や公共下水道事業の安定的な経営を持続させる為には、引き続き経費削減や収入増加に向けての対策が必要である。</t>
    <rPh sb="28" eb="29">
      <t>ホカ</t>
    </rPh>
    <rPh sb="41" eb="42">
      <t>ドウ</t>
    </rPh>
    <rPh sb="42" eb="44">
      <t>スイジュン</t>
    </rPh>
    <rPh sb="45" eb="46">
      <t>タモ</t>
    </rPh>
    <rPh sb="151" eb="152">
      <t>トウ</t>
    </rPh>
    <rPh sb="159" eb="161">
      <t>ヒツヨウ</t>
    </rPh>
    <rPh sb="165" eb="167">
      <t>ニンシキ</t>
    </rPh>
    <phoneticPr fontId="1"/>
  </si>
  <si>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</si>
  <si>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</si>
  <si>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</si>
  <si>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</si>
  <si>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</si>
  <si>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</si>
  <si>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</si>
  <si>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</si>
  <si>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</si>
  <si>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</si>
  <si>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</si>
  <si>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</si>
  <si>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</si>
  <si>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</si>
  <si>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</si>
  <si>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</si>
  <si>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</si>
  <si>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</si>
  <si>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</si>
  <si>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</si>
  <si>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</si>
  <si>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</si>
  <si>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</si>
  <si>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</si>
  <si>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</si>
  <si>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</si>
  <si>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</si>
  <si>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</si>
  <si>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</si>
  <si>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</si>
  <si>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</si>
  <si>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</si>
  <si>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</si>
  <si>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</si>
  <si>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</si>
  <si>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</si>
  <si>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</si>
  <si>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</si>
  <si>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</si>
  <si>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</si>
  <si>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</si>
  <si>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</si>
  <si>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</si>
  <si>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</si>
  <si>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</si>
  <si>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</si>
  <si>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</si>
  <si>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</si>
  <si>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</si>
  <si>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</si>
  <si>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</si>
  <si>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</si>
  <si>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</si>
  <si>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</si>
  <si>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</si>
  <si>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</si>
  <si>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</si>
  <si>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</si>
  <si>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</si>
  <si>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精華町</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</si>
  <si>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</si>
  <si>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</si>
  <si>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</si>
  <si>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</si>
  <si>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</si>
  <si>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</si>
  <si>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</si>
  <si>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</si>
  <si>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</si>
  <si>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</si>
  <si>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</si>
  <si>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</si>
  <si>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</si>
  <si>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</si>
  <si>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</si>
  <si>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</si>
  <si>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及び②は前年度と同水準を保ち、経常収支比率が100％を上回ったことで、引き続き累積欠損金は発生していない。しかし、一般会計繰入金に依存した経営状態が続いていることから、より一層の経営努力が必要である。
③は現預金が少なく、また多額の企業債残高を抱えていることにより類似団体と比較し低値を示しているが、企業債の償還財源は基準内繰入金等により一定確保されている状態である。また、償還額はこの先10年でピークを迎えることから、しばらく現在の水準が続く見込みである。
④は事業開始から短期間で多額の企業債の借入れを行っており、類似団体平均や全国平均を大幅に上回っている。このうち１割程度は雨水事業分であり、公費による返済の財源確保がなされている。毎年の借入額が償還額を下回っており企業債残高は減少傾向にある為、改善される見込みである。
⑤及び⑥は汚水維持管理費が微減したことにより、経費回収率はわずかに改善した一方で、処理人口の減少などに伴う有収水量の減少により、汚水処理原価は微増となった。100％には達しておらず、今後も基準内繰入の効果的な活用と継続的な経費削減に努めることにより汚水処理費の上昇を防ぎ、適正な水準を確保する。
⑧は他団体と比較して高い水準にあり、微増傾向である。未整備地区の整備も終盤に差しかかっており、今後も引き続き公共下水道への接続の普及啓発に努める。　</t>
    <rPh sb="1" eb="2">
      <t>オヨ</t>
    </rPh>
    <rPh sb="9" eb="12">
      <t>ドウスイジュン</t>
    </rPh>
    <rPh sb="13" eb="14">
      <t>タモ</t>
    </rPh>
    <rPh sb="16" eb="20">
      <t>ケイジ</t>
    </rPh>
    <rPh sb="20" eb="22">
      <t>ヒリツ</t>
    </rPh>
    <rPh sb="28" eb="30">
      <t>ウワマワ</t>
    </rPh>
    <rPh sb="36" eb="37">
      <t>ヒ</t>
    </rPh>
    <rPh sb="38" eb="39">
      <t>ツヅ</t>
    </rPh>
    <rPh sb="40" eb="45">
      <t>ルイセキケ</t>
    </rPh>
    <rPh sb="46" eb="48">
      <t>ハッセイ</t>
    </rPh>
    <rPh sb="75" eb="76">
      <t>ツヅ</t>
    </rPh>
    <rPh sb="95" eb="97">
      <t>ヒツヨウ</t>
    </rPh>
    <rPh sb="307" eb="309">
      <t>ヘンサイ</t>
    </rPh>
    <rPh sb="373" eb="375">
      <t>オスイ</t>
    </rPh>
    <rPh sb="375" eb="380">
      <t>イジカン</t>
    </rPh>
    <rPh sb="381" eb="383">
      <t>ビゲン</t>
    </rPh>
    <rPh sb="391" eb="396">
      <t>ケイヒカイ</t>
    </rPh>
    <rPh sb="401" eb="403">
      <t>カイゼン</t>
    </rPh>
    <rPh sb="552" eb="554">
      <t>シュウバン</t>
    </rPh>
    <rPh sb="555" eb="556">
      <t>サ</t>
    </rPh>
    <phoneticPr fontId="1"/>
  </si>
  <si>
    <t>法定耐用年数を経過した管渠はないが、昭和63年の供用開始から36年が経過していることから、管渠の老朽化状況の把握、更新または長寿命化等の効率・効果的な方策を検討するなど、今後の更新時に備えるとともに、費用の削減（抑制）に努め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</si>
</sst>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9.e-002</c:v>
                </c:pt>
                <c:pt idx="2">
                  <c:v>9.e-002</c:v>
                </c:pt>
                <c:pt idx="3">
                  <c:v>0.17</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91.34</c:v>
                </c:pt>
                <c:pt idx="2">
                  <c:v>105.68</c:v>
                </c:pt>
                <c:pt idx="3">
                  <c:v>100.34</c:v>
                </c:pt>
                <c:pt idx="4">
                  <c:v>100.72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106.99</c:v>
                </c:pt>
                <c:pt idx="2">
                  <c:v>107.85</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39.54</c:v>
                </c:pt>
                <c:pt idx="2">
                  <c:v>41.39</c:v>
                </c:pt>
                <c:pt idx="3">
                  <c:v>42.96</c:v>
                </c:pt>
                <c:pt idx="4">
                  <c:v>44.57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26.36</c:v>
                </c:pt>
                <c:pt idx="2">
                  <c:v>23.79</c:v>
                </c:pt>
                <c:pt idx="3">
                  <c:v>25.66</c:v>
                </c:pt>
                <c:pt idx="4">
                  <c:v>27.46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1.43</c:v>
                </c:pt>
                <c:pt idx="2">
                  <c:v>1.22</c:v>
                </c:pt>
                <c:pt idx="3">
                  <c:v>1.61</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28.32</c:v>
                </c:pt>
                <c:pt idx="2">
                  <c:v>4.72</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7.42</c:v>
                </c:pt>
                <c:pt idx="2">
                  <c:v>4.72</c:v>
                </c:pt>
                <c:pt idx="3">
                  <c:v>4.49</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23.61</c:v>
                </c:pt>
                <c:pt idx="2">
                  <c:v>20.62</c:v>
                </c:pt>
                <c:pt idx="3">
                  <c:v>33.35</c:v>
                </c:pt>
                <c:pt idx="4">
                  <c:v>40.98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68.180000000000007</c:v>
                </c:pt>
                <c:pt idx="2">
                  <c:v>67.930000000000007</c:v>
                </c:pt>
                <c:pt idx="3">
                  <c:v>68.53</c:v>
                </c:pt>
                <c:pt idx="4">
                  <c:v>69.180000000000007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1902.75</c:v>
                </c:pt>
                <c:pt idx="2">
                  <c:v>1535.28</c:v>
                </c:pt>
                <c:pt idx="3">
                  <c:v>1497.57</c:v>
                </c:pt>
                <c:pt idx="4">
                  <c:v>1465.14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847.44</c:v>
                </c:pt>
                <c:pt idx="2">
                  <c:v>857.88</c:v>
                </c:pt>
                <c:pt idx="3">
                  <c:v>825.1</c:v>
                </c:pt>
                <c:pt idx="4">
                  <c:v>789.87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77.91</c:v>
                </c:pt>
                <c:pt idx="2">
                  <c:v>99.21</c:v>
                </c:pt>
                <c:pt idx="3">
                  <c:v>99.08</c:v>
                </c:pt>
                <c:pt idx="4">
                  <c:v>99.11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94.69</c:v>
                </c:pt>
                <c:pt idx="2">
                  <c:v>94.97</c:v>
                </c:pt>
                <c:pt idx="3">
                  <c:v>97.07</c:v>
                </c:pt>
                <c:pt idx="4">
                  <c:v>98.06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167.6</c:v>
                </c:pt>
                <c:pt idx="2">
                  <c:v>152.93</c:v>
                </c:pt>
                <c:pt idx="3">
                  <c:v>153.22999999999999</c:v>
                </c:pt>
                <c:pt idx="4">
                  <c:v>153.44999999999999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159.78</c:v>
                </c:pt>
                <c:pt idx="2">
                  <c:v>159.49</c:v>
                </c:pt>
                <c:pt idx="3">
                  <c:v>157.81</c:v>
                </c:pt>
                <c:pt idx="4">
                  <c:v>157.37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68.31</c:v>
                </c:pt>
                <c:pt idx="2">
                  <c:v>65.28</c:v>
                </c:pt>
                <c:pt idx="3">
                  <c:v>64.92</c:v>
                </c:pt>
                <c:pt idx="4">
                  <c:v>64.14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96.54</c:v>
                </c:pt>
                <c:pt idx="2">
                  <c:v>96.78</c:v>
                </c:pt>
                <c:pt idx="3">
                  <c:v>96.85</c:v>
                </c:pt>
                <c:pt idx="4">
                  <c:v>96.98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92.62</c:v>
                </c:pt>
                <c:pt idx="2">
                  <c:v>92.72</c:v>
                </c:pt>
                <c:pt idx="3">
                  <c:v>92.88</c:v>
                </c:pt>
                <c:pt idx="4">
                  <c:v>92.9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36790</v>
      </c>
      <c r="AM8" s="21"/>
      <c r="AN8" s="21"/>
      <c r="AO8" s="21"/>
      <c r="AP8" s="21"/>
      <c r="AQ8" s="21"/>
      <c r="AR8" s="21"/>
      <c r="AS8" s="21"/>
      <c r="AT8" s="7">
        <f>データ!T6</f>
        <v>25.68</v>
      </c>
      <c r="AU8" s="7"/>
      <c r="AV8" s="7"/>
      <c r="AW8" s="7"/>
      <c r="AX8" s="7"/>
      <c r="AY8" s="7"/>
      <c r="AZ8" s="7"/>
      <c r="BA8" s="7"/>
      <c r="BB8" s="7">
        <f>データ!U6</f>
        <v>1432.63</v>
      </c>
      <c r="BC8" s="7"/>
      <c r="BD8" s="7"/>
      <c r="BE8" s="7"/>
      <c r="BF8" s="7"/>
      <c r="BG8" s="7"/>
      <c r="BH8" s="7"/>
      <c r="BI8" s="7"/>
      <c r="BJ8" s="3"/>
      <c r="BK8" s="3"/>
      <c r="BL8" s="27" t="s">
        <v>12</v>
      </c>
      <c r="BM8" s="41"/>
      <c r="BN8" s="52" t="s">
        <v>19</v>
      </c>
      <c r="BO8" s="52"/>
      <c r="BP8" s="52"/>
      <c r="BQ8" s="52"/>
      <c r="BR8" s="52"/>
      <c r="BS8" s="52"/>
      <c r="BT8" s="52"/>
      <c r="BU8" s="52"/>
      <c r="BV8" s="52"/>
      <c r="BW8" s="52"/>
      <c r="BX8" s="52"/>
      <c r="BY8" s="56"/>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42"/>
      <c r="BN9" s="53" t="s">
        <v>34</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71.56</v>
      </c>
      <c r="J10" s="7"/>
      <c r="K10" s="7"/>
      <c r="L10" s="7"/>
      <c r="M10" s="7"/>
      <c r="N10" s="7"/>
      <c r="O10" s="7"/>
      <c r="P10" s="7">
        <f>データ!P6</f>
        <v>99.26</v>
      </c>
      <c r="Q10" s="7"/>
      <c r="R10" s="7"/>
      <c r="S10" s="7"/>
      <c r="T10" s="7"/>
      <c r="U10" s="7"/>
      <c r="V10" s="7"/>
      <c r="W10" s="7">
        <f>データ!Q6</f>
        <v>108.47</v>
      </c>
      <c r="X10" s="7"/>
      <c r="Y10" s="7"/>
      <c r="Z10" s="7"/>
      <c r="AA10" s="7"/>
      <c r="AB10" s="7"/>
      <c r="AC10" s="7"/>
      <c r="AD10" s="21">
        <f>データ!R6</f>
        <v>3025</v>
      </c>
      <c r="AE10" s="21"/>
      <c r="AF10" s="21"/>
      <c r="AG10" s="21"/>
      <c r="AH10" s="21"/>
      <c r="AI10" s="21"/>
      <c r="AJ10" s="21"/>
      <c r="AK10" s="2"/>
      <c r="AL10" s="21">
        <f>データ!V6</f>
        <v>36378</v>
      </c>
      <c r="AM10" s="21"/>
      <c r="AN10" s="21"/>
      <c r="AO10" s="21"/>
      <c r="AP10" s="21"/>
      <c r="AQ10" s="21"/>
      <c r="AR10" s="21"/>
      <c r="AS10" s="21"/>
      <c r="AT10" s="7">
        <f>データ!W6</f>
        <v>7.86</v>
      </c>
      <c r="AU10" s="7"/>
      <c r="AV10" s="7"/>
      <c r="AW10" s="7"/>
      <c r="AX10" s="7"/>
      <c r="AY10" s="7"/>
      <c r="AZ10" s="7"/>
      <c r="BA10" s="7"/>
      <c r="BB10" s="7">
        <f>データ!X6</f>
        <v>4628.24</v>
      </c>
      <c r="BC10" s="7"/>
      <c r="BD10" s="7"/>
      <c r="BE10" s="7"/>
      <c r="BF10" s="7"/>
      <c r="BG10" s="7"/>
      <c r="BH10" s="7"/>
      <c r="BI10" s="7"/>
      <c r="BJ10" s="2"/>
      <c r="BK10" s="2"/>
      <c r="BL10" s="29" t="s">
        <v>37</v>
      </c>
      <c r="BM10" s="43"/>
      <c r="BN10" s="54" t="s">
        <v>16</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36</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49</v>
      </c>
      <c r="L84" s="12" t="s">
        <v>31</v>
      </c>
      <c r="M84" s="12" t="s">
        <v>35</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Io8HMOYLF7ntMvvMU72v4rrfpZN22bzK5Vyw4BVIZXShLibyqfzACLP4296xFHiSNwfc1hVEpKUMCZK+1xO9A==" saltValue="i42nLHMhH2cGzPzukeYX9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7">
        <v>1</v>
      </c>
      <c r="Z1" s="87">
        <v>1</v>
      </c>
      <c r="AA1" s="87">
        <v>1</v>
      </c>
      <c r="AB1" s="87">
        <v>1</v>
      </c>
      <c r="AC1" s="87">
        <v>1</v>
      </c>
      <c r="AD1" s="87">
        <v>1</v>
      </c>
      <c r="AE1" s="87">
        <v>1</v>
      </c>
      <c r="AF1" s="87">
        <v>1</v>
      </c>
      <c r="AG1" s="87">
        <v>1</v>
      </c>
      <c r="AH1" s="87">
        <v>1</v>
      </c>
      <c r="AI1" s="87"/>
      <c r="AJ1" s="87">
        <v>1</v>
      </c>
      <c r="AK1" s="87">
        <v>1</v>
      </c>
      <c r="AL1" s="87">
        <v>1</v>
      </c>
      <c r="AM1" s="87">
        <v>1</v>
      </c>
      <c r="AN1" s="87">
        <v>1</v>
      </c>
      <c r="AO1" s="87">
        <v>1</v>
      </c>
      <c r="AP1" s="87">
        <v>1</v>
      </c>
      <c r="AQ1" s="87">
        <v>1</v>
      </c>
      <c r="AR1" s="87">
        <v>1</v>
      </c>
      <c r="AS1" s="87">
        <v>1</v>
      </c>
      <c r="AT1" s="87"/>
      <c r="AU1" s="87">
        <v>1</v>
      </c>
      <c r="AV1" s="87">
        <v>1</v>
      </c>
      <c r="AW1" s="87">
        <v>1</v>
      </c>
      <c r="AX1" s="87">
        <v>1</v>
      </c>
      <c r="AY1" s="87">
        <v>1</v>
      </c>
      <c r="AZ1" s="87">
        <v>1</v>
      </c>
      <c r="BA1" s="87">
        <v>1</v>
      </c>
      <c r="BB1" s="87">
        <v>1</v>
      </c>
      <c r="BC1" s="87">
        <v>1</v>
      </c>
      <c r="BD1" s="87">
        <v>1</v>
      </c>
      <c r="BE1" s="87"/>
      <c r="BF1" s="87">
        <v>1</v>
      </c>
      <c r="BG1" s="87">
        <v>1</v>
      </c>
      <c r="BH1" s="87">
        <v>1</v>
      </c>
      <c r="BI1" s="87">
        <v>1</v>
      </c>
      <c r="BJ1" s="87">
        <v>1</v>
      </c>
      <c r="BK1" s="87">
        <v>1</v>
      </c>
      <c r="BL1" s="87">
        <v>1</v>
      </c>
      <c r="BM1" s="87">
        <v>1</v>
      </c>
      <c r="BN1" s="87">
        <v>1</v>
      </c>
      <c r="BO1" s="87">
        <v>1</v>
      </c>
      <c r="BP1" s="87"/>
      <c r="BQ1" s="87">
        <v>1</v>
      </c>
      <c r="BR1" s="87">
        <v>1</v>
      </c>
      <c r="BS1" s="87">
        <v>1</v>
      </c>
      <c r="BT1" s="87">
        <v>1</v>
      </c>
      <c r="BU1" s="87">
        <v>1</v>
      </c>
      <c r="BV1" s="87">
        <v>1</v>
      </c>
      <c r="BW1" s="87">
        <v>1</v>
      </c>
      <c r="BX1" s="87">
        <v>1</v>
      </c>
      <c r="BY1" s="87">
        <v>1</v>
      </c>
      <c r="BZ1" s="87">
        <v>1</v>
      </c>
      <c r="CA1" s="87"/>
      <c r="CB1" s="87">
        <v>1</v>
      </c>
      <c r="CC1" s="87">
        <v>1</v>
      </c>
      <c r="CD1" s="87">
        <v>1</v>
      </c>
      <c r="CE1" s="87">
        <v>1</v>
      </c>
      <c r="CF1" s="87">
        <v>1</v>
      </c>
      <c r="CG1" s="87">
        <v>1</v>
      </c>
      <c r="CH1" s="87">
        <v>1</v>
      </c>
      <c r="CI1" s="87">
        <v>1</v>
      </c>
      <c r="CJ1" s="87">
        <v>1</v>
      </c>
      <c r="CK1" s="87">
        <v>1</v>
      </c>
      <c r="CL1" s="87"/>
      <c r="CM1" s="87">
        <v>1</v>
      </c>
      <c r="CN1" s="87">
        <v>1</v>
      </c>
      <c r="CO1" s="87">
        <v>1</v>
      </c>
      <c r="CP1" s="87">
        <v>1</v>
      </c>
      <c r="CQ1" s="87">
        <v>1</v>
      </c>
      <c r="CR1" s="87">
        <v>1</v>
      </c>
      <c r="CS1" s="87">
        <v>1</v>
      </c>
      <c r="CT1" s="87">
        <v>1</v>
      </c>
      <c r="CU1" s="87">
        <v>1</v>
      </c>
      <c r="CV1" s="87">
        <v>1</v>
      </c>
      <c r="CW1" s="87"/>
      <c r="CX1" s="87">
        <v>1</v>
      </c>
      <c r="CY1" s="87">
        <v>1</v>
      </c>
      <c r="CZ1" s="87">
        <v>1</v>
      </c>
      <c r="DA1" s="87">
        <v>1</v>
      </c>
      <c r="DB1" s="87">
        <v>1</v>
      </c>
      <c r="DC1" s="87">
        <v>1</v>
      </c>
      <c r="DD1" s="87">
        <v>1</v>
      </c>
      <c r="DE1" s="87">
        <v>1</v>
      </c>
      <c r="DF1" s="87">
        <v>1</v>
      </c>
      <c r="DG1" s="87">
        <v>1</v>
      </c>
      <c r="DH1" s="87"/>
      <c r="DI1" s="87">
        <v>1</v>
      </c>
      <c r="DJ1" s="87">
        <v>1</v>
      </c>
      <c r="DK1" s="87">
        <v>1</v>
      </c>
      <c r="DL1" s="87">
        <v>1</v>
      </c>
      <c r="DM1" s="87">
        <v>1</v>
      </c>
      <c r="DN1" s="87">
        <v>1</v>
      </c>
      <c r="DO1" s="87">
        <v>1</v>
      </c>
      <c r="DP1" s="87">
        <v>1</v>
      </c>
      <c r="DQ1" s="87">
        <v>1</v>
      </c>
      <c r="DR1" s="87">
        <v>1</v>
      </c>
      <c r="DS1" s="87"/>
      <c r="DT1" s="87">
        <v>1</v>
      </c>
      <c r="DU1" s="87">
        <v>1</v>
      </c>
      <c r="DV1" s="87">
        <v>1</v>
      </c>
      <c r="DW1" s="87">
        <v>1</v>
      </c>
      <c r="DX1" s="87">
        <v>1</v>
      </c>
      <c r="DY1" s="87">
        <v>1</v>
      </c>
      <c r="DZ1" s="87">
        <v>1</v>
      </c>
      <c r="EA1" s="87">
        <v>1</v>
      </c>
      <c r="EB1" s="87">
        <v>1</v>
      </c>
      <c r="EC1" s="87">
        <v>1</v>
      </c>
      <c r="ED1" s="87"/>
      <c r="EE1" s="87">
        <v>1</v>
      </c>
      <c r="EF1" s="87">
        <v>1</v>
      </c>
      <c r="EG1" s="87">
        <v>1</v>
      </c>
      <c r="EH1" s="87">
        <v>1</v>
      </c>
      <c r="EI1" s="87">
        <v>1</v>
      </c>
      <c r="EJ1" s="87">
        <v>1</v>
      </c>
      <c r="EK1" s="87">
        <v>1</v>
      </c>
      <c r="EL1" s="87">
        <v>1</v>
      </c>
      <c r="EM1" s="87">
        <v>1</v>
      </c>
      <c r="EN1" s="87">
        <v>1</v>
      </c>
      <c r="EO1" s="87"/>
    </row>
    <row r="2" spans="1:148">
      <c r="A2" s="68" t="s">
        <v>55</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18</v>
      </c>
      <c r="B3" s="70" t="s">
        <v>32</v>
      </c>
      <c r="C3" s="70" t="s">
        <v>57</v>
      </c>
      <c r="D3" s="70" t="s">
        <v>58</v>
      </c>
      <c r="E3" s="70" t="s">
        <v>5</v>
      </c>
      <c r="F3" s="70" t="s">
        <v>4</v>
      </c>
      <c r="G3" s="70" t="s">
        <v>24</v>
      </c>
      <c r="H3" s="77" t="s">
        <v>59</v>
      </c>
      <c r="I3" s="80"/>
      <c r="J3" s="80"/>
      <c r="K3" s="80"/>
      <c r="L3" s="80"/>
      <c r="M3" s="80"/>
      <c r="N3" s="80"/>
      <c r="O3" s="80"/>
      <c r="P3" s="80"/>
      <c r="Q3" s="80"/>
      <c r="R3" s="80"/>
      <c r="S3" s="80"/>
      <c r="T3" s="80"/>
      <c r="U3" s="80"/>
      <c r="V3" s="80"/>
      <c r="W3" s="80"/>
      <c r="X3" s="85"/>
      <c r="Y3" s="88"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8</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60</v>
      </c>
      <c r="B4" s="71"/>
      <c r="C4" s="71"/>
      <c r="D4" s="71"/>
      <c r="E4" s="71"/>
      <c r="F4" s="71"/>
      <c r="G4" s="71"/>
      <c r="H4" s="78"/>
      <c r="I4" s="81"/>
      <c r="J4" s="81"/>
      <c r="K4" s="81"/>
      <c r="L4" s="81"/>
      <c r="M4" s="81"/>
      <c r="N4" s="81"/>
      <c r="O4" s="81"/>
      <c r="P4" s="81"/>
      <c r="Q4" s="81"/>
      <c r="R4" s="81"/>
      <c r="S4" s="81"/>
      <c r="T4" s="81"/>
      <c r="U4" s="81"/>
      <c r="V4" s="81"/>
      <c r="W4" s="81"/>
      <c r="X4" s="86"/>
      <c r="Y4" s="89" t="s">
        <v>51</v>
      </c>
      <c r="Z4" s="89"/>
      <c r="AA4" s="89"/>
      <c r="AB4" s="89"/>
      <c r="AC4" s="89"/>
      <c r="AD4" s="89"/>
      <c r="AE4" s="89"/>
      <c r="AF4" s="89"/>
      <c r="AG4" s="89"/>
      <c r="AH4" s="89"/>
      <c r="AI4" s="89"/>
      <c r="AJ4" s="89" t="s">
        <v>45</v>
      </c>
      <c r="AK4" s="89"/>
      <c r="AL4" s="89"/>
      <c r="AM4" s="89"/>
      <c r="AN4" s="89"/>
      <c r="AO4" s="89"/>
      <c r="AP4" s="89"/>
      <c r="AQ4" s="89"/>
      <c r="AR4" s="89"/>
      <c r="AS4" s="89"/>
      <c r="AT4" s="89"/>
      <c r="AU4" s="89" t="s">
        <v>27</v>
      </c>
      <c r="AV4" s="89"/>
      <c r="AW4" s="89"/>
      <c r="AX4" s="89"/>
      <c r="AY4" s="89"/>
      <c r="AZ4" s="89"/>
      <c r="BA4" s="89"/>
      <c r="BB4" s="89"/>
      <c r="BC4" s="89"/>
      <c r="BD4" s="89"/>
      <c r="BE4" s="89"/>
      <c r="BF4" s="89" t="s">
        <v>61</v>
      </c>
      <c r="BG4" s="89"/>
      <c r="BH4" s="89"/>
      <c r="BI4" s="89"/>
      <c r="BJ4" s="89"/>
      <c r="BK4" s="89"/>
      <c r="BL4" s="89"/>
      <c r="BM4" s="89"/>
      <c r="BN4" s="89"/>
      <c r="BO4" s="89"/>
      <c r="BP4" s="89"/>
      <c r="BQ4" s="89" t="s">
        <v>14</v>
      </c>
      <c r="BR4" s="89"/>
      <c r="BS4" s="89"/>
      <c r="BT4" s="89"/>
      <c r="BU4" s="89"/>
      <c r="BV4" s="89"/>
      <c r="BW4" s="89"/>
      <c r="BX4" s="89"/>
      <c r="BY4" s="89"/>
      <c r="BZ4" s="89"/>
      <c r="CA4" s="89"/>
      <c r="CB4" s="89" t="s">
        <v>62</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8">
      <c r="A5" s="68" t="s">
        <v>69</v>
      </c>
      <c r="B5" s="72"/>
      <c r="C5" s="72"/>
      <c r="D5" s="72"/>
      <c r="E5" s="72"/>
      <c r="F5" s="72"/>
      <c r="G5" s="72"/>
      <c r="H5" s="79" t="s">
        <v>56</v>
      </c>
      <c r="I5" s="79" t="s">
        <v>70</v>
      </c>
      <c r="J5" s="79" t="s">
        <v>71</v>
      </c>
      <c r="K5" s="79" t="s">
        <v>72</v>
      </c>
      <c r="L5" s="79" t="s">
        <v>73</v>
      </c>
      <c r="M5" s="79" t="s">
        <v>6</v>
      </c>
      <c r="N5" s="79" t="s">
        <v>74</v>
      </c>
      <c r="O5" s="79" t="s">
        <v>75</v>
      </c>
      <c r="P5" s="79" t="s">
        <v>76</v>
      </c>
      <c r="Q5" s="79" t="s">
        <v>77</v>
      </c>
      <c r="R5" s="79" t="s">
        <v>78</v>
      </c>
      <c r="S5" s="79" t="s">
        <v>79</v>
      </c>
      <c r="T5" s="79" t="s">
        <v>80</v>
      </c>
      <c r="U5" s="79" t="s">
        <v>63</v>
      </c>
      <c r="V5" s="79" t="s">
        <v>81</v>
      </c>
      <c r="W5" s="79" t="s">
        <v>82</v>
      </c>
      <c r="X5" s="79" t="s">
        <v>83</v>
      </c>
      <c r="Y5" s="79" t="s">
        <v>84</v>
      </c>
      <c r="Z5" s="79" t="s">
        <v>85</v>
      </c>
      <c r="AA5" s="79" t="s">
        <v>86</v>
      </c>
      <c r="AB5" s="79" t="s">
        <v>87</v>
      </c>
      <c r="AC5" s="79" t="s">
        <v>88</v>
      </c>
      <c r="AD5" s="79" t="s">
        <v>89</v>
      </c>
      <c r="AE5" s="79" t="s">
        <v>91</v>
      </c>
      <c r="AF5" s="79" t="s">
        <v>92</v>
      </c>
      <c r="AG5" s="79" t="s">
        <v>93</v>
      </c>
      <c r="AH5" s="79" t="s">
        <v>94</v>
      </c>
      <c r="AI5" s="79" t="s">
        <v>43</v>
      </c>
      <c r="AJ5" s="79" t="s">
        <v>84</v>
      </c>
      <c r="AK5" s="79" t="s">
        <v>85</v>
      </c>
      <c r="AL5" s="79" t="s">
        <v>86</v>
      </c>
      <c r="AM5" s="79" t="s">
        <v>87</v>
      </c>
      <c r="AN5" s="79" t="s">
        <v>88</v>
      </c>
      <c r="AO5" s="79" t="s">
        <v>89</v>
      </c>
      <c r="AP5" s="79" t="s">
        <v>91</v>
      </c>
      <c r="AQ5" s="79" t="s">
        <v>92</v>
      </c>
      <c r="AR5" s="79" t="s">
        <v>93</v>
      </c>
      <c r="AS5" s="79" t="s">
        <v>94</v>
      </c>
      <c r="AT5" s="79" t="s">
        <v>90</v>
      </c>
      <c r="AU5" s="79" t="s">
        <v>84</v>
      </c>
      <c r="AV5" s="79" t="s">
        <v>85</v>
      </c>
      <c r="AW5" s="79" t="s">
        <v>86</v>
      </c>
      <c r="AX5" s="79" t="s">
        <v>87</v>
      </c>
      <c r="AY5" s="79" t="s">
        <v>88</v>
      </c>
      <c r="AZ5" s="79" t="s">
        <v>89</v>
      </c>
      <c r="BA5" s="79" t="s">
        <v>91</v>
      </c>
      <c r="BB5" s="79" t="s">
        <v>92</v>
      </c>
      <c r="BC5" s="79" t="s">
        <v>93</v>
      </c>
      <c r="BD5" s="79" t="s">
        <v>94</v>
      </c>
      <c r="BE5" s="79" t="s">
        <v>90</v>
      </c>
      <c r="BF5" s="79" t="s">
        <v>84</v>
      </c>
      <c r="BG5" s="79" t="s">
        <v>85</v>
      </c>
      <c r="BH5" s="79" t="s">
        <v>86</v>
      </c>
      <c r="BI5" s="79" t="s">
        <v>87</v>
      </c>
      <c r="BJ5" s="79" t="s">
        <v>88</v>
      </c>
      <c r="BK5" s="79" t="s">
        <v>89</v>
      </c>
      <c r="BL5" s="79" t="s">
        <v>91</v>
      </c>
      <c r="BM5" s="79" t="s">
        <v>92</v>
      </c>
      <c r="BN5" s="79" t="s">
        <v>93</v>
      </c>
      <c r="BO5" s="79" t="s">
        <v>94</v>
      </c>
      <c r="BP5" s="79" t="s">
        <v>90</v>
      </c>
      <c r="BQ5" s="79" t="s">
        <v>84</v>
      </c>
      <c r="BR5" s="79" t="s">
        <v>85</v>
      </c>
      <c r="BS5" s="79" t="s">
        <v>86</v>
      </c>
      <c r="BT5" s="79" t="s">
        <v>87</v>
      </c>
      <c r="BU5" s="79" t="s">
        <v>88</v>
      </c>
      <c r="BV5" s="79" t="s">
        <v>89</v>
      </c>
      <c r="BW5" s="79" t="s">
        <v>91</v>
      </c>
      <c r="BX5" s="79" t="s">
        <v>92</v>
      </c>
      <c r="BY5" s="79" t="s">
        <v>93</v>
      </c>
      <c r="BZ5" s="79" t="s">
        <v>94</v>
      </c>
      <c r="CA5" s="79" t="s">
        <v>90</v>
      </c>
      <c r="CB5" s="79" t="s">
        <v>84</v>
      </c>
      <c r="CC5" s="79" t="s">
        <v>85</v>
      </c>
      <c r="CD5" s="79" t="s">
        <v>86</v>
      </c>
      <c r="CE5" s="79" t="s">
        <v>87</v>
      </c>
      <c r="CF5" s="79" t="s">
        <v>88</v>
      </c>
      <c r="CG5" s="79" t="s">
        <v>89</v>
      </c>
      <c r="CH5" s="79" t="s">
        <v>91</v>
      </c>
      <c r="CI5" s="79" t="s">
        <v>92</v>
      </c>
      <c r="CJ5" s="79" t="s">
        <v>93</v>
      </c>
      <c r="CK5" s="79" t="s">
        <v>94</v>
      </c>
      <c r="CL5" s="79" t="s">
        <v>90</v>
      </c>
      <c r="CM5" s="79" t="s">
        <v>84</v>
      </c>
      <c r="CN5" s="79" t="s">
        <v>85</v>
      </c>
      <c r="CO5" s="79" t="s">
        <v>86</v>
      </c>
      <c r="CP5" s="79" t="s">
        <v>87</v>
      </c>
      <c r="CQ5" s="79" t="s">
        <v>88</v>
      </c>
      <c r="CR5" s="79" t="s">
        <v>89</v>
      </c>
      <c r="CS5" s="79" t="s">
        <v>91</v>
      </c>
      <c r="CT5" s="79" t="s">
        <v>92</v>
      </c>
      <c r="CU5" s="79" t="s">
        <v>93</v>
      </c>
      <c r="CV5" s="79" t="s">
        <v>94</v>
      </c>
      <c r="CW5" s="79" t="s">
        <v>90</v>
      </c>
      <c r="CX5" s="79" t="s">
        <v>84</v>
      </c>
      <c r="CY5" s="79" t="s">
        <v>85</v>
      </c>
      <c r="CZ5" s="79" t="s">
        <v>86</v>
      </c>
      <c r="DA5" s="79" t="s">
        <v>87</v>
      </c>
      <c r="DB5" s="79" t="s">
        <v>88</v>
      </c>
      <c r="DC5" s="79" t="s">
        <v>89</v>
      </c>
      <c r="DD5" s="79" t="s">
        <v>91</v>
      </c>
      <c r="DE5" s="79" t="s">
        <v>92</v>
      </c>
      <c r="DF5" s="79" t="s">
        <v>93</v>
      </c>
      <c r="DG5" s="79" t="s">
        <v>94</v>
      </c>
      <c r="DH5" s="79" t="s">
        <v>90</v>
      </c>
      <c r="DI5" s="79" t="s">
        <v>84</v>
      </c>
      <c r="DJ5" s="79" t="s">
        <v>85</v>
      </c>
      <c r="DK5" s="79" t="s">
        <v>86</v>
      </c>
      <c r="DL5" s="79" t="s">
        <v>87</v>
      </c>
      <c r="DM5" s="79" t="s">
        <v>88</v>
      </c>
      <c r="DN5" s="79" t="s">
        <v>89</v>
      </c>
      <c r="DO5" s="79" t="s">
        <v>91</v>
      </c>
      <c r="DP5" s="79" t="s">
        <v>92</v>
      </c>
      <c r="DQ5" s="79" t="s">
        <v>93</v>
      </c>
      <c r="DR5" s="79" t="s">
        <v>94</v>
      </c>
      <c r="DS5" s="79" t="s">
        <v>90</v>
      </c>
      <c r="DT5" s="79" t="s">
        <v>84</v>
      </c>
      <c r="DU5" s="79" t="s">
        <v>85</v>
      </c>
      <c r="DV5" s="79" t="s">
        <v>86</v>
      </c>
      <c r="DW5" s="79" t="s">
        <v>87</v>
      </c>
      <c r="DX5" s="79" t="s">
        <v>88</v>
      </c>
      <c r="DY5" s="79" t="s">
        <v>89</v>
      </c>
      <c r="DZ5" s="79" t="s">
        <v>91</v>
      </c>
      <c r="EA5" s="79" t="s">
        <v>92</v>
      </c>
      <c r="EB5" s="79" t="s">
        <v>93</v>
      </c>
      <c r="EC5" s="79" t="s">
        <v>94</v>
      </c>
      <c r="ED5" s="79" t="s">
        <v>90</v>
      </c>
      <c r="EE5" s="79" t="s">
        <v>84</v>
      </c>
      <c r="EF5" s="79" t="s">
        <v>85</v>
      </c>
      <c r="EG5" s="79" t="s">
        <v>86</v>
      </c>
      <c r="EH5" s="79" t="s">
        <v>87</v>
      </c>
      <c r="EI5" s="79" t="s">
        <v>88</v>
      </c>
      <c r="EJ5" s="79" t="s">
        <v>89</v>
      </c>
      <c r="EK5" s="79" t="s">
        <v>91</v>
      </c>
      <c r="EL5" s="79" t="s">
        <v>92</v>
      </c>
      <c r="EM5" s="79" t="s">
        <v>93</v>
      </c>
      <c r="EN5" s="79" t="s">
        <v>94</v>
      </c>
      <c r="EO5" s="79" t="s">
        <v>90</v>
      </c>
    </row>
    <row r="6" spans="1:148" s="67" customFormat="1">
      <c r="A6" s="68" t="s">
        <v>95</v>
      </c>
      <c r="B6" s="73">
        <f t="shared" ref="B6:X6" si="1">B7</f>
        <v>2022</v>
      </c>
      <c r="C6" s="73">
        <f t="shared" si="1"/>
        <v>263664</v>
      </c>
      <c r="D6" s="73">
        <f t="shared" si="1"/>
        <v>46</v>
      </c>
      <c r="E6" s="73">
        <f t="shared" si="1"/>
        <v>17</v>
      </c>
      <c r="F6" s="73">
        <f t="shared" si="1"/>
        <v>1</v>
      </c>
      <c r="G6" s="73">
        <f t="shared" si="1"/>
        <v>0</v>
      </c>
      <c r="H6" s="73" t="str">
        <f t="shared" si="1"/>
        <v>京都府　精華町</v>
      </c>
      <c r="I6" s="73" t="str">
        <f t="shared" si="1"/>
        <v>法適用</v>
      </c>
      <c r="J6" s="73" t="str">
        <f t="shared" si="1"/>
        <v>下水道事業</v>
      </c>
      <c r="K6" s="73" t="str">
        <f t="shared" si="1"/>
        <v>公共下水道</v>
      </c>
      <c r="L6" s="73" t="str">
        <f t="shared" si="1"/>
        <v>Bd1</v>
      </c>
      <c r="M6" s="73" t="str">
        <f t="shared" si="1"/>
        <v>非設置</v>
      </c>
      <c r="N6" s="82" t="str">
        <f t="shared" si="1"/>
        <v>-</v>
      </c>
      <c r="O6" s="82">
        <f t="shared" si="1"/>
        <v>71.56</v>
      </c>
      <c r="P6" s="82">
        <f t="shared" si="1"/>
        <v>99.26</v>
      </c>
      <c r="Q6" s="82">
        <f t="shared" si="1"/>
        <v>108.47</v>
      </c>
      <c r="R6" s="82">
        <f t="shared" si="1"/>
        <v>3025</v>
      </c>
      <c r="S6" s="82">
        <f t="shared" si="1"/>
        <v>36790</v>
      </c>
      <c r="T6" s="82">
        <f t="shared" si="1"/>
        <v>25.68</v>
      </c>
      <c r="U6" s="82">
        <f t="shared" si="1"/>
        <v>1432.63</v>
      </c>
      <c r="V6" s="82">
        <f t="shared" si="1"/>
        <v>36378</v>
      </c>
      <c r="W6" s="82">
        <f t="shared" si="1"/>
        <v>7.86</v>
      </c>
      <c r="X6" s="82">
        <f t="shared" si="1"/>
        <v>4628.24</v>
      </c>
      <c r="Y6" s="90" t="str">
        <f t="shared" ref="Y6:AH6" si="2">IF(Y7="",NA(),Y7)</f>
        <v>-</v>
      </c>
      <c r="Z6" s="90">
        <f t="shared" si="2"/>
        <v>91.34</v>
      </c>
      <c r="AA6" s="90">
        <f t="shared" si="2"/>
        <v>105.68</v>
      </c>
      <c r="AB6" s="90">
        <f t="shared" si="2"/>
        <v>100.34</v>
      </c>
      <c r="AC6" s="90">
        <f t="shared" si="2"/>
        <v>100.72</v>
      </c>
      <c r="AD6" s="90" t="str">
        <f t="shared" si="2"/>
        <v>-</v>
      </c>
      <c r="AE6" s="90">
        <f t="shared" si="2"/>
        <v>106.99</v>
      </c>
      <c r="AF6" s="90">
        <f t="shared" si="2"/>
        <v>107.85</v>
      </c>
      <c r="AG6" s="90">
        <f t="shared" si="2"/>
        <v>108.04</v>
      </c>
      <c r="AH6" s="90">
        <f t="shared" si="2"/>
        <v>107.49</v>
      </c>
      <c r="AI6" s="82" t="str">
        <f>IF(AI7="","",IF(AI7="-","【-】","【"&amp;SUBSTITUTE(TEXT(AI7,"#,##0.00"),"-","△")&amp;"】"))</f>
        <v>【106.11】</v>
      </c>
      <c r="AJ6" s="90" t="str">
        <f t="shared" ref="AJ6:AS6" si="3">IF(AJ7="",NA(),AJ7)</f>
        <v>-</v>
      </c>
      <c r="AK6" s="90">
        <f t="shared" si="3"/>
        <v>28.32</v>
      </c>
      <c r="AL6" s="90">
        <f t="shared" si="3"/>
        <v>4.72</v>
      </c>
      <c r="AM6" s="82">
        <f t="shared" si="3"/>
        <v>0</v>
      </c>
      <c r="AN6" s="82">
        <f t="shared" si="3"/>
        <v>0</v>
      </c>
      <c r="AO6" s="90" t="str">
        <f t="shared" si="3"/>
        <v>-</v>
      </c>
      <c r="AP6" s="90">
        <f t="shared" si="3"/>
        <v>7.42</v>
      </c>
      <c r="AQ6" s="90">
        <f t="shared" si="3"/>
        <v>4.72</v>
      </c>
      <c r="AR6" s="90">
        <f t="shared" si="3"/>
        <v>4.49</v>
      </c>
      <c r="AS6" s="90">
        <f t="shared" si="3"/>
        <v>5.41</v>
      </c>
      <c r="AT6" s="82" t="str">
        <f>IF(AT7="","",IF(AT7="-","【-】","【"&amp;SUBSTITUTE(TEXT(AT7,"#,##0.00"),"-","△")&amp;"】"))</f>
        <v>【3.15】</v>
      </c>
      <c r="AU6" s="90" t="str">
        <f t="shared" ref="AU6:BD6" si="4">IF(AU7="",NA(),AU7)</f>
        <v>-</v>
      </c>
      <c r="AV6" s="90">
        <f t="shared" si="4"/>
        <v>23.61</v>
      </c>
      <c r="AW6" s="90">
        <f t="shared" si="4"/>
        <v>20.62</v>
      </c>
      <c r="AX6" s="90">
        <f t="shared" si="4"/>
        <v>33.35</v>
      </c>
      <c r="AY6" s="90">
        <f t="shared" si="4"/>
        <v>40.98</v>
      </c>
      <c r="AZ6" s="90" t="str">
        <f t="shared" si="4"/>
        <v>-</v>
      </c>
      <c r="BA6" s="90">
        <f t="shared" si="4"/>
        <v>68.180000000000007</v>
      </c>
      <c r="BB6" s="90">
        <f t="shared" si="4"/>
        <v>67.930000000000007</v>
      </c>
      <c r="BC6" s="90">
        <f t="shared" si="4"/>
        <v>68.53</v>
      </c>
      <c r="BD6" s="90">
        <f t="shared" si="4"/>
        <v>69.180000000000007</v>
      </c>
      <c r="BE6" s="82" t="str">
        <f>IF(BE7="","",IF(BE7="-","【-】","【"&amp;SUBSTITUTE(TEXT(BE7,"#,##0.00"),"-","△")&amp;"】"))</f>
        <v>【73.44】</v>
      </c>
      <c r="BF6" s="90" t="str">
        <f t="shared" ref="BF6:BO6" si="5">IF(BF7="",NA(),BF7)</f>
        <v>-</v>
      </c>
      <c r="BG6" s="90">
        <f t="shared" si="5"/>
        <v>1902.75</v>
      </c>
      <c r="BH6" s="90">
        <f t="shared" si="5"/>
        <v>1535.28</v>
      </c>
      <c r="BI6" s="90">
        <f t="shared" si="5"/>
        <v>1497.57</v>
      </c>
      <c r="BJ6" s="90">
        <f t="shared" si="5"/>
        <v>1465.14</v>
      </c>
      <c r="BK6" s="90" t="str">
        <f t="shared" si="5"/>
        <v>-</v>
      </c>
      <c r="BL6" s="90">
        <f t="shared" si="5"/>
        <v>847.44</v>
      </c>
      <c r="BM6" s="90">
        <f t="shared" si="5"/>
        <v>857.88</v>
      </c>
      <c r="BN6" s="90">
        <f t="shared" si="5"/>
        <v>825.1</v>
      </c>
      <c r="BO6" s="90">
        <f t="shared" si="5"/>
        <v>789.87</v>
      </c>
      <c r="BP6" s="82" t="str">
        <f>IF(BP7="","",IF(BP7="-","【-】","【"&amp;SUBSTITUTE(TEXT(BP7,"#,##0.00"),"-","△")&amp;"】"))</f>
        <v>【652.82】</v>
      </c>
      <c r="BQ6" s="90" t="str">
        <f t="shared" ref="BQ6:BZ6" si="6">IF(BQ7="",NA(),BQ7)</f>
        <v>-</v>
      </c>
      <c r="BR6" s="90">
        <f t="shared" si="6"/>
        <v>77.91</v>
      </c>
      <c r="BS6" s="90">
        <f t="shared" si="6"/>
        <v>99.21</v>
      </c>
      <c r="BT6" s="90">
        <f t="shared" si="6"/>
        <v>99.08</v>
      </c>
      <c r="BU6" s="90">
        <f t="shared" si="6"/>
        <v>99.11</v>
      </c>
      <c r="BV6" s="90" t="str">
        <f t="shared" si="6"/>
        <v>-</v>
      </c>
      <c r="BW6" s="90">
        <f t="shared" si="6"/>
        <v>94.69</v>
      </c>
      <c r="BX6" s="90">
        <f t="shared" si="6"/>
        <v>94.97</v>
      </c>
      <c r="BY6" s="90">
        <f t="shared" si="6"/>
        <v>97.07</v>
      </c>
      <c r="BZ6" s="90">
        <f t="shared" si="6"/>
        <v>98.06</v>
      </c>
      <c r="CA6" s="82" t="str">
        <f>IF(CA7="","",IF(CA7="-","【-】","【"&amp;SUBSTITUTE(TEXT(CA7,"#,##0.00"),"-","△")&amp;"】"))</f>
        <v>【97.61】</v>
      </c>
      <c r="CB6" s="90" t="str">
        <f t="shared" ref="CB6:CK6" si="7">IF(CB7="",NA(),CB7)</f>
        <v>-</v>
      </c>
      <c r="CC6" s="90">
        <f t="shared" si="7"/>
        <v>167.6</v>
      </c>
      <c r="CD6" s="90">
        <f t="shared" si="7"/>
        <v>152.93</v>
      </c>
      <c r="CE6" s="90">
        <f t="shared" si="7"/>
        <v>153.22999999999999</v>
      </c>
      <c r="CF6" s="90">
        <f t="shared" si="7"/>
        <v>153.44999999999999</v>
      </c>
      <c r="CG6" s="90" t="str">
        <f t="shared" si="7"/>
        <v>-</v>
      </c>
      <c r="CH6" s="90">
        <f t="shared" si="7"/>
        <v>159.78</v>
      </c>
      <c r="CI6" s="90">
        <f t="shared" si="7"/>
        <v>159.49</v>
      </c>
      <c r="CJ6" s="90">
        <f t="shared" si="7"/>
        <v>157.81</v>
      </c>
      <c r="CK6" s="90">
        <f t="shared" si="7"/>
        <v>157.37</v>
      </c>
      <c r="CL6" s="82" t="str">
        <f>IF(CL7="","",IF(CL7="-","【-】","【"&amp;SUBSTITUTE(TEXT(CL7,"#,##0.00"),"-","△")&amp;"】"))</f>
        <v>【138.29】</v>
      </c>
      <c r="CM6" s="90" t="str">
        <f t="shared" ref="CM6:CV6" si="8">IF(CM7="",NA(),CM7)</f>
        <v>-</v>
      </c>
      <c r="CN6" s="90" t="str">
        <f t="shared" si="8"/>
        <v>-</v>
      </c>
      <c r="CO6" s="90" t="str">
        <f t="shared" si="8"/>
        <v>-</v>
      </c>
      <c r="CP6" s="90" t="str">
        <f t="shared" si="8"/>
        <v>-</v>
      </c>
      <c r="CQ6" s="90" t="str">
        <f t="shared" si="8"/>
        <v>-</v>
      </c>
      <c r="CR6" s="90" t="str">
        <f t="shared" si="8"/>
        <v>-</v>
      </c>
      <c r="CS6" s="90">
        <f t="shared" si="8"/>
        <v>68.31</v>
      </c>
      <c r="CT6" s="90">
        <f t="shared" si="8"/>
        <v>65.28</v>
      </c>
      <c r="CU6" s="90">
        <f t="shared" si="8"/>
        <v>64.92</v>
      </c>
      <c r="CV6" s="90">
        <f t="shared" si="8"/>
        <v>64.14</v>
      </c>
      <c r="CW6" s="82" t="str">
        <f>IF(CW7="","",IF(CW7="-","【-】","【"&amp;SUBSTITUTE(TEXT(CW7,"#,##0.00"),"-","△")&amp;"】"))</f>
        <v>【59.10】</v>
      </c>
      <c r="CX6" s="90" t="str">
        <f t="shared" ref="CX6:DG6" si="9">IF(CX7="",NA(),CX7)</f>
        <v>-</v>
      </c>
      <c r="CY6" s="90">
        <f t="shared" si="9"/>
        <v>96.54</v>
      </c>
      <c r="CZ6" s="90">
        <f t="shared" si="9"/>
        <v>96.78</v>
      </c>
      <c r="DA6" s="90">
        <f t="shared" si="9"/>
        <v>96.85</v>
      </c>
      <c r="DB6" s="90">
        <f t="shared" si="9"/>
        <v>96.98</v>
      </c>
      <c r="DC6" s="90" t="str">
        <f t="shared" si="9"/>
        <v>-</v>
      </c>
      <c r="DD6" s="90">
        <f t="shared" si="9"/>
        <v>92.62</v>
      </c>
      <c r="DE6" s="90">
        <f t="shared" si="9"/>
        <v>92.72</v>
      </c>
      <c r="DF6" s="90">
        <f t="shared" si="9"/>
        <v>92.88</v>
      </c>
      <c r="DG6" s="90">
        <f t="shared" si="9"/>
        <v>92.9</v>
      </c>
      <c r="DH6" s="82" t="str">
        <f>IF(DH7="","",IF(DH7="-","【-】","【"&amp;SUBSTITUTE(TEXT(DH7,"#,##0.00"),"-","△")&amp;"】"))</f>
        <v>【95.82】</v>
      </c>
      <c r="DI6" s="90" t="str">
        <f t="shared" ref="DI6:DR6" si="10">IF(DI7="",NA(),DI7)</f>
        <v>-</v>
      </c>
      <c r="DJ6" s="90">
        <f t="shared" si="10"/>
        <v>39.54</v>
      </c>
      <c r="DK6" s="90">
        <f t="shared" si="10"/>
        <v>41.39</v>
      </c>
      <c r="DL6" s="90">
        <f t="shared" si="10"/>
        <v>42.96</v>
      </c>
      <c r="DM6" s="90">
        <f t="shared" si="10"/>
        <v>44.57</v>
      </c>
      <c r="DN6" s="90" t="str">
        <f t="shared" si="10"/>
        <v>-</v>
      </c>
      <c r="DO6" s="90">
        <f t="shared" si="10"/>
        <v>26.36</v>
      </c>
      <c r="DP6" s="90">
        <f t="shared" si="10"/>
        <v>23.79</v>
      </c>
      <c r="DQ6" s="90">
        <f t="shared" si="10"/>
        <v>25.66</v>
      </c>
      <c r="DR6" s="90">
        <f t="shared" si="10"/>
        <v>27.46</v>
      </c>
      <c r="DS6" s="82" t="str">
        <f>IF(DS7="","",IF(DS7="-","【-】","【"&amp;SUBSTITUTE(TEXT(DS7,"#,##0.00"),"-","△")&amp;"】"))</f>
        <v>【39.74】</v>
      </c>
      <c r="DT6" s="90" t="str">
        <f t="shared" ref="DT6:EC6" si="11">IF(DT7="",NA(),DT7)</f>
        <v>-</v>
      </c>
      <c r="DU6" s="82">
        <f t="shared" si="11"/>
        <v>0</v>
      </c>
      <c r="DV6" s="82">
        <f t="shared" si="11"/>
        <v>0</v>
      </c>
      <c r="DW6" s="82">
        <f t="shared" si="11"/>
        <v>0</v>
      </c>
      <c r="DX6" s="82">
        <f t="shared" si="11"/>
        <v>0</v>
      </c>
      <c r="DY6" s="90" t="str">
        <f t="shared" si="11"/>
        <v>-</v>
      </c>
      <c r="DZ6" s="90">
        <f t="shared" si="11"/>
        <v>1.43</v>
      </c>
      <c r="EA6" s="90">
        <f t="shared" si="11"/>
        <v>1.22</v>
      </c>
      <c r="EB6" s="90">
        <f t="shared" si="11"/>
        <v>1.61</v>
      </c>
      <c r="EC6" s="90">
        <f t="shared" si="11"/>
        <v>2.08</v>
      </c>
      <c r="ED6" s="82" t="str">
        <f>IF(ED7="","",IF(ED7="-","【-】","【"&amp;SUBSTITUTE(TEXT(ED7,"#,##0.00"),"-","△")&amp;"】"))</f>
        <v>【7.62】</v>
      </c>
      <c r="EE6" s="90" t="str">
        <f t="shared" ref="EE6:EN6" si="12">IF(EE7="",NA(),EE7)</f>
        <v>-</v>
      </c>
      <c r="EF6" s="82">
        <f t="shared" si="12"/>
        <v>0</v>
      </c>
      <c r="EG6" s="82">
        <f t="shared" si="12"/>
        <v>0</v>
      </c>
      <c r="EH6" s="82">
        <f t="shared" si="12"/>
        <v>0</v>
      </c>
      <c r="EI6" s="82">
        <f t="shared" si="12"/>
        <v>0</v>
      </c>
      <c r="EJ6" s="90" t="str">
        <f t="shared" si="12"/>
        <v>-</v>
      </c>
      <c r="EK6" s="90">
        <f t="shared" si="12"/>
        <v>9.e-002</v>
      </c>
      <c r="EL6" s="90">
        <f t="shared" si="12"/>
        <v>9.e-002</v>
      </c>
      <c r="EM6" s="90">
        <f t="shared" si="12"/>
        <v>0.17</v>
      </c>
      <c r="EN6" s="90">
        <f t="shared" si="12"/>
        <v>0.13</v>
      </c>
      <c r="EO6" s="82" t="str">
        <f>IF(EO7="","",IF(EO7="-","【-】","【"&amp;SUBSTITUTE(TEXT(EO7,"#,##0.00"),"-","△")&amp;"】"))</f>
        <v>【0.23】</v>
      </c>
    </row>
    <row r="7" spans="1:148" s="67" customFormat="1">
      <c r="A7" s="68"/>
      <c r="B7" s="74">
        <v>2022</v>
      </c>
      <c r="C7" s="74">
        <v>263664</v>
      </c>
      <c r="D7" s="74">
        <v>46</v>
      </c>
      <c r="E7" s="74">
        <v>17</v>
      </c>
      <c r="F7" s="74">
        <v>1</v>
      </c>
      <c r="G7" s="74">
        <v>0</v>
      </c>
      <c r="H7" s="74" t="s">
        <v>96</v>
      </c>
      <c r="I7" s="74" t="s">
        <v>97</v>
      </c>
      <c r="J7" s="74" t="s">
        <v>98</v>
      </c>
      <c r="K7" s="74" t="s">
        <v>99</v>
      </c>
      <c r="L7" s="74" t="s">
        <v>100</v>
      </c>
      <c r="M7" s="74" t="s">
        <v>101</v>
      </c>
      <c r="N7" s="83" t="s">
        <v>102</v>
      </c>
      <c r="O7" s="83">
        <v>71.56</v>
      </c>
      <c r="P7" s="83">
        <v>99.26</v>
      </c>
      <c r="Q7" s="83">
        <v>108.47</v>
      </c>
      <c r="R7" s="83">
        <v>3025</v>
      </c>
      <c r="S7" s="83">
        <v>36790</v>
      </c>
      <c r="T7" s="83">
        <v>25.68</v>
      </c>
      <c r="U7" s="83">
        <v>1432.63</v>
      </c>
      <c r="V7" s="83">
        <v>36378</v>
      </c>
      <c r="W7" s="83">
        <v>7.86</v>
      </c>
      <c r="X7" s="83">
        <v>4628.24</v>
      </c>
      <c r="Y7" s="83" t="s">
        <v>102</v>
      </c>
      <c r="Z7" s="83">
        <v>91.34</v>
      </c>
      <c r="AA7" s="83">
        <v>105.68</v>
      </c>
      <c r="AB7" s="83">
        <v>100.34</v>
      </c>
      <c r="AC7" s="83">
        <v>100.72</v>
      </c>
      <c r="AD7" s="83" t="s">
        <v>102</v>
      </c>
      <c r="AE7" s="83">
        <v>106.99</v>
      </c>
      <c r="AF7" s="83">
        <v>107.85</v>
      </c>
      <c r="AG7" s="83">
        <v>108.04</v>
      </c>
      <c r="AH7" s="83">
        <v>107.49</v>
      </c>
      <c r="AI7" s="83">
        <v>106.11</v>
      </c>
      <c r="AJ7" s="83" t="s">
        <v>102</v>
      </c>
      <c r="AK7" s="83">
        <v>28.32</v>
      </c>
      <c r="AL7" s="83">
        <v>4.72</v>
      </c>
      <c r="AM7" s="83">
        <v>0</v>
      </c>
      <c r="AN7" s="83">
        <v>0</v>
      </c>
      <c r="AO7" s="83" t="s">
        <v>102</v>
      </c>
      <c r="AP7" s="83">
        <v>7.42</v>
      </c>
      <c r="AQ7" s="83">
        <v>4.72</v>
      </c>
      <c r="AR7" s="83">
        <v>4.49</v>
      </c>
      <c r="AS7" s="83">
        <v>5.41</v>
      </c>
      <c r="AT7" s="83">
        <v>3.15</v>
      </c>
      <c r="AU7" s="83" t="s">
        <v>102</v>
      </c>
      <c r="AV7" s="83">
        <v>23.61</v>
      </c>
      <c r="AW7" s="83">
        <v>20.62</v>
      </c>
      <c r="AX7" s="83">
        <v>33.35</v>
      </c>
      <c r="AY7" s="83">
        <v>40.98</v>
      </c>
      <c r="AZ7" s="83" t="s">
        <v>102</v>
      </c>
      <c r="BA7" s="83">
        <v>68.180000000000007</v>
      </c>
      <c r="BB7" s="83">
        <v>67.930000000000007</v>
      </c>
      <c r="BC7" s="83">
        <v>68.53</v>
      </c>
      <c r="BD7" s="83">
        <v>69.180000000000007</v>
      </c>
      <c r="BE7" s="83">
        <v>73.44</v>
      </c>
      <c r="BF7" s="83" t="s">
        <v>102</v>
      </c>
      <c r="BG7" s="83">
        <v>1902.75</v>
      </c>
      <c r="BH7" s="83">
        <v>1535.28</v>
      </c>
      <c r="BI7" s="83">
        <v>1497.57</v>
      </c>
      <c r="BJ7" s="83">
        <v>1465.14</v>
      </c>
      <c r="BK7" s="83" t="s">
        <v>102</v>
      </c>
      <c r="BL7" s="83">
        <v>847.44</v>
      </c>
      <c r="BM7" s="83">
        <v>857.88</v>
      </c>
      <c r="BN7" s="83">
        <v>825.1</v>
      </c>
      <c r="BO7" s="83">
        <v>789.87</v>
      </c>
      <c r="BP7" s="83">
        <v>652.82000000000005</v>
      </c>
      <c r="BQ7" s="83" t="s">
        <v>102</v>
      </c>
      <c r="BR7" s="83">
        <v>77.91</v>
      </c>
      <c r="BS7" s="83">
        <v>99.21</v>
      </c>
      <c r="BT7" s="83">
        <v>99.08</v>
      </c>
      <c r="BU7" s="83">
        <v>99.11</v>
      </c>
      <c r="BV7" s="83" t="s">
        <v>102</v>
      </c>
      <c r="BW7" s="83">
        <v>94.69</v>
      </c>
      <c r="BX7" s="83">
        <v>94.97</v>
      </c>
      <c r="BY7" s="83">
        <v>97.07</v>
      </c>
      <c r="BZ7" s="83">
        <v>98.06</v>
      </c>
      <c r="CA7" s="83">
        <v>97.61</v>
      </c>
      <c r="CB7" s="83" t="s">
        <v>102</v>
      </c>
      <c r="CC7" s="83">
        <v>167.6</v>
      </c>
      <c r="CD7" s="83">
        <v>152.93</v>
      </c>
      <c r="CE7" s="83">
        <v>153.22999999999999</v>
      </c>
      <c r="CF7" s="83">
        <v>153.44999999999999</v>
      </c>
      <c r="CG7" s="83" t="s">
        <v>102</v>
      </c>
      <c r="CH7" s="83">
        <v>159.78</v>
      </c>
      <c r="CI7" s="83">
        <v>159.49</v>
      </c>
      <c r="CJ7" s="83">
        <v>157.81</v>
      </c>
      <c r="CK7" s="83">
        <v>157.37</v>
      </c>
      <c r="CL7" s="83">
        <v>138.29</v>
      </c>
      <c r="CM7" s="83" t="s">
        <v>102</v>
      </c>
      <c r="CN7" s="83" t="s">
        <v>102</v>
      </c>
      <c r="CO7" s="83" t="s">
        <v>102</v>
      </c>
      <c r="CP7" s="83" t="s">
        <v>102</v>
      </c>
      <c r="CQ7" s="83" t="s">
        <v>102</v>
      </c>
      <c r="CR7" s="83" t="s">
        <v>102</v>
      </c>
      <c r="CS7" s="83">
        <v>68.31</v>
      </c>
      <c r="CT7" s="83">
        <v>65.28</v>
      </c>
      <c r="CU7" s="83">
        <v>64.92</v>
      </c>
      <c r="CV7" s="83">
        <v>64.14</v>
      </c>
      <c r="CW7" s="83">
        <v>59.1</v>
      </c>
      <c r="CX7" s="83" t="s">
        <v>102</v>
      </c>
      <c r="CY7" s="83">
        <v>96.54</v>
      </c>
      <c r="CZ7" s="83">
        <v>96.78</v>
      </c>
      <c r="DA7" s="83">
        <v>96.85</v>
      </c>
      <c r="DB7" s="83">
        <v>96.98</v>
      </c>
      <c r="DC7" s="83" t="s">
        <v>102</v>
      </c>
      <c r="DD7" s="83">
        <v>92.62</v>
      </c>
      <c r="DE7" s="83">
        <v>92.72</v>
      </c>
      <c r="DF7" s="83">
        <v>92.88</v>
      </c>
      <c r="DG7" s="83">
        <v>92.9</v>
      </c>
      <c r="DH7" s="83">
        <v>95.82</v>
      </c>
      <c r="DI7" s="83" t="s">
        <v>102</v>
      </c>
      <c r="DJ7" s="83">
        <v>39.54</v>
      </c>
      <c r="DK7" s="83">
        <v>41.39</v>
      </c>
      <c r="DL7" s="83">
        <v>42.96</v>
      </c>
      <c r="DM7" s="83">
        <v>44.57</v>
      </c>
      <c r="DN7" s="83" t="s">
        <v>102</v>
      </c>
      <c r="DO7" s="83">
        <v>26.36</v>
      </c>
      <c r="DP7" s="83">
        <v>23.79</v>
      </c>
      <c r="DQ7" s="83">
        <v>25.66</v>
      </c>
      <c r="DR7" s="83">
        <v>27.46</v>
      </c>
      <c r="DS7" s="83">
        <v>39.74</v>
      </c>
      <c r="DT7" s="83" t="s">
        <v>102</v>
      </c>
      <c r="DU7" s="83">
        <v>0</v>
      </c>
      <c r="DV7" s="83">
        <v>0</v>
      </c>
      <c r="DW7" s="83">
        <v>0</v>
      </c>
      <c r="DX7" s="83">
        <v>0</v>
      </c>
      <c r="DY7" s="83" t="s">
        <v>102</v>
      </c>
      <c r="DZ7" s="83">
        <v>1.43</v>
      </c>
      <c r="EA7" s="83">
        <v>1.22</v>
      </c>
      <c r="EB7" s="83">
        <v>1.61</v>
      </c>
      <c r="EC7" s="83">
        <v>2.08</v>
      </c>
      <c r="ED7" s="83">
        <v>7.62</v>
      </c>
      <c r="EE7" s="83" t="s">
        <v>102</v>
      </c>
      <c r="EF7" s="83">
        <v>0</v>
      </c>
      <c r="EG7" s="83">
        <v>0</v>
      </c>
      <c r="EH7" s="83">
        <v>0</v>
      </c>
      <c r="EI7" s="83">
        <v>0</v>
      </c>
      <c r="EJ7" s="83" t="s">
        <v>102</v>
      </c>
      <c r="EK7" s="83">
        <v>9.e-002</v>
      </c>
      <c r="EL7" s="83">
        <v>9.e-002</v>
      </c>
      <c r="EM7" s="83">
        <v>0.17</v>
      </c>
      <c r="EN7" s="83">
        <v>0.13</v>
      </c>
      <c r="EO7" s="83">
        <v>0.23</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103</v>
      </c>
      <c r="C9" s="69" t="s">
        <v>104</v>
      </c>
      <c r="D9" s="69" t="s">
        <v>105</v>
      </c>
      <c r="E9" s="69" t="s">
        <v>106</v>
      </c>
      <c r="F9" s="69" t="s">
        <v>107</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32</v>
      </c>
      <c r="B10" s="75">
        <f>DATEVALUE($B7+12-B11&amp;"/1/"&amp;B12)</f>
        <v>47484</v>
      </c>
      <c r="C10" s="76">
        <f>DATEVALUE($B7+12-C11&amp;"/1/"&amp;C12)</f>
        <v>47849</v>
      </c>
      <c r="D10" s="76">
        <f>DATEVALUE($B7+12-D11&amp;"/1/"&amp;D12)</f>
        <v>48215</v>
      </c>
      <c r="E10" s="76">
        <f>DATEVALUE($B7+12-E11&amp;"/1/"&amp;E12)</f>
        <v>48582</v>
      </c>
      <c r="F10" s="76">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2023-12-12T00:48:41Z</dcterms:created>
  <dcterms:modified xsi:type="dcterms:W3CDTF">2024-01-22T06:36:10Z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2024-01-22T06:36:10Z</vt:filetime>
  </property>
</Properties>
</file>