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24 京丹波町\"/>
    </mc:Choice>
  </mc:AlternateContent>
  <xr:revisionPtr revIDLastSave="0" documentId="13_ncr:1_{6B9E82C2-B17E-43C0-9AFC-B613D6F2458B}" xr6:coauthVersionLast="36" xr6:coauthVersionMax="36" xr10:uidLastSave="{00000000-0000-0000-0000-000000000000}"/>
  <workbookProtection workbookAlgorithmName="SHA-512" workbookHashValue="dZ4WvT+WGmeI18LtB6TJSMS0V8QGI/YUZeVEBx58ruNyF3ORavcksfzhiWdqiXFiRMpwmCUhNKKI1PTB4S0XNg==" workbookSaltValue="KAQ7U0r2jMO56ksSeIKTtw==" workbookSpinCount="100000" lockStructure="1"/>
  <bookViews>
    <workbookView xWindow="0" yWindow="0" windowWidth="23040" windowHeight="910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<sst xmlns="http://schemas.openxmlformats.org/spreadsheetml/2006/main" count="228" uniqueCount="112">
  <si>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</si>
  <si>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</si>
  <si>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</si>
  <si>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</si>
  <si>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</si>
  <si>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</si>
  <si>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</si>
  <si>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</si>
  <si>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</si>
  <si>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</si>
  <si>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</si>
  <si>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</si>
  <si>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</si>
  <si>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</si>
  <si>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</si>
  <si>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</si>
  <si>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</si>
  <si>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</si>
  <si>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</si>
  <si>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</si>
  <si>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</si>
  <si>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</si>
  <si>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</si>
  <si>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</si>
  <si>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</si>
  <si>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</si>
  <si>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</si>
  <si>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</si>
  <si>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</si>
  <si>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</si>
  <si>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</si>
  <si>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</si>
  <si>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</si>
  <si>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</si>
  <si>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</si>
  <si>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</si>
  <si>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</si>
  <si>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</si>
  <si>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</si>
  <si>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</si>
  <si>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</si>
  <si>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</si>
  <si>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</si>
  <si>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</si>
  <si>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</si>
  <si>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</si>
  <si>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</si>
  <si>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</si>
  <si>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</si>
  <si>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</si>
  <si>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</si>
  <si>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</si>
  <si>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</si>
  <si>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</si>
  <si>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</si>
  <si>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</si>
  <si>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</si>
  <si>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</si>
  <si>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</si>
  <si>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</si>
  <si>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</si>
  <si>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</si>
  <si>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</si>
  <si>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</si>
  <si>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</si>
  <si>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</si>
  <si>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</si>
  <si>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</si>
  <si>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</si>
  <si>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</si>
  <si>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</si>
  <si>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</si>
  <si>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</si>
  <si>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</si>
  <si>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</si>
  <si>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</si>
  <si>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</si>
  <si>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</si>
  <si>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</si>
  <si>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</si>
  <si>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</si>
  <si>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</si>
  <si>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</si>
  <si>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</si>
  <si>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</si>
  <si>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</si>
  <si>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</si>
  <si>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</si>
  <si>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</si>
  <si>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</si>
  <si>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</si>
  <si>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</si>
  <si>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</si>
  <si>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</si>
  <si>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</si>
  <si>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</si>
  <si>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</si>
  <si>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</si>
  <si>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</si>
  <si>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</si>
  <si>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</si>
  <si>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</si>
  <si>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</si>
  <si>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</si>
  <si>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</si>
  <si>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</si>
  <si>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</si>
  <si>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</si>
  <si>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</si>
  <si>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22" eb="123">
      <t>ヒ</t>
    </rPh>
    <rPh sb="124" eb="125">
      <t>ツヅ</t>
    </rPh>
    <rPh sb="126" eb="128">
      <t>ジンコウ</t>
    </rPh>
    <rPh sb="128" eb="130">
      <t>ゲンショウ</t>
    </rPh>
    <rPh sb="134" eb="136">
      <t>カダイ</t>
    </rPh>
    <rPh sb="156" eb="158">
      <t>テイジュウ</t>
    </rPh>
    <rPh sb="158" eb="160">
      <t>シサク</t>
    </rPh>
    <phoneticPr fontId="1"/>
  </si>
  <si>
    <t>①平成以降に統合簡易水道整備事業で整備した有形固定資産が多いため、類似団体、全国平均と比較すると低い数値となっている。一定、浄水場等の施設更新は達成できており、今後は管路更新が主要更新事業と捉える。
②類似団体が22.12％、全国平均23.75％に対し、本町は33.45％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Ph sb="1" eb="3">
      <t>ヘイセイ</t>
    </rPh>
    <rPh sb="3" eb="5">
      <t>イコウ</t>
    </rPh>
    <rPh sb="21" eb="23">
      <t>ユウケイ</t>
    </rPh>
    <rPh sb="23" eb="25">
      <t>コテイ</t>
    </rPh>
    <rPh sb="25" eb="27">
      <t>シサン</t>
    </rPh>
    <rPh sb="28" eb="29">
      <t>オオ</t>
    </rPh>
    <rPh sb="59" eb="61">
      <t>イッテイ</t>
    </rPh>
    <rPh sb="62" eb="65">
      <t>ジョウスイジョウ</t>
    </rPh>
    <rPh sb="65" eb="66">
      <t>ナド</t>
    </rPh>
    <rPh sb="67" eb="69">
      <t>シセツ</t>
    </rPh>
    <rPh sb="69" eb="71">
      <t>コウシン</t>
    </rPh>
    <rPh sb="72" eb="74">
      <t>タッセイ</t>
    </rPh>
    <rPh sb="80" eb="82">
      <t>コンゴ</t>
    </rPh>
    <rPh sb="83" eb="85">
      <t>カンロ</t>
    </rPh>
    <rPh sb="85" eb="87">
      <t>コウシン</t>
    </rPh>
    <rPh sb="88" eb="90">
      <t>シュヨウ</t>
    </rPh>
    <rPh sb="90" eb="92">
      <t>コウシン</t>
    </rPh>
    <rPh sb="92" eb="94">
      <t>ジギョウ</t>
    </rPh>
    <rPh sb="95" eb="96">
      <t>トラ</t>
    </rPh>
    <rPh sb="102" eb="104">
      <t>ルイジ</t>
    </rPh>
    <rPh sb="104" eb="106">
      <t>ダンタイ</t>
    </rPh>
    <rPh sb="114" eb="116">
      <t>ゼンコク</t>
    </rPh>
    <rPh sb="116" eb="118">
      <t>ヘイキン</t>
    </rPh>
    <rPh sb="125" eb="126">
      <t>タイ</t>
    </rPh>
    <rPh sb="128" eb="130">
      <t>ホンチョウ</t>
    </rPh>
    <rPh sb="140" eb="142">
      <t>スウチ</t>
    </rPh>
    <rPh sb="213" eb="215">
      <t>ゼンコク</t>
    </rPh>
    <rPh sb="215" eb="217">
      <t>ヘイキン</t>
    </rPh>
    <rPh sb="221" eb="222">
      <t>オト</t>
    </rPh>
    <rPh sb="227" eb="229">
      <t>ルイジ</t>
    </rPh>
    <rPh sb="229" eb="231">
      <t>ダンタイ</t>
    </rPh>
    <rPh sb="232" eb="234">
      <t>ヒカク</t>
    </rPh>
    <rPh sb="238" eb="241">
      <t>ドウテイド</t>
    </rPh>
    <rPh sb="248" eb="250">
      <t>コンゴ</t>
    </rPh>
    <rPh sb="251" eb="253">
      <t>カンロ</t>
    </rPh>
    <rPh sb="253" eb="255">
      <t>コウシン</t>
    </rPh>
    <rPh sb="255" eb="257">
      <t>ジギョウ</t>
    </rPh>
    <rPh sb="258" eb="260">
      <t>チュウシン</t>
    </rPh>
    <rPh sb="271" eb="274">
      <t>コウカテキ</t>
    </rPh>
    <rPh sb="275" eb="277">
      <t>カンロ</t>
    </rPh>
    <rPh sb="277" eb="279">
      <t>コウシン</t>
    </rPh>
    <rPh sb="280" eb="281">
      <t>スス</t>
    </rPh>
    <rPh sb="285" eb="286">
      <t>カンガ</t>
    </rPh>
    <phoneticPr fontId="1"/>
  </si>
  <si>
    <t>①類似団体、全国平均と比較して少し低い比率ではあるが、100％は超過しており、経常収益で賄えている状況である。多額の減価償却費は一般会計繰入金により均衡が保てていることから、今後の更新投資等の財源確保が困難な状況であり、経常経費の更なる削減等、経営改善に努める必要がある。
②法適用初年度の29年度に、法適用以前から存在する未収給水収益に係る特別損失を計上したことで欠損金が発生して以降は、利益剰余金が発生しており、累積欠損金は生じていない。
③企業債元金償還金が当面の間、5億6千万円前後で推移するが、法適用直後で現預金を保有していないため、類似団体、全国平均と比較しても極めて低い。現状の経営状況では、当面の間、同水準で推移すると見込む。
④類似団体が440％前後で推移しているのに対し、本町は1,318％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等から横ばい状況である。28年度で統合簡易水道整備事業が完了し、29年度以降、大規模な建設投資の計画はなく、地方債残高は減少すると考えられるが、類似団体と同規模の数値となるには、依然として20年以上かかる見込みである。
⑤類似団体は平均93％程度であるが、本町は元年度以降に50％を超えた程度である。減価償却費は6億円を下回ったものの高い水準であることが影響し、給水原価は424円となった。供給単価は依然として240円前後で推移しており、当面の間、料金回収率は50％付近の数値を維持する状況と考える。
⑥類似団体が190円前後であるのに対し、本町は若干低下はしたものの424円と高額になっている。高額な設備投資を行ってきたことにより法適用以前から給水原価は500円～550円前後で推移していた。減価償却費も5億円を超える規模であり、人口減少等に伴い、一般家庭の使用料が減少することが予測されるとともに施設の老朽化に伴う修繕費の増加等から、給水原価は、今後も高い水準を維持しながら推移することが予測される。
⑦類似団体が54%前後であるのに対し、本町は40％台となっている。一日平均配水量は約7千㎥前後で推移している状況であるが、施設能力に大きな変動はないため、今後も40％台で推移するものと考えられる。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業務営業に係る水量がコロナ禍前後の影響で増減しているものの、一般家庭に係る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Ph sb="15" eb="16">
      <t>スコ</t>
    </rPh>
    <rPh sb="17" eb="18">
      <t>ヒク</t>
    </rPh>
    <rPh sb="19" eb="21">
      <t>ヒリツ</t>
    </rPh>
    <rPh sb="55" eb="57">
      <t>タガク</t>
    </rPh>
    <rPh sb="68" eb="70">
      <t>クリイレ</t>
    </rPh>
    <rPh sb="70" eb="71">
      <t>キン</t>
    </rPh>
    <rPh sb="74" eb="76">
      <t>キンコウ</t>
    </rPh>
    <rPh sb="87" eb="89">
      <t>コンゴ</t>
    </rPh>
    <rPh sb="148" eb="150">
      <t>ネンド</t>
    </rPh>
    <rPh sb="152" eb="153">
      <t>ホウ</t>
    </rPh>
    <rPh sb="153" eb="155">
      <t>テキヨウ</t>
    </rPh>
    <rPh sb="170" eb="171">
      <t>カカ</t>
    </rPh>
    <rPh sb="192" eb="193">
      <t>イ</t>
    </rPh>
    <rPh sb="193" eb="194">
      <t>フリ</t>
    </rPh>
    <rPh sb="209" eb="211">
      <t>ルイセキ</t>
    </rPh>
    <rPh sb="211" eb="213">
      <t>ケッソン</t>
    </rPh>
    <rPh sb="213" eb="214">
      <t>キン</t>
    </rPh>
    <rPh sb="215" eb="216">
      <t>ショウ</t>
    </rPh>
    <rPh sb="244" eb="245">
      <t>エン</t>
    </rPh>
    <rPh sb="335" eb="337">
      <t>ゼンゴ</t>
    </rPh>
    <rPh sb="438" eb="440">
      <t>コウガク</t>
    </rPh>
    <rPh sb="462" eb="463">
      <t>ナド</t>
    </rPh>
    <rPh sb="510" eb="512">
      <t>ケイカク</t>
    </rPh>
    <rPh sb="551" eb="553">
      <t>イゼン</t>
    </rPh>
    <rPh sb="594" eb="596">
      <t>ガンネン</t>
    </rPh>
    <rPh sb="596" eb="597">
      <t>ド</t>
    </rPh>
    <rPh sb="597" eb="599">
      <t>イコウ</t>
    </rPh>
    <rPh sb="604" eb="605">
      <t>コ</t>
    </rPh>
    <rPh sb="607" eb="609">
      <t>テイド</t>
    </rPh>
    <rPh sb="623" eb="625">
      <t>シタマワ</t>
    </rPh>
    <rPh sb="630" eb="631">
      <t>タカ</t>
    </rPh>
    <rPh sb="632" eb="634">
      <t>スイジュン</t>
    </rPh>
    <rPh sb="663" eb="665">
      <t>イゼン</t>
    </rPh>
    <rPh sb="672" eb="674">
      <t>ゼンゴ</t>
    </rPh>
    <rPh sb="738" eb="740">
      <t>ジャッカン</t>
    </rPh>
    <rPh sb="740" eb="742">
      <t>テイカ</t>
    </rPh>
    <rPh sb="751" eb="752">
      <t>エン</t>
    </rPh>
    <rPh sb="821" eb="822">
      <t>コ</t>
    </rPh>
    <rPh sb="848" eb="850">
      <t>ゲンショウ</t>
    </rPh>
    <rPh sb="875" eb="876">
      <t>ヒ</t>
    </rPh>
    <rPh sb="927" eb="929">
      <t>ゼンゴ</t>
    </rPh>
    <rPh sb="1001" eb="1002">
      <t>ダイ</t>
    </rPh>
    <rPh sb="1027" eb="1029">
      <t>ゼンゴ</t>
    </rPh>
    <rPh sb="1037" eb="1039">
      <t>ゼンハン</t>
    </rPh>
    <rPh sb="1078" eb="1080">
      <t>ギョウム</t>
    </rPh>
    <rPh sb="1080" eb="1082">
      <t>エイギョウ</t>
    </rPh>
    <rPh sb="1083" eb="1084">
      <t>カカ</t>
    </rPh>
    <rPh sb="1085" eb="1087">
      <t>スイリョウ</t>
    </rPh>
    <rPh sb="1091" eb="1092">
      <t>カ</t>
    </rPh>
    <rPh sb="1092" eb="1094">
      <t>ゼンゴ</t>
    </rPh>
    <rPh sb="1095" eb="1097">
      <t>エイキョウ</t>
    </rPh>
    <rPh sb="1098" eb="1100">
      <t>ゾウゲン</t>
    </rPh>
    <rPh sb="1108" eb="1110">
      <t>イッパン</t>
    </rPh>
    <rPh sb="1110" eb="1112">
      <t>カテイ</t>
    </rPh>
    <rPh sb="1113" eb="1114">
      <t>カカ</t>
    </rPh>
    <rPh sb="1115" eb="1117">
      <t>スイリョウ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</si>
</sst>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0.32</c:v>
                </c:pt>
                <c:pt idx="1">
                  <c:v>0.8</c:v>
                </c:pt>
                <c:pt idx="2">
                  <c:v>0.48</c:v>
                </c:pt>
                <c:pt idx="3">
                  <c:v>0.43</c:v>
                </c:pt>
                <c:pt idx="4">
                  <c:v>0.56000000000000005</c:v>
                </c:pt>
              </c:numCache>
            </c:numRef>
          </c:val>
          <c:extLst>
            <c:ext xmlns:c16="http://schemas.microsoft.com/office/drawing/2014/chart" uri="{C3380CC4-5D6E-409C-BE32-E72D297353CC}">
              <c16:uniqueId val="{00000000-C47D-4CA6-84E3-CCD165AD95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47D-4CA6-84E3-CCD165AD95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44.1</c:v>
                </c:pt>
                <c:pt idx="1">
                  <c:v>49.52</c:v>
                </c:pt>
                <c:pt idx="2">
                  <c:v>49.83</c:v>
                </c:pt>
                <c:pt idx="3">
                  <c:v>45.63</c:v>
                </c:pt>
                <c:pt idx="4">
                  <c:v>45.7</c:v>
                </c:pt>
              </c:numCache>
            </c:numRef>
          </c:val>
          <c:extLst>
            <c:ext xmlns:c16="http://schemas.microsoft.com/office/drawing/2014/chart" uri="{C3380CC4-5D6E-409C-BE32-E72D297353CC}">
              <c16:uniqueId val="{00000000-8C98-4ECE-BAF1-BF876D084E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8C98-4ECE-BAF1-BF876D084E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74.400000000000006</c:v>
                </c:pt>
                <c:pt idx="1">
                  <c:v>72.430000000000007</c:v>
                </c:pt>
                <c:pt idx="2">
                  <c:v>71.11</c:v>
                </c:pt>
                <c:pt idx="3">
                  <c:v>71.44</c:v>
                </c:pt>
                <c:pt idx="4">
                  <c:v>72.39</c:v>
                </c:pt>
              </c:numCache>
            </c:numRef>
          </c:val>
          <c:extLst>
            <c:ext xmlns:c16="http://schemas.microsoft.com/office/drawing/2014/chart" uri="{C3380CC4-5D6E-409C-BE32-E72D297353CC}">
              <c16:uniqueId val="{00000000-3F97-4826-AA5D-B731A04DC6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3F97-4826-AA5D-B731A04DC6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105.15</c:v>
                </c:pt>
                <c:pt idx="1">
                  <c:v>101.75</c:v>
                </c:pt>
                <c:pt idx="2">
                  <c:v>105.04</c:v>
                </c:pt>
                <c:pt idx="3">
                  <c:v>104.43</c:v>
                </c:pt>
                <c:pt idx="4">
                  <c:v>105.58</c:v>
                </c:pt>
              </c:numCache>
            </c:numRef>
          </c:val>
          <c:extLst>
            <c:ext xmlns:c16="http://schemas.microsoft.com/office/drawing/2014/chart" uri="{C3380CC4-5D6E-409C-BE32-E72D297353CC}">
              <c16:uniqueId val="{00000000-BDF3-4048-8AB2-700B458408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BDF3-4048-8AB2-700B458408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11.74</c:v>
                </c:pt>
                <c:pt idx="1">
                  <c:v>16.309999999999999</c:v>
                </c:pt>
                <c:pt idx="2">
                  <c:v>20.71</c:v>
                </c:pt>
                <c:pt idx="3">
                  <c:v>24.53</c:v>
                </c:pt>
                <c:pt idx="4">
                  <c:v>27.81</c:v>
                </c:pt>
              </c:numCache>
            </c:numRef>
          </c:val>
          <c:extLst>
            <c:ext xmlns:c16="http://schemas.microsoft.com/office/drawing/2014/chart" uri="{C3380CC4-5D6E-409C-BE32-E72D297353CC}">
              <c16:uniqueId val="{00000000-BAD0-46E4-8EEF-EBCFDE8335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AD0-46E4-8EEF-EBCFDE8335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8.1300000000000008</c:v>
                </c:pt>
                <c:pt idx="1">
                  <c:v>20.72</c:v>
                </c:pt>
                <c:pt idx="2">
                  <c:v>26.48</c:v>
                </c:pt>
                <c:pt idx="3">
                  <c:v>31.55</c:v>
                </c:pt>
                <c:pt idx="4">
                  <c:v>33.450000000000003</c:v>
                </c:pt>
              </c:numCache>
            </c:numRef>
          </c:val>
          <c:extLst>
            <c:ext xmlns:c16="http://schemas.microsoft.com/office/drawing/2014/chart" uri="{C3380CC4-5D6E-409C-BE32-E72D297353CC}">
              <c16:uniqueId val="{00000000-7C8B-48C6-BB80-8FC33D4EE4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7C8B-48C6-BB80-8FC33D4EE4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1-4A17-9A78-02511E8478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3E1-4A17-9A78-02511E8478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39.729999999999997</c:v>
                </c:pt>
                <c:pt idx="1">
                  <c:v>43.34</c:v>
                </c:pt>
                <c:pt idx="2">
                  <c:v>55.4</c:v>
                </c:pt>
                <c:pt idx="3">
                  <c:v>56.78</c:v>
                </c:pt>
                <c:pt idx="4">
                  <c:v>56.05</c:v>
                </c:pt>
              </c:numCache>
            </c:numRef>
          </c:val>
          <c:extLst>
            <c:ext xmlns:c16="http://schemas.microsoft.com/office/drawing/2014/chart" uri="{C3380CC4-5D6E-409C-BE32-E72D297353CC}">
              <c16:uniqueId val="{00000000-82C3-473D-A91B-05ECFA8318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82C3-473D-A91B-05ECFA8318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1677.79</c:v>
                </c:pt>
                <c:pt idx="1">
                  <c:v>1587.3</c:v>
                </c:pt>
                <c:pt idx="2">
                  <c:v>1520.26</c:v>
                </c:pt>
                <c:pt idx="3">
                  <c:v>1423.53</c:v>
                </c:pt>
                <c:pt idx="4">
                  <c:v>1318.42</c:v>
                </c:pt>
              </c:numCache>
            </c:numRef>
          </c:val>
          <c:extLst>
            <c:ext xmlns:c16="http://schemas.microsoft.com/office/drawing/2014/chart" uri="{C3380CC4-5D6E-409C-BE32-E72D297353CC}">
              <c16:uniqueId val="{00000000-7F8A-4097-BA7B-9C99D0DA8F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7F8A-4097-BA7B-9C99D0DA8F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46.59</c:v>
                </c:pt>
                <c:pt idx="1">
                  <c:v>52.79</c:v>
                </c:pt>
                <c:pt idx="2">
                  <c:v>55.58</c:v>
                </c:pt>
                <c:pt idx="3">
                  <c:v>56.89</c:v>
                </c:pt>
                <c:pt idx="4">
                  <c:v>57.64</c:v>
                </c:pt>
              </c:numCache>
            </c:numRef>
          </c:val>
          <c:extLst>
            <c:ext xmlns:c16="http://schemas.microsoft.com/office/drawing/2014/chart" uri="{C3380CC4-5D6E-409C-BE32-E72D297353CC}">
              <c16:uniqueId val="{00000000-FEFA-41DE-980C-DCB2807BF2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FEFA-41DE-980C-DCB2807BF2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522.29</c:v>
                </c:pt>
                <c:pt idx="1">
                  <c:v>462.97</c:v>
                </c:pt>
                <c:pt idx="2">
                  <c:v>440.51</c:v>
                </c:pt>
                <c:pt idx="3">
                  <c:v>430.35</c:v>
                </c:pt>
                <c:pt idx="4">
                  <c:v>424.83</c:v>
                </c:pt>
              </c:numCache>
            </c:numRef>
          </c:val>
          <c:extLst>
            <c:ext xmlns:c16="http://schemas.microsoft.com/office/drawing/2014/chart" uri="{C3380CC4-5D6E-409C-BE32-E72D297353CC}">
              <c16:uniqueId val="{00000000-B2A8-4A01-943A-4EDAC0B28D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B2A8-4A01-943A-4EDAC0B28D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2" sqref="B2:BZ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京丹波町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13005</v>
      </c>
      <c r="AM8" s="44"/>
      <c r="AN8" s="44"/>
      <c r="AO8" s="44"/>
      <c r="AP8" s="44"/>
      <c r="AQ8" s="44"/>
      <c r="AR8" s="44"/>
      <c r="AS8" s="44"/>
      <c r="AT8" s="45">
        <f>データ!$S$6</f>
        <v>303.08999999999997</v>
      </c>
      <c r="AU8" s="46"/>
      <c r="AV8" s="46"/>
      <c r="AW8" s="46"/>
      <c r="AX8" s="46"/>
      <c r="AY8" s="46"/>
      <c r="AZ8" s="46"/>
      <c r="BA8" s="46"/>
      <c r="BB8" s="47">
        <f>データ!$T$6</f>
        <v>42.91</v>
      </c>
      <c r="BC8" s="47"/>
      <c r="BD8" s="47"/>
      <c r="BE8" s="47"/>
      <c r="BF8" s="47"/>
      <c r="BG8" s="47"/>
      <c r="BH8" s="47"/>
      <c r="BI8" s="47"/>
      <c r="BJ8" s="3"/>
      <c r="BK8" s="3"/>
      <c r="BL8" s="48" t="s">
        <v>1</v>
      </c>
      <c r="BM8" s="49"/>
      <c r="BN8" s="50" t="s">
        <v>20</v>
      </c>
      <c r="BO8" s="50"/>
      <c r="BP8" s="50"/>
      <c r="BQ8" s="50"/>
      <c r="BR8" s="50"/>
      <c r="BS8" s="50"/>
      <c r="BT8" s="50"/>
      <c r="BU8" s="50"/>
      <c r="BV8" s="50"/>
      <c r="BW8" s="50"/>
      <c r="BX8" s="50"/>
      <c r="BY8" s="51"/>
    </row>
    <row r="9" spans="1:78" ht="18.75" customHeight="1" x14ac:dyDescent="0.2">
      <c r="A9" s="2"/>
      <c r="B9" s="33" t="s">
        <v>21</v>
      </c>
      <c r="C9" s="34"/>
      <c r="D9" s="34"/>
      <c r="E9" s="34"/>
      <c r="F9" s="34"/>
      <c r="G9" s="34"/>
      <c r="H9" s="34"/>
      <c r="I9" s="33" t="s">
        <v>23</v>
      </c>
      <c r="J9" s="34"/>
      <c r="K9" s="34"/>
      <c r="L9" s="34"/>
      <c r="M9" s="34"/>
      <c r="N9" s="34"/>
      <c r="O9" s="35"/>
      <c r="P9" s="36" t="s">
        <v>24</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29</v>
      </c>
      <c r="AU9" s="34"/>
      <c r="AV9" s="34"/>
      <c r="AW9" s="34"/>
      <c r="AX9" s="34"/>
      <c r="AY9" s="34"/>
      <c r="AZ9" s="34"/>
      <c r="BA9" s="34"/>
      <c r="BB9" s="36" t="s">
        <v>15</v>
      </c>
      <c r="BC9" s="36"/>
      <c r="BD9" s="36"/>
      <c r="BE9" s="36"/>
      <c r="BF9" s="36"/>
      <c r="BG9" s="36"/>
      <c r="BH9" s="36"/>
      <c r="BI9" s="36"/>
      <c r="BJ9" s="3"/>
      <c r="BK9" s="3"/>
      <c r="BL9" s="52" t="s">
        <v>31</v>
      </c>
      <c r="BM9" s="53"/>
      <c r="BN9" s="54" t="s">
        <v>32</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45.64</v>
      </c>
      <c r="J10" s="46"/>
      <c r="K10" s="46"/>
      <c r="L10" s="46"/>
      <c r="M10" s="46"/>
      <c r="N10" s="46"/>
      <c r="O10" s="56"/>
      <c r="P10" s="47">
        <f>データ!$P$6</f>
        <v>100</v>
      </c>
      <c r="Q10" s="47"/>
      <c r="R10" s="47"/>
      <c r="S10" s="47"/>
      <c r="T10" s="47"/>
      <c r="U10" s="47"/>
      <c r="V10" s="47"/>
      <c r="W10" s="44">
        <f>データ!$Q$6</f>
        <v>4450</v>
      </c>
      <c r="X10" s="44"/>
      <c r="Y10" s="44"/>
      <c r="Z10" s="44"/>
      <c r="AA10" s="44"/>
      <c r="AB10" s="44"/>
      <c r="AC10" s="44"/>
      <c r="AD10" s="2"/>
      <c r="AE10" s="2"/>
      <c r="AF10" s="2"/>
      <c r="AG10" s="2"/>
      <c r="AH10" s="2"/>
      <c r="AI10" s="2"/>
      <c r="AJ10" s="2"/>
      <c r="AK10" s="2"/>
      <c r="AL10" s="44">
        <f>データ!$U$6</f>
        <v>12876</v>
      </c>
      <c r="AM10" s="44"/>
      <c r="AN10" s="44"/>
      <c r="AO10" s="44"/>
      <c r="AP10" s="44"/>
      <c r="AQ10" s="44"/>
      <c r="AR10" s="44"/>
      <c r="AS10" s="44"/>
      <c r="AT10" s="45">
        <f>データ!$V$6</f>
        <v>36.75</v>
      </c>
      <c r="AU10" s="46"/>
      <c r="AV10" s="46"/>
      <c r="AW10" s="46"/>
      <c r="AX10" s="46"/>
      <c r="AY10" s="46"/>
      <c r="AZ10" s="46"/>
      <c r="BA10" s="46"/>
      <c r="BB10" s="47">
        <f>データ!$W$6</f>
        <v>350.37</v>
      </c>
      <c r="BC10" s="47"/>
      <c r="BD10" s="47"/>
      <c r="BE10" s="47"/>
      <c r="BF10" s="47"/>
      <c r="BG10" s="47"/>
      <c r="BH10" s="47"/>
      <c r="BI10" s="47"/>
      <c r="BJ10" s="2"/>
      <c r="BK10" s="2"/>
      <c r="BL10" s="57" t="s">
        <v>34</v>
      </c>
      <c r="BM10" s="58"/>
      <c r="BN10" s="59" t="s">
        <v>17</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2">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82" t="s">
        <v>109</v>
      </c>
      <c r="BM66" s="83"/>
      <c r="BN66" s="83"/>
      <c r="BO66" s="83"/>
      <c r="BP66" s="83"/>
      <c r="BQ66" s="83"/>
      <c r="BR66" s="83"/>
      <c r="BS66" s="83"/>
      <c r="BT66" s="83"/>
      <c r="BU66" s="83"/>
      <c r="BV66" s="83"/>
      <c r="BW66" s="83"/>
      <c r="BX66" s="83"/>
      <c r="BY66" s="83"/>
      <c r="BZ66" s="8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82"/>
      <c r="BM67" s="83"/>
      <c r="BN67" s="83"/>
      <c r="BO67" s="83"/>
      <c r="BP67" s="83"/>
      <c r="BQ67" s="83"/>
      <c r="BR67" s="83"/>
      <c r="BS67" s="83"/>
      <c r="BT67" s="83"/>
      <c r="BU67" s="83"/>
      <c r="BV67" s="83"/>
      <c r="BW67" s="83"/>
      <c r="BX67" s="83"/>
      <c r="BY67" s="83"/>
      <c r="BZ67" s="8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82"/>
      <c r="BM68" s="83"/>
      <c r="BN68" s="83"/>
      <c r="BO68" s="83"/>
      <c r="BP68" s="83"/>
      <c r="BQ68" s="83"/>
      <c r="BR68" s="83"/>
      <c r="BS68" s="83"/>
      <c r="BT68" s="83"/>
      <c r="BU68" s="83"/>
      <c r="BV68" s="83"/>
      <c r="BW68" s="83"/>
      <c r="BX68" s="83"/>
      <c r="BY68" s="83"/>
      <c r="BZ68" s="8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82"/>
      <c r="BM69" s="83"/>
      <c r="BN69" s="83"/>
      <c r="BO69" s="83"/>
      <c r="BP69" s="83"/>
      <c r="BQ69" s="83"/>
      <c r="BR69" s="83"/>
      <c r="BS69" s="83"/>
      <c r="BT69" s="83"/>
      <c r="BU69" s="83"/>
      <c r="BV69" s="83"/>
      <c r="BW69" s="83"/>
      <c r="BX69" s="83"/>
      <c r="BY69" s="83"/>
      <c r="BZ69" s="8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82"/>
      <c r="BM70" s="83"/>
      <c r="BN70" s="83"/>
      <c r="BO70" s="83"/>
      <c r="BP70" s="83"/>
      <c r="BQ70" s="83"/>
      <c r="BR70" s="83"/>
      <c r="BS70" s="83"/>
      <c r="BT70" s="83"/>
      <c r="BU70" s="83"/>
      <c r="BV70" s="83"/>
      <c r="BW70" s="83"/>
      <c r="BX70" s="83"/>
      <c r="BY70" s="83"/>
      <c r="BZ70" s="8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82"/>
      <c r="BM71" s="83"/>
      <c r="BN71" s="83"/>
      <c r="BO71" s="83"/>
      <c r="BP71" s="83"/>
      <c r="BQ71" s="83"/>
      <c r="BR71" s="83"/>
      <c r="BS71" s="83"/>
      <c r="BT71" s="83"/>
      <c r="BU71" s="83"/>
      <c r="BV71" s="83"/>
      <c r="BW71" s="83"/>
      <c r="BX71" s="83"/>
      <c r="BY71" s="83"/>
      <c r="BZ71" s="8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82"/>
      <c r="BM72" s="83"/>
      <c r="BN72" s="83"/>
      <c r="BO72" s="83"/>
      <c r="BP72" s="83"/>
      <c r="BQ72" s="83"/>
      <c r="BR72" s="83"/>
      <c r="BS72" s="83"/>
      <c r="BT72" s="83"/>
      <c r="BU72" s="83"/>
      <c r="BV72" s="83"/>
      <c r="BW72" s="83"/>
      <c r="BX72" s="83"/>
      <c r="BY72" s="83"/>
      <c r="BZ72" s="8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82"/>
      <c r="BM73" s="83"/>
      <c r="BN73" s="83"/>
      <c r="BO73" s="83"/>
      <c r="BP73" s="83"/>
      <c r="BQ73" s="83"/>
      <c r="BR73" s="83"/>
      <c r="BS73" s="83"/>
      <c r="BT73" s="83"/>
      <c r="BU73" s="83"/>
      <c r="BV73" s="83"/>
      <c r="BW73" s="83"/>
      <c r="BX73" s="83"/>
      <c r="BY73" s="83"/>
      <c r="BZ73" s="8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82"/>
      <c r="BM74" s="83"/>
      <c r="BN74" s="83"/>
      <c r="BO74" s="83"/>
      <c r="BP74" s="83"/>
      <c r="BQ74" s="83"/>
      <c r="BR74" s="83"/>
      <c r="BS74" s="83"/>
      <c r="BT74" s="83"/>
      <c r="BU74" s="83"/>
      <c r="BV74" s="83"/>
      <c r="BW74" s="83"/>
      <c r="BX74" s="83"/>
      <c r="BY74" s="83"/>
      <c r="BZ74" s="8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82"/>
      <c r="BM75" s="83"/>
      <c r="BN75" s="83"/>
      <c r="BO75" s="83"/>
      <c r="BP75" s="83"/>
      <c r="BQ75" s="83"/>
      <c r="BR75" s="83"/>
      <c r="BS75" s="83"/>
      <c r="BT75" s="83"/>
      <c r="BU75" s="83"/>
      <c r="BV75" s="83"/>
      <c r="BW75" s="83"/>
      <c r="BX75" s="83"/>
      <c r="BY75" s="83"/>
      <c r="BZ75" s="8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82"/>
      <c r="BM76" s="83"/>
      <c r="BN76" s="83"/>
      <c r="BO76" s="83"/>
      <c r="BP76" s="83"/>
      <c r="BQ76" s="83"/>
      <c r="BR76" s="83"/>
      <c r="BS76" s="83"/>
      <c r="BT76" s="83"/>
      <c r="BU76" s="83"/>
      <c r="BV76" s="83"/>
      <c r="BW76" s="83"/>
      <c r="BX76" s="83"/>
      <c r="BY76" s="83"/>
      <c r="BZ76" s="8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82"/>
      <c r="BM77" s="83"/>
      <c r="BN77" s="83"/>
      <c r="BO77" s="83"/>
      <c r="BP77" s="83"/>
      <c r="BQ77" s="83"/>
      <c r="BR77" s="83"/>
      <c r="BS77" s="83"/>
      <c r="BT77" s="83"/>
      <c r="BU77" s="83"/>
      <c r="BV77" s="83"/>
      <c r="BW77" s="83"/>
      <c r="BX77" s="83"/>
      <c r="BY77" s="83"/>
      <c r="BZ77" s="8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82"/>
      <c r="BM78" s="83"/>
      <c r="BN78" s="83"/>
      <c r="BO78" s="83"/>
      <c r="BP78" s="83"/>
      <c r="BQ78" s="83"/>
      <c r="BR78" s="83"/>
      <c r="BS78" s="83"/>
      <c r="BT78" s="83"/>
      <c r="BU78" s="83"/>
      <c r="BV78" s="83"/>
      <c r="BW78" s="83"/>
      <c r="BX78" s="83"/>
      <c r="BY78" s="83"/>
      <c r="BZ78" s="84"/>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82"/>
      <c r="BM79" s="83"/>
      <c r="BN79" s="83"/>
      <c r="BO79" s="83"/>
      <c r="BP79" s="83"/>
      <c r="BQ79" s="83"/>
      <c r="BR79" s="83"/>
      <c r="BS79" s="83"/>
      <c r="BT79" s="83"/>
      <c r="BU79" s="83"/>
      <c r="BV79" s="83"/>
      <c r="BW79" s="83"/>
      <c r="BX79" s="83"/>
      <c r="BY79" s="83"/>
      <c r="BZ79" s="84"/>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82"/>
      <c r="BM80" s="83"/>
      <c r="BN80" s="83"/>
      <c r="BO80" s="83"/>
      <c r="BP80" s="83"/>
      <c r="BQ80" s="83"/>
      <c r="BR80" s="83"/>
      <c r="BS80" s="83"/>
      <c r="BT80" s="83"/>
      <c r="BU80" s="83"/>
      <c r="BV80" s="83"/>
      <c r="BW80" s="83"/>
      <c r="BX80" s="83"/>
      <c r="BY80" s="83"/>
      <c r="BZ80" s="8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82"/>
      <c r="BM81" s="83"/>
      <c r="BN81" s="83"/>
      <c r="BO81" s="83"/>
      <c r="BP81" s="83"/>
      <c r="BQ81" s="83"/>
      <c r="BR81" s="83"/>
      <c r="BS81" s="83"/>
      <c r="BT81" s="83"/>
      <c r="BU81" s="83"/>
      <c r="BV81" s="83"/>
      <c r="BW81" s="83"/>
      <c r="BX81" s="83"/>
      <c r="BY81" s="83"/>
      <c r="BZ81" s="8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5"/>
      <c r="BM82" s="86"/>
      <c r="BN82" s="86"/>
      <c r="BO82" s="86"/>
      <c r="BP82" s="86"/>
      <c r="BQ82" s="86"/>
      <c r="BR82" s="86"/>
      <c r="BS82" s="86"/>
      <c r="BT82" s="86"/>
      <c r="BU82" s="86"/>
      <c r="BV82" s="86"/>
      <c r="BW82" s="86"/>
      <c r="BX82" s="86"/>
      <c r="BY82" s="86"/>
      <c r="BZ82" s="87"/>
    </row>
    <row r="83" spans="1:78" x14ac:dyDescent="0.2">
      <c r="C83" s="10"/>
    </row>
    <row r="84" spans="1:78" hidden="1" x14ac:dyDescent="0.2">
      <c r="B84" s="6" t="s">
        <v>42</v>
      </c>
      <c r="C84" s="6"/>
      <c r="D84" s="6"/>
      <c r="E84" s="6" t="s">
        <v>43</v>
      </c>
      <c r="F84" s="6" t="s">
        <v>45</v>
      </c>
      <c r="G84" s="6" t="s">
        <v>47</v>
      </c>
      <c r="H84" s="6" t="s">
        <v>41</v>
      </c>
      <c r="I84" s="6" t="s">
        <v>3</v>
      </c>
      <c r="J84" s="6" t="s">
        <v>26</v>
      </c>
      <c r="K84" s="6" t="s">
        <v>48</v>
      </c>
      <c r="L84" s="6" t="s">
        <v>49</v>
      </c>
      <c r="M84" s="6" t="s">
        <v>33</v>
      </c>
      <c r="N84" s="6" t="s">
        <v>51</v>
      </c>
      <c r="O84" s="6" t="s">
        <v>53</v>
      </c>
    </row>
    <row r="85" spans="1:78" hidden="1" x14ac:dyDescent="0.2">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1aqqgIpk1sTGo8NceKG/3TSD8loe9WNri5ZBRwJ+cno/XmPQadfZWgt06hrHqqnevdmCc5Dg8QS4ZZ6nQ92ZdA==" saltValue="dnRUTfpx95i7zs17O4ID5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50</v>
      </c>
      <c r="C3" s="17" t="s">
        <v>57</v>
      </c>
      <c r="D3" s="17" t="s">
        <v>58</v>
      </c>
      <c r="E3" s="17" t="s">
        <v>8</v>
      </c>
      <c r="F3" s="17" t="s">
        <v>7</v>
      </c>
      <c r="G3" s="17" t="s">
        <v>25</v>
      </c>
      <c r="H3" s="90" t="s">
        <v>30</v>
      </c>
      <c r="I3" s="91"/>
      <c r="J3" s="91"/>
      <c r="K3" s="91"/>
      <c r="L3" s="91"/>
      <c r="M3" s="91"/>
      <c r="N3" s="91"/>
      <c r="O3" s="91"/>
      <c r="P3" s="91"/>
      <c r="Q3" s="91"/>
      <c r="R3" s="91"/>
      <c r="S3" s="91"/>
      <c r="T3" s="91"/>
      <c r="U3" s="91"/>
      <c r="V3" s="91"/>
      <c r="W3" s="92"/>
      <c r="X3" s="88" t="s">
        <v>54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59</v>
      </c>
      <c r="B4" s="18"/>
      <c r="C4" s="18"/>
      <c r="D4" s="18"/>
      <c r="E4" s="18"/>
      <c r="F4" s="18"/>
      <c r="G4" s="18"/>
      <c r="H4" s="93"/>
      <c r="I4" s="94"/>
      <c r="J4" s="94"/>
      <c r="K4" s="94"/>
      <c r="L4" s="94"/>
      <c r="M4" s="94"/>
      <c r="N4" s="94"/>
      <c r="O4" s="94"/>
      <c r="P4" s="94"/>
      <c r="Q4" s="94"/>
      <c r="R4" s="94"/>
      <c r="S4" s="94"/>
      <c r="T4" s="94"/>
      <c r="U4" s="94"/>
      <c r="V4" s="94"/>
      <c r="W4" s="95"/>
      <c r="X4" s="89" t="s">
        <v>52</v>
      </c>
      <c r="Y4" s="89"/>
      <c r="Z4" s="89"/>
      <c r="AA4" s="89"/>
      <c r="AB4" s="89"/>
      <c r="AC4" s="89"/>
      <c r="AD4" s="89"/>
      <c r="AE4" s="89"/>
      <c r="AF4" s="89"/>
      <c r="AG4" s="89"/>
      <c r="AH4" s="89"/>
      <c r="AI4" s="89" t="s">
        <v>44</v>
      </c>
      <c r="AJ4" s="89"/>
      <c r="AK4" s="89"/>
      <c r="AL4" s="89"/>
      <c r="AM4" s="89"/>
      <c r="AN4" s="89"/>
      <c r="AO4" s="89"/>
      <c r="AP4" s="89"/>
      <c r="AQ4" s="89"/>
      <c r="AR4" s="89"/>
      <c r="AS4" s="89"/>
      <c r="AT4" s="89" t="s">
        <v>38</v>
      </c>
      <c r="AU4" s="89"/>
      <c r="AV4" s="89"/>
      <c r="AW4" s="89"/>
      <c r="AX4" s="89"/>
      <c r="AY4" s="89"/>
      <c r="AZ4" s="89"/>
      <c r="BA4" s="89"/>
      <c r="BB4" s="89"/>
      <c r="BC4" s="89"/>
      <c r="BD4" s="89"/>
      <c r="BE4" s="89" t="s">
        <v>60</v>
      </c>
      <c r="BF4" s="89"/>
      <c r="BG4" s="89"/>
      <c r="BH4" s="89"/>
      <c r="BI4" s="89"/>
      <c r="BJ4" s="89"/>
      <c r="BK4" s="89"/>
      <c r="BL4" s="89"/>
      <c r="BM4" s="89"/>
      <c r="BN4" s="89"/>
      <c r="BO4" s="89"/>
      <c r="BP4" s="89" t="s">
        <v>35</v>
      </c>
      <c r="BQ4" s="89"/>
      <c r="BR4" s="89"/>
      <c r="BS4" s="89"/>
      <c r="BT4" s="89"/>
      <c r="BU4" s="89"/>
      <c r="BV4" s="89"/>
      <c r="BW4" s="89"/>
      <c r="BX4" s="89"/>
      <c r="BY4" s="89"/>
      <c r="BZ4" s="89"/>
      <c r="CA4" s="89" t="s">
        <v>62</v>
      </c>
      <c r="CB4" s="89"/>
      <c r="CC4" s="89"/>
      <c r="CD4" s="89"/>
      <c r="CE4" s="89"/>
      <c r="CF4" s="89"/>
      <c r="CG4" s="89"/>
      <c r="CH4" s="89"/>
      <c r="CI4" s="89"/>
      <c r="CJ4" s="89"/>
      <c r="CK4" s="89"/>
      <c r="CL4" s="89" t="s">
        <v>64</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61</v>
      </c>
      <c r="DT4" s="89"/>
      <c r="DU4" s="89"/>
      <c r="DV4" s="89"/>
      <c r="DW4" s="89"/>
      <c r="DX4" s="89"/>
      <c r="DY4" s="89"/>
      <c r="DZ4" s="89"/>
      <c r="EA4" s="89"/>
      <c r="EB4" s="89"/>
      <c r="EC4" s="89"/>
      <c r="ED4" s="89" t="s">
        <v>67</v>
      </c>
      <c r="EE4" s="89"/>
      <c r="EF4" s="89"/>
      <c r="EG4" s="89"/>
      <c r="EH4" s="89"/>
      <c r="EI4" s="89"/>
      <c r="EJ4" s="89"/>
      <c r="EK4" s="89"/>
      <c r="EL4" s="89"/>
      <c r="EM4" s="89"/>
      <c r="EN4" s="89"/>
    </row>
    <row r="5" spans="1:144" x14ac:dyDescent="0.2">
      <c r="A5" s="15" t="s">
        <v>28</v>
      </c>
      <c r="B5" s="19"/>
      <c r="C5" s="19"/>
      <c r="D5" s="19"/>
      <c r="E5" s="19"/>
      <c r="F5" s="19"/>
      <c r="G5" s="19"/>
      <c r="H5" s="25" t="s">
        <v>56</v>
      </c>
      <c r="I5" s="25" t="s">
        <v>68</v>
      </c>
      <c r="J5" s="25" t="s">
        <v>69</v>
      </c>
      <c r="K5" s="25" t="s">
        <v>70</v>
      </c>
      <c r="L5" s="25" t="s">
        <v>71</v>
      </c>
      <c r="M5" s="25" t="s">
        <v>9</v>
      </c>
      <c r="N5" s="25" t="s">
        <v>72</v>
      </c>
      <c r="O5" s="25" t="s">
        <v>73</v>
      </c>
      <c r="P5" s="25" t="s">
        <v>74</v>
      </c>
      <c r="Q5" s="25" t="s">
        <v>75</v>
      </c>
      <c r="R5" s="25" t="s">
        <v>76</v>
      </c>
      <c r="S5" s="25" t="s">
        <v>77</v>
      </c>
      <c r="T5" s="25" t="s">
        <v>63</v>
      </c>
      <c r="U5" s="25" t="s">
        <v>78</v>
      </c>
      <c r="V5" s="25" t="s">
        <v>79</v>
      </c>
      <c r="W5" s="25" t="s">
        <v>80</v>
      </c>
      <c r="X5" s="25" t="s">
        <v>81</v>
      </c>
      <c r="Y5" s="25" t="s">
        <v>82</v>
      </c>
      <c r="Z5" s="25" t="s">
        <v>83</v>
      </c>
      <c r="AA5" s="25" t="s">
        <v>84</v>
      </c>
      <c r="AB5" s="25" t="s">
        <v>85</v>
      </c>
      <c r="AC5" s="25" t="s">
        <v>86</v>
      </c>
      <c r="AD5" s="25" t="s">
        <v>88</v>
      </c>
      <c r="AE5" s="25" t="s">
        <v>89</v>
      </c>
      <c r="AF5" s="25" t="s">
        <v>90</v>
      </c>
      <c r="AG5" s="25" t="s">
        <v>91</v>
      </c>
      <c r="AH5" s="25" t="s">
        <v>42</v>
      </c>
      <c r="AI5" s="25" t="s">
        <v>81</v>
      </c>
      <c r="AJ5" s="25" t="s">
        <v>82</v>
      </c>
      <c r="AK5" s="25" t="s">
        <v>83</v>
      </c>
      <c r="AL5" s="25" t="s">
        <v>84</v>
      </c>
      <c r="AM5" s="25" t="s">
        <v>85</v>
      </c>
      <c r="AN5" s="25" t="s">
        <v>86</v>
      </c>
      <c r="AO5" s="25" t="s">
        <v>88</v>
      </c>
      <c r="AP5" s="25" t="s">
        <v>89</v>
      </c>
      <c r="AQ5" s="25" t="s">
        <v>90</v>
      </c>
      <c r="AR5" s="25" t="s">
        <v>91</v>
      </c>
      <c r="AS5" s="25" t="s">
        <v>87</v>
      </c>
      <c r="AT5" s="25" t="s">
        <v>81</v>
      </c>
      <c r="AU5" s="25" t="s">
        <v>82</v>
      </c>
      <c r="AV5" s="25" t="s">
        <v>83</v>
      </c>
      <c r="AW5" s="25" t="s">
        <v>84</v>
      </c>
      <c r="AX5" s="25" t="s">
        <v>85</v>
      </c>
      <c r="AY5" s="25" t="s">
        <v>86</v>
      </c>
      <c r="AZ5" s="25" t="s">
        <v>88</v>
      </c>
      <c r="BA5" s="25" t="s">
        <v>89</v>
      </c>
      <c r="BB5" s="25" t="s">
        <v>90</v>
      </c>
      <c r="BC5" s="25" t="s">
        <v>91</v>
      </c>
      <c r="BD5" s="25" t="s">
        <v>87</v>
      </c>
      <c r="BE5" s="25" t="s">
        <v>81</v>
      </c>
      <c r="BF5" s="25" t="s">
        <v>82</v>
      </c>
      <c r="BG5" s="25" t="s">
        <v>83</v>
      </c>
      <c r="BH5" s="25" t="s">
        <v>84</v>
      </c>
      <c r="BI5" s="25" t="s">
        <v>85</v>
      </c>
      <c r="BJ5" s="25" t="s">
        <v>86</v>
      </c>
      <c r="BK5" s="25" t="s">
        <v>88</v>
      </c>
      <c r="BL5" s="25" t="s">
        <v>89</v>
      </c>
      <c r="BM5" s="25" t="s">
        <v>90</v>
      </c>
      <c r="BN5" s="25" t="s">
        <v>91</v>
      </c>
      <c r="BO5" s="25" t="s">
        <v>87</v>
      </c>
      <c r="BP5" s="25" t="s">
        <v>81</v>
      </c>
      <c r="BQ5" s="25" t="s">
        <v>82</v>
      </c>
      <c r="BR5" s="25" t="s">
        <v>83</v>
      </c>
      <c r="BS5" s="25" t="s">
        <v>84</v>
      </c>
      <c r="BT5" s="25" t="s">
        <v>85</v>
      </c>
      <c r="BU5" s="25" t="s">
        <v>86</v>
      </c>
      <c r="BV5" s="25" t="s">
        <v>88</v>
      </c>
      <c r="BW5" s="25" t="s">
        <v>89</v>
      </c>
      <c r="BX5" s="25" t="s">
        <v>90</v>
      </c>
      <c r="BY5" s="25" t="s">
        <v>91</v>
      </c>
      <c r="BZ5" s="25" t="s">
        <v>87</v>
      </c>
      <c r="CA5" s="25" t="s">
        <v>81</v>
      </c>
      <c r="CB5" s="25" t="s">
        <v>82</v>
      </c>
      <c r="CC5" s="25" t="s">
        <v>83</v>
      </c>
      <c r="CD5" s="25" t="s">
        <v>84</v>
      </c>
      <c r="CE5" s="25" t="s">
        <v>85</v>
      </c>
      <c r="CF5" s="25" t="s">
        <v>86</v>
      </c>
      <c r="CG5" s="25" t="s">
        <v>88</v>
      </c>
      <c r="CH5" s="25" t="s">
        <v>89</v>
      </c>
      <c r="CI5" s="25" t="s">
        <v>90</v>
      </c>
      <c r="CJ5" s="25" t="s">
        <v>91</v>
      </c>
      <c r="CK5" s="25" t="s">
        <v>87</v>
      </c>
      <c r="CL5" s="25" t="s">
        <v>81</v>
      </c>
      <c r="CM5" s="25" t="s">
        <v>82</v>
      </c>
      <c r="CN5" s="25" t="s">
        <v>83</v>
      </c>
      <c r="CO5" s="25" t="s">
        <v>84</v>
      </c>
      <c r="CP5" s="25" t="s">
        <v>85</v>
      </c>
      <c r="CQ5" s="25" t="s">
        <v>86</v>
      </c>
      <c r="CR5" s="25" t="s">
        <v>88</v>
      </c>
      <c r="CS5" s="25" t="s">
        <v>89</v>
      </c>
      <c r="CT5" s="25" t="s">
        <v>90</v>
      </c>
      <c r="CU5" s="25" t="s">
        <v>91</v>
      </c>
      <c r="CV5" s="25" t="s">
        <v>87</v>
      </c>
      <c r="CW5" s="25" t="s">
        <v>81</v>
      </c>
      <c r="CX5" s="25" t="s">
        <v>82</v>
      </c>
      <c r="CY5" s="25" t="s">
        <v>83</v>
      </c>
      <c r="CZ5" s="25" t="s">
        <v>84</v>
      </c>
      <c r="DA5" s="25" t="s">
        <v>85</v>
      </c>
      <c r="DB5" s="25" t="s">
        <v>86</v>
      </c>
      <c r="DC5" s="25" t="s">
        <v>88</v>
      </c>
      <c r="DD5" s="25" t="s">
        <v>89</v>
      </c>
      <c r="DE5" s="25" t="s">
        <v>90</v>
      </c>
      <c r="DF5" s="25" t="s">
        <v>91</v>
      </c>
      <c r="DG5" s="25" t="s">
        <v>87</v>
      </c>
      <c r="DH5" s="25" t="s">
        <v>81</v>
      </c>
      <c r="DI5" s="25" t="s">
        <v>82</v>
      </c>
      <c r="DJ5" s="25" t="s">
        <v>83</v>
      </c>
      <c r="DK5" s="25" t="s">
        <v>84</v>
      </c>
      <c r="DL5" s="25" t="s">
        <v>85</v>
      </c>
      <c r="DM5" s="25" t="s">
        <v>86</v>
      </c>
      <c r="DN5" s="25" t="s">
        <v>88</v>
      </c>
      <c r="DO5" s="25" t="s">
        <v>89</v>
      </c>
      <c r="DP5" s="25" t="s">
        <v>90</v>
      </c>
      <c r="DQ5" s="25" t="s">
        <v>91</v>
      </c>
      <c r="DR5" s="25" t="s">
        <v>87</v>
      </c>
      <c r="DS5" s="25" t="s">
        <v>81</v>
      </c>
      <c r="DT5" s="25" t="s">
        <v>82</v>
      </c>
      <c r="DU5" s="25" t="s">
        <v>83</v>
      </c>
      <c r="DV5" s="25" t="s">
        <v>84</v>
      </c>
      <c r="DW5" s="25" t="s">
        <v>85</v>
      </c>
      <c r="DX5" s="25" t="s">
        <v>86</v>
      </c>
      <c r="DY5" s="25" t="s">
        <v>88</v>
      </c>
      <c r="DZ5" s="25" t="s">
        <v>89</v>
      </c>
      <c r="EA5" s="25" t="s">
        <v>90</v>
      </c>
      <c r="EB5" s="25" t="s">
        <v>91</v>
      </c>
      <c r="EC5" s="25" t="s">
        <v>87</v>
      </c>
      <c r="ED5" s="25" t="s">
        <v>81</v>
      </c>
      <c r="EE5" s="25" t="s">
        <v>82</v>
      </c>
      <c r="EF5" s="25" t="s">
        <v>83</v>
      </c>
      <c r="EG5" s="25" t="s">
        <v>84</v>
      </c>
      <c r="EH5" s="25" t="s">
        <v>85</v>
      </c>
      <c r="EI5" s="25" t="s">
        <v>86</v>
      </c>
      <c r="EJ5" s="25" t="s">
        <v>88</v>
      </c>
      <c r="EK5" s="25" t="s">
        <v>89</v>
      </c>
      <c r="EL5" s="25" t="s">
        <v>90</v>
      </c>
      <c r="EM5" s="25" t="s">
        <v>91</v>
      </c>
      <c r="EN5" s="25" t="s">
        <v>87</v>
      </c>
    </row>
    <row r="6" spans="1:144" s="14" customFormat="1" x14ac:dyDescent="0.2">
      <c r="A6" s="15" t="s">
        <v>92</v>
      </c>
      <c r="B6" s="20">
        <f t="shared" ref="B6:W6" si="1">B7</f>
        <v>2022</v>
      </c>
      <c r="C6" s="20">
        <f t="shared" si="1"/>
        <v>264075</v>
      </c>
      <c r="D6" s="20">
        <f t="shared" si="1"/>
        <v>46</v>
      </c>
      <c r="E6" s="20">
        <f t="shared" si="1"/>
        <v>1</v>
      </c>
      <c r="F6" s="20">
        <f t="shared" si="1"/>
        <v>0</v>
      </c>
      <c r="G6" s="20">
        <f t="shared" si="1"/>
        <v>1</v>
      </c>
      <c r="H6" s="20" t="str">
        <f t="shared" si="1"/>
        <v>京都府　京丹波町</v>
      </c>
      <c r="I6" s="20" t="str">
        <f t="shared" si="1"/>
        <v>法適用</v>
      </c>
      <c r="J6" s="20" t="str">
        <f t="shared" si="1"/>
        <v>水道事業</v>
      </c>
      <c r="K6" s="20" t="str">
        <f t="shared" si="1"/>
        <v>末端給水事業</v>
      </c>
      <c r="L6" s="20" t="str">
        <f t="shared" si="1"/>
        <v>A7</v>
      </c>
      <c r="M6" s="20" t="str">
        <f t="shared" si="1"/>
        <v>非設置</v>
      </c>
      <c r="N6" s="26" t="str">
        <f t="shared" si="1"/>
        <v>-</v>
      </c>
      <c r="O6" s="26">
        <f t="shared" si="1"/>
        <v>45.64</v>
      </c>
      <c r="P6" s="26">
        <f t="shared" si="1"/>
        <v>100</v>
      </c>
      <c r="Q6" s="26">
        <f t="shared" si="1"/>
        <v>4450</v>
      </c>
      <c r="R6" s="26">
        <f t="shared" si="1"/>
        <v>13005</v>
      </c>
      <c r="S6" s="26">
        <f t="shared" si="1"/>
        <v>303.08999999999997</v>
      </c>
      <c r="T6" s="26">
        <f t="shared" si="1"/>
        <v>42.91</v>
      </c>
      <c r="U6" s="26">
        <f t="shared" si="1"/>
        <v>12876</v>
      </c>
      <c r="V6" s="26">
        <f t="shared" si="1"/>
        <v>36.75</v>
      </c>
      <c r="W6" s="26">
        <f t="shared" si="1"/>
        <v>350.37</v>
      </c>
      <c r="X6" s="28">
        <f t="shared" ref="X6:AG6" si="2">IF(X7="",NA(),X7)</f>
        <v>105.15</v>
      </c>
      <c r="Y6" s="28">
        <f t="shared" si="2"/>
        <v>101.75</v>
      </c>
      <c r="Z6" s="28">
        <f t="shared" si="2"/>
        <v>105.04</v>
      </c>
      <c r="AA6" s="28">
        <f t="shared" si="2"/>
        <v>104.43</v>
      </c>
      <c r="AB6" s="28">
        <f t="shared" si="2"/>
        <v>105.58</v>
      </c>
      <c r="AC6" s="28">
        <f t="shared" si="2"/>
        <v>108.76</v>
      </c>
      <c r="AD6" s="28">
        <f t="shared" si="2"/>
        <v>108.46</v>
      </c>
      <c r="AE6" s="28">
        <f t="shared" si="2"/>
        <v>109.02</v>
      </c>
      <c r="AF6" s="28">
        <f t="shared" si="2"/>
        <v>107.81</v>
      </c>
      <c r="AG6" s="28">
        <f t="shared" si="2"/>
        <v>107.21</v>
      </c>
      <c r="AH6" s="26" t="str">
        <f>IF(AH7="","",IF(AH7="-","【-】","【"&amp;SUBSTITUTE(TEXT(AH7,"#,##0.00"),"-","△")&amp;"】"))</f>
        <v>【108.70】</v>
      </c>
      <c r="AI6" s="26">
        <f t="shared" ref="AI6:AR6" si="3">IF(AI7="",NA(),AI7)</f>
        <v>0</v>
      </c>
      <c r="AJ6" s="26">
        <f t="shared" si="3"/>
        <v>0</v>
      </c>
      <c r="AK6" s="26">
        <f t="shared" si="3"/>
        <v>0</v>
      </c>
      <c r="AL6" s="26">
        <f t="shared" si="3"/>
        <v>0</v>
      </c>
      <c r="AM6" s="26">
        <f t="shared" si="3"/>
        <v>0</v>
      </c>
      <c r="AN6" s="28">
        <f t="shared" si="3"/>
        <v>7.48</v>
      </c>
      <c r="AO6" s="28">
        <f t="shared" si="3"/>
        <v>11.94</v>
      </c>
      <c r="AP6" s="28">
        <f t="shared" si="3"/>
        <v>11</v>
      </c>
      <c r="AQ6" s="28">
        <f t="shared" si="3"/>
        <v>8.86</v>
      </c>
      <c r="AR6" s="28">
        <f t="shared" si="3"/>
        <v>7.65</v>
      </c>
      <c r="AS6" s="26" t="str">
        <f>IF(AS7="","",IF(AS7="-","【-】","【"&amp;SUBSTITUTE(TEXT(AS7,"#,##0.00"),"-","△")&amp;"】"))</f>
        <v>【1.34】</v>
      </c>
      <c r="AT6" s="28">
        <f t="shared" ref="AT6:BC6" si="4">IF(AT7="",NA(),AT7)</f>
        <v>39.729999999999997</v>
      </c>
      <c r="AU6" s="28">
        <f t="shared" si="4"/>
        <v>43.34</v>
      </c>
      <c r="AV6" s="28">
        <f t="shared" si="4"/>
        <v>55.4</v>
      </c>
      <c r="AW6" s="28">
        <f t="shared" si="4"/>
        <v>56.78</v>
      </c>
      <c r="AX6" s="28">
        <f t="shared" si="4"/>
        <v>56.05</v>
      </c>
      <c r="AY6" s="28">
        <f t="shared" si="4"/>
        <v>359.7</v>
      </c>
      <c r="AZ6" s="28">
        <f t="shared" si="4"/>
        <v>362.93</v>
      </c>
      <c r="BA6" s="28">
        <f t="shared" si="4"/>
        <v>371.81</v>
      </c>
      <c r="BB6" s="28">
        <f t="shared" si="4"/>
        <v>384.23</v>
      </c>
      <c r="BC6" s="28">
        <f t="shared" si="4"/>
        <v>364.3</v>
      </c>
      <c r="BD6" s="26" t="str">
        <f>IF(BD7="","",IF(BD7="-","【-】","【"&amp;SUBSTITUTE(TEXT(BD7,"#,##0.00"),"-","△")&amp;"】"))</f>
        <v>【252.29】</v>
      </c>
      <c r="BE6" s="28">
        <f t="shared" ref="BE6:BN6" si="5">IF(BE7="",NA(),BE7)</f>
        <v>1677.79</v>
      </c>
      <c r="BF6" s="28">
        <f t="shared" si="5"/>
        <v>1587.3</v>
      </c>
      <c r="BG6" s="28">
        <f t="shared" si="5"/>
        <v>1520.26</v>
      </c>
      <c r="BH6" s="28">
        <f t="shared" si="5"/>
        <v>1423.53</v>
      </c>
      <c r="BI6" s="28">
        <f t="shared" si="5"/>
        <v>1318.42</v>
      </c>
      <c r="BJ6" s="28">
        <f t="shared" si="5"/>
        <v>447.01</v>
      </c>
      <c r="BK6" s="28">
        <f t="shared" si="5"/>
        <v>439.05</v>
      </c>
      <c r="BL6" s="28">
        <f t="shared" si="5"/>
        <v>465.85</v>
      </c>
      <c r="BM6" s="28">
        <f t="shared" si="5"/>
        <v>439.43</v>
      </c>
      <c r="BN6" s="28">
        <f t="shared" si="5"/>
        <v>438.41</v>
      </c>
      <c r="BO6" s="26" t="str">
        <f>IF(BO7="","",IF(BO7="-","【-】","【"&amp;SUBSTITUTE(TEXT(BO7,"#,##0.00"),"-","△")&amp;"】"))</f>
        <v>【268.07】</v>
      </c>
      <c r="BP6" s="28">
        <f t="shared" ref="BP6:BY6" si="6">IF(BP7="",NA(),BP7)</f>
        <v>46.59</v>
      </c>
      <c r="BQ6" s="28">
        <f t="shared" si="6"/>
        <v>52.79</v>
      </c>
      <c r="BR6" s="28">
        <f t="shared" si="6"/>
        <v>55.58</v>
      </c>
      <c r="BS6" s="28">
        <f t="shared" si="6"/>
        <v>56.89</v>
      </c>
      <c r="BT6" s="28">
        <f t="shared" si="6"/>
        <v>57.64</v>
      </c>
      <c r="BU6" s="28">
        <f t="shared" si="6"/>
        <v>95.81</v>
      </c>
      <c r="BV6" s="28">
        <f t="shared" si="6"/>
        <v>95.26</v>
      </c>
      <c r="BW6" s="28">
        <f t="shared" si="6"/>
        <v>92.39</v>
      </c>
      <c r="BX6" s="28">
        <f t="shared" si="6"/>
        <v>94.41</v>
      </c>
      <c r="BY6" s="28">
        <f t="shared" si="6"/>
        <v>90.96</v>
      </c>
      <c r="BZ6" s="26" t="str">
        <f>IF(BZ7="","",IF(BZ7="-","【-】","【"&amp;SUBSTITUTE(TEXT(BZ7,"#,##0.00"),"-","△")&amp;"】"))</f>
        <v>【97.47】</v>
      </c>
      <c r="CA6" s="28">
        <f t="shared" ref="CA6:CJ6" si="7">IF(CA7="",NA(),CA7)</f>
        <v>522.29</v>
      </c>
      <c r="CB6" s="28">
        <f t="shared" si="7"/>
        <v>462.97</v>
      </c>
      <c r="CC6" s="28">
        <f t="shared" si="7"/>
        <v>440.51</v>
      </c>
      <c r="CD6" s="28">
        <f t="shared" si="7"/>
        <v>430.35</v>
      </c>
      <c r="CE6" s="28">
        <f t="shared" si="7"/>
        <v>424.83</v>
      </c>
      <c r="CF6" s="28">
        <f t="shared" si="7"/>
        <v>189.58</v>
      </c>
      <c r="CG6" s="28">
        <f t="shared" si="7"/>
        <v>192.82</v>
      </c>
      <c r="CH6" s="28">
        <f t="shared" si="7"/>
        <v>192.98</v>
      </c>
      <c r="CI6" s="28">
        <f t="shared" si="7"/>
        <v>192.13</v>
      </c>
      <c r="CJ6" s="28">
        <f t="shared" si="7"/>
        <v>197.04</v>
      </c>
      <c r="CK6" s="26" t="str">
        <f>IF(CK7="","",IF(CK7="-","【-】","【"&amp;SUBSTITUTE(TEXT(CK7,"#,##0.00"),"-","△")&amp;"】"))</f>
        <v>【174.75】</v>
      </c>
      <c r="CL6" s="28">
        <f t="shared" ref="CL6:CU6" si="8">IF(CL7="",NA(),CL7)</f>
        <v>44.1</v>
      </c>
      <c r="CM6" s="28">
        <f t="shared" si="8"/>
        <v>49.52</v>
      </c>
      <c r="CN6" s="28">
        <f t="shared" si="8"/>
        <v>49.83</v>
      </c>
      <c r="CO6" s="28">
        <f t="shared" si="8"/>
        <v>45.63</v>
      </c>
      <c r="CP6" s="28">
        <f t="shared" si="8"/>
        <v>45.7</v>
      </c>
      <c r="CQ6" s="28">
        <f t="shared" si="8"/>
        <v>55.22</v>
      </c>
      <c r="CR6" s="28">
        <f t="shared" si="8"/>
        <v>54.05</v>
      </c>
      <c r="CS6" s="28">
        <f t="shared" si="8"/>
        <v>54.43</v>
      </c>
      <c r="CT6" s="28">
        <f t="shared" si="8"/>
        <v>53.87</v>
      </c>
      <c r="CU6" s="28">
        <f t="shared" si="8"/>
        <v>54.49</v>
      </c>
      <c r="CV6" s="26" t="str">
        <f>IF(CV7="","",IF(CV7="-","【-】","【"&amp;SUBSTITUTE(TEXT(CV7,"#,##0.00"),"-","△")&amp;"】"))</f>
        <v>【59.97】</v>
      </c>
      <c r="CW6" s="28">
        <f t="shared" ref="CW6:DF6" si="9">IF(CW7="",NA(),CW7)</f>
        <v>74.400000000000006</v>
      </c>
      <c r="CX6" s="28">
        <f t="shared" si="9"/>
        <v>72.430000000000007</v>
      </c>
      <c r="CY6" s="28">
        <f t="shared" si="9"/>
        <v>71.11</v>
      </c>
      <c r="CZ6" s="28">
        <f t="shared" si="9"/>
        <v>71.44</v>
      </c>
      <c r="DA6" s="28">
        <f t="shared" si="9"/>
        <v>72.39</v>
      </c>
      <c r="DB6" s="28">
        <f t="shared" si="9"/>
        <v>80.930000000000007</v>
      </c>
      <c r="DC6" s="28">
        <f t="shared" si="9"/>
        <v>80.510000000000005</v>
      </c>
      <c r="DD6" s="28">
        <f t="shared" si="9"/>
        <v>79.44</v>
      </c>
      <c r="DE6" s="28">
        <f t="shared" si="9"/>
        <v>79.489999999999995</v>
      </c>
      <c r="DF6" s="28">
        <f t="shared" si="9"/>
        <v>78.8</v>
      </c>
      <c r="DG6" s="26" t="str">
        <f>IF(DG7="","",IF(DG7="-","【-】","【"&amp;SUBSTITUTE(TEXT(DG7,"#,##0.00"),"-","△")&amp;"】"))</f>
        <v>【89.76】</v>
      </c>
      <c r="DH6" s="28">
        <f t="shared" ref="DH6:DQ6" si="10">IF(DH7="",NA(),DH7)</f>
        <v>11.74</v>
      </c>
      <c r="DI6" s="28">
        <f t="shared" si="10"/>
        <v>16.309999999999999</v>
      </c>
      <c r="DJ6" s="28">
        <f t="shared" si="10"/>
        <v>20.71</v>
      </c>
      <c r="DK6" s="28">
        <f t="shared" si="10"/>
        <v>24.53</v>
      </c>
      <c r="DL6" s="28">
        <f t="shared" si="10"/>
        <v>27.81</v>
      </c>
      <c r="DM6" s="28">
        <f t="shared" si="10"/>
        <v>47.97</v>
      </c>
      <c r="DN6" s="28">
        <f t="shared" si="10"/>
        <v>49.12</v>
      </c>
      <c r="DO6" s="28">
        <f t="shared" si="10"/>
        <v>49.39</v>
      </c>
      <c r="DP6" s="28">
        <f t="shared" si="10"/>
        <v>50.75</v>
      </c>
      <c r="DQ6" s="28">
        <f t="shared" si="10"/>
        <v>51.72</v>
      </c>
      <c r="DR6" s="26" t="str">
        <f>IF(DR7="","",IF(DR7="-","【-】","【"&amp;SUBSTITUTE(TEXT(DR7,"#,##0.00"),"-","△")&amp;"】"))</f>
        <v>【51.51】</v>
      </c>
      <c r="DS6" s="28">
        <f t="shared" ref="DS6:EB6" si="11">IF(DS7="",NA(),DS7)</f>
        <v>8.1300000000000008</v>
      </c>
      <c r="DT6" s="28">
        <f t="shared" si="11"/>
        <v>20.72</v>
      </c>
      <c r="DU6" s="28">
        <f t="shared" si="11"/>
        <v>26.48</v>
      </c>
      <c r="DV6" s="28">
        <f t="shared" si="11"/>
        <v>31.55</v>
      </c>
      <c r="DW6" s="28">
        <f t="shared" si="11"/>
        <v>33.450000000000003</v>
      </c>
      <c r="DX6" s="28">
        <f t="shared" si="11"/>
        <v>15.33</v>
      </c>
      <c r="DY6" s="28">
        <f t="shared" si="11"/>
        <v>16.760000000000002</v>
      </c>
      <c r="DZ6" s="28">
        <f t="shared" si="11"/>
        <v>18.57</v>
      </c>
      <c r="EA6" s="28">
        <f t="shared" si="11"/>
        <v>21.14</v>
      </c>
      <c r="EB6" s="28">
        <f t="shared" si="11"/>
        <v>22.12</v>
      </c>
      <c r="EC6" s="26" t="str">
        <f>IF(EC7="","",IF(EC7="-","【-】","【"&amp;SUBSTITUTE(TEXT(EC7,"#,##0.00"),"-","△")&amp;"】"))</f>
        <v>【23.75】</v>
      </c>
      <c r="ED6" s="28">
        <f t="shared" ref="ED6:EM6" si="12">IF(ED7="",NA(),ED7)</f>
        <v>0.32</v>
      </c>
      <c r="EE6" s="28">
        <f t="shared" si="12"/>
        <v>0.8</v>
      </c>
      <c r="EF6" s="28">
        <f t="shared" si="12"/>
        <v>0.48</v>
      </c>
      <c r="EG6" s="28">
        <f t="shared" si="12"/>
        <v>0.43</v>
      </c>
      <c r="EH6" s="28">
        <f t="shared" si="12"/>
        <v>0.56000000000000005</v>
      </c>
      <c r="EI6" s="28">
        <f t="shared" si="12"/>
        <v>0.43</v>
      </c>
      <c r="EJ6" s="28">
        <f t="shared" si="12"/>
        <v>0.42</v>
      </c>
      <c r="EK6" s="28">
        <f t="shared" si="12"/>
        <v>0.44</v>
      </c>
      <c r="EL6" s="28">
        <f t="shared" si="12"/>
        <v>0.5</v>
      </c>
      <c r="EM6" s="28">
        <f t="shared" si="12"/>
        <v>0.4</v>
      </c>
      <c r="EN6" s="26" t="str">
        <f>IF(EN7="","",IF(EN7="-","【-】","【"&amp;SUBSTITUTE(TEXT(EN7,"#,##0.00"),"-","△")&amp;"】"))</f>
        <v>【0.67】</v>
      </c>
    </row>
    <row r="7" spans="1:144" s="14" customFormat="1" x14ac:dyDescent="0.2">
      <c r="A7" s="15"/>
      <c r="B7" s="21">
        <v>2022</v>
      </c>
      <c r="C7" s="21">
        <v>264075</v>
      </c>
      <c r="D7" s="21">
        <v>46</v>
      </c>
      <c r="E7" s="21">
        <v>1</v>
      </c>
      <c r="F7" s="21">
        <v>0</v>
      </c>
      <c r="G7" s="21">
        <v>1</v>
      </c>
      <c r="H7" s="21" t="s">
        <v>93</v>
      </c>
      <c r="I7" s="21" t="s">
        <v>94</v>
      </c>
      <c r="J7" s="21" t="s">
        <v>95</v>
      </c>
      <c r="K7" s="21" t="s">
        <v>96</v>
      </c>
      <c r="L7" s="21" t="s">
        <v>97</v>
      </c>
      <c r="M7" s="21" t="s">
        <v>14</v>
      </c>
      <c r="N7" s="27" t="s">
        <v>98</v>
      </c>
      <c r="O7" s="27">
        <v>45.64</v>
      </c>
      <c r="P7" s="27">
        <v>100</v>
      </c>
      <c r="Q7" s="27">
        <v>4450</v>
      </c>
      <c r="R7" s="27">
        <v>13005</v>
      </c>
      <c r="S7" s="27">
        <v>303.08999999999997</v>
      </c>
      <c r="T7" s="27">
        <v>42.91</v>
      </c>
      <c r="U7" s="27">
        <v>12876</v>
      </c>
      <c r="V7" s="27">
        <v>36.75</v>
      </c>
      <c r="W7" s="27">
        <v>350.37</v>
      </c>
      <c r="X7" s="27">
        <v>105.15</v>
      </c>
      <c r="Y7" s="27">
        <v>101.75</v>
      </c>
      <c r="Z7" s="27">
        <v>105.04</v>
      </c>
      <c r="AA7" s="27">
        <v>104.43</v>
      </c>
      <c r="AB7" s="27">
        <v>105.58</v>
      </c>
      <c r="AC7" s="27">
        <v>108.76</v>
      </c>
      <c r="AD7" s="27">
        <v>108.46</v>
      </c>
      <c r="AE7" s="27">
        <v>109.02</v>
      </c>
      <c r="AF7" s="27">
        <v>107.81</v>
      </c>
      <c r="AG7" s="27">
        <v>107.21</v>
      </c>
      <c r="AH7" s="27">
        <v>108.7</v>
      </c>
      <c r="AI7" s="27">
        <v>0</v>
      </c>
      <c r="AJ7" s="27">
        <v>0</v>
      </c>
      <c r="AK7" s="27">
        <v>0</v>
      </c>
      <c r="AL7" s="27">
        <v>0</v>
      </c>
      <c r="AM7" s="27">
        <v>0</v>
      </c>
      <c r="AN7" s="27">
        <v>7.48</v>
      </c>
      <c r="AO7" s="27">
        <v>11.94</v>
      </c>
      <c r="AP7" s="27">
        <v>11</v>
      </c>
      <c r="AQ7" s="27">
        <v>8.86</v>
      </c>
      <c r="AR7" s="27">
        <v>7.65</v>
      </c>
      <c r="AS7" s="27">
        <v>1.34</v>
      </c>
      <c r="AT7" s="27">
        <v>39.729999999999997</v>
      </c>
      <c r="AU7" s="27">
        <v>43.34</v>
      </c>
      <c r="AV7" s="27">
        <v>55.4</v>
      </c>
      <c r="AW7" s="27">
        <v>56.78</v>
      </c>
      <c r="AX7" s="27">
        <v>56.05</v>
      </c>
      <c r="AY7" s="27">
        <v>359.7</v>
      </c>
      <c r="AZ7" s="27">
        <v>362.93</v>
      </c>
      <c r="BA7" s="27">
        <v>371.81</v>
      </c>
      <c r="BB7" s="27">
        <v>384.23</v>
      </c>
      <c r="BC7" s="27">
        <v>364.3</v>
      </c>
      <c r="BD7" s="27">
        <v>252.29</v>
      </c>
      <c r="BE7" s="27">
        <v>1677.79</v>
      </c>
      <c r="BF7" s="27">
        <v>1587.3</v>
      </c>
      <c r="BG7" s="27">
        <v>1520.26</v>
      </c>
      <c r="BH7" s="27">
        <v>1423.53</v>
      </c>
      <c r="BI7" s="27">
        <v>1318.42</v>
      </c>
      <c r="BJ7" s="27">
        <v>447.01</v>
      </c>
      <c r="BK7" s="27">
        <v>439.05</v>
      </c>
      <c r="BL7" s="27">
        <v>465.85</v>
      </c>
      <c r="BM7" s="27">
        <v>439.43</v>
      </c>
      <c r="BN7" s="27">
        <v>438.41</v>
      </c>
      <c r="BO7" s="27">
        <v>268.07</v>
      </c>
      <c r="BP7" s="27">
        <v>46.59</v>
      </c>
      <c r="BQ7" s="27">
        <v>52.79</v>
      </c>
      <c r="BR7" s="27">
        <v>55.58</v>
      </c>
      <c r="BS7" s="27">
        <v>56.89</v>
      </c>
      <c r="BT7" s="27">
        <v>57.64</v>
      </c>
      <c r="BU7" s="27">
        <v>95.81</v>
      </c>
      <c r="BV7" s="27">
        <v>95.26</v>
      </c>
      <c r="BW7" s="27">
        <v>92.39</v>
      </c>
      <c r="BX7" s="27">
        <v>94.41</v>
      </c>
      <c r="BY7" s="27">
        <v>90.96</v>
      </c>
      <c r="BZ7" s="27">
        <v>97.47</v>
      </c>
      <c r="CA7" s="27">
        <v>522.29</v>
      </c>
      <c r="CB7" s="27">
        <v>462.97</v>
      </c>
      <c r="CC7" s="27">
        <v>440.51</v>
      </c>
      <c r="CD7" s="27">
        <v>430.35</v>
      </c>
      <c r="CE7" s="27">
        <v>424.83</v>
      </c>
      <c r="CF7" s="27">
        <v>189.58</v>
      </c>
      <c r="CG7" s="27">
        <v>192.82</v>
      </c>
      <c r="CH7" s="27">
        <v>192.98</v>
      </c>
      <c r="CI7" s="27">
        <v>192.13</v>
      </c>
      <c r="CJ7" s="27">
        <v>197.04</v>
      </c>
      <c r="CK7" s="27">
        <v>174.75</v>
      </c>
      <c r="CL7" s="27">
        <v>44.1</v>
      </c>
      <c r="CM7" s="27">
        <v>49.52</v>
      </c>
      <c r="CN7" s="27">
        <v>49.83</v>
      </c>
      <c r="CO7" s="27">
        <v>45.63</v>
      </c>
      <c r="CP7" s="27">
        <v>45.7</v>
      </c>
      <c r="CQ7" s="27">
        <v>55.22</v>
      </c>
      <c r="CR7" s="27">
        <v>54.05</v>
      </c>
      <c r="CS7" s="27">
        <v>54.43</v>
      </c>
      <c r="CT7" s="27">
        <v>53.87</v>
      </c>
      <c r="CU7" s="27">
        <v>54.49</v>
      </c>
      <c r="CV7" s="27">
        <v>59.97</v>
      </c>
      <c r="CW7" s="27">
        <v>74.400000000000006</v>
      </c>
      <c r="CX7" s="27">
        <v>72.430000000000007</v>
      </c>
      <c r="CY7" s="27">
        <v>71.11</v>
      </c>
      <c r="CZ7" s="27">
        <v>71.44</v>
      </c>
      <c r="DA7" s="27">
        <v>72.39</v>
      </c>
      <c r="DB7" s="27">
        <v>80.930000000000007</v>
      </c>
      <c r="DC7" s="27">
        <v>80.510000000000005</v>
      </c>
      <c r="DD7" s="27">
        <v>79.44</v>
      </c>
      <c r="DE7" s="27">
        <v>79.489999999999995</v>
      </c>
      <c r="DF7" s="27">
        <v>78.8</v>
      </c>
      <c r="DG7" s="27">
        <v>89.76</v>
      </c>
      <c r="DH7" s="27">
        <v>11.74</v>
      </c>
      <c r="DI7" s="27">
        <v>16.309999999999999</v>
      </c>
      <c r="DJ7" s="27">
        <v>20.71</v>
      </c>
      <c r="DK7" s="27">
        <v>24.53</v>
      </c>
      <c r="DL7" s="27">
        <v>27.81</v>
      </c>
      <c r="DM7" s="27">
        <v>47.97</v>
      </c>
      <c r="DN7" s="27">
        <v>49.12</v>
      </c>
      <c r="DO7" s="27">
        <v>49.39</v>
      </c>
      <c r="DP7" s="27">
        <v>50.75</v>
      </c>
      <c r="DQ7" s="27">
        <v>51.72</v>
      </c>
      <c r="DR7" s="27">
        <v>51.51</v>
      </c>
      <c r="DS7" s="27">
        <v>8.1300000000000008</v>
      </c>
      <c r="DT7" s="27">
        <v>20.72</v>
      </c>
      <c r="DU7" s="27">
        <v>26.48</v>
      </c>
      <c r="DV7" s="27">
        <v>31.55</v>
      </c>
      <c r="DW7" s="27">
        <v>33.450000000000003</v>
      </c>
      <c r="DX7" s="27">
        <v>15.33</v>
      </c>
      <c r="DY7" s="27">
        <v>16.760000000000002</v>
      </c>
      <c r="DZ7" s="27">
        <v>18.57</v>
      </c>
      <c r="EA7" s="27">
        <v>21.14</v>
      </c>
      <c r="EB7" s="27">
        <v>22.12</v>
      </c>
      <c r="EC7" s="27">
        <v>23.75</v>
      </c>
      <c r="ED7" s="27">
        <v>0.32</v>
      </c>
      <c r="EE7" s="27">
        <v>0.8</v>
      </c>
      <c r="EF7" s="27">
        <v>0.48</v>
      </c>
      <c r="EG7" s="27">
        <v>0.43</v>
      </c>
      <c r="EH7" s="27">
        <v>0.56000000000000005</v>
      </c>
      <c r="EI7" s="27">
        <v>0.43</v>
      </c>
      <c r="EJ7" s="27">
        <v>0.42</v>
      </c>
      <c r="EK7" s="27">
        <v>0.44</v>
      </c>
      <c r="EL7" s="27">
        <v>0.5</v>
      </c>
      <c r="EM7" s="27">
        <v>0.4</v>
      </c>
      <c r="EN7" s="27">
        <v>0.67</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岡田 久美</cp:lastModifiedBy>
  <dcterms:created xsi:type="dcterms:W3CDTF">2023-12-05T00:56:56Z</dcterms:created>
  <dcterms:modified xsi:type="dcterms:W3CDTF">2024-02-16T06:17:34Z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2024-02-15T07:08:33Z</vt:filetime>
  </property>
</Properties>
</file>