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24 京丹波町\"/>
    </mc:Choice>
  </mc:AlternateContent>
  <xr:revisionPtr revIDLastSave="0" documentId="13_ncr:1_{214E413A-0573-4F81-AA44-FE2C2AFC9E7A}" xr6:coauthVersionLast="36" xr6:coauthVersionMax="36" xr10:uidLastSave="{00000000-0000-0000-0000-000000000000}"/>
  <workbookProtection workbookAlgorithmName="SHA-512" workbookHashValue="bQv+KaeDW7ZuSO+5vyZmefwdmw8snsCpZs481/HHjjNfxYGsZrb8ZW/2aS71ZTH6AzCwUI8HfaJhL48pG/3igQ==" workbookSaltValue="CR8e4H9N8FIUD1O070n44A==" workbookSpinCount="100000" lockStructure="1"/>
  <bookViews>
    <workbookView xWindow="0" yWindow="0" windowWidth="23040" windowHeight="910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<sst xmlns="http://schemas.openxmlformats.org/spreadsheetml/2006/main" count="247" uniqueCount="116">
  <si>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</si>
  <si>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</si>
  <si>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</si>
  <si>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</si>
  <si>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</si>
  <si>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</si>
  <si>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</si>
  <si>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</si>
  <si>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</si>
  <si>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</si>
  <si>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</si>
  <si>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</si>
  <si>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</si>
  <si>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</si>
  <si>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</si>
  <si>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</si>
  <si>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</si>
  <si>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</si>
  <si>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</si>
  <si>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</si>
  <si>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</si>
  <si>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</si>
  <si>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</si>
  <si>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</si>
  <si>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</si>
  <si>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</si>
  <si>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</si>
  <si>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</si>
  <si>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</si>
  <si>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</si>
  <si>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</si>
  <si>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</si>
  <si>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</si>
  <si>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</si>
  <si>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</si>
  <si>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項番</t>
    <rPh sb="0" eb="2">
      <t>コウバン</t>
    </rPh>
    <phoneticPr fontId="1"/>
  </si>
  <si>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</si>
  <si>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</si>
  <si>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</si>
  <si>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</si>
  <si>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</si>
  <si>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</si>
  <si>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</si>
  <si>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</si>
  <si>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</si>
  <si>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</si>
  <si>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</si>
  <si>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</si>
  <si>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</si>
  <si>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</si>
  <si>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</si>
  <si>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</si>
  <si>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</si>
  <si>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</si>
  <si>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</si>
  <si>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</si>
  <si>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</si>
  <si>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</si>
  <si>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</si>
  <si>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</si>
  <si>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</si>
  <si>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</si>
  <si>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</si>
  <si>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</si>
  <si>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</si>
  <si>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</si>
  <si>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</si>
  <si>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</si>
  <si>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</si>
  <si>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</si>
  <si>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</si>
  <si>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</si>
  <si>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</si>
  <si>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</si>
  <si>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</si>
  <si>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</si>
  <si>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</si>
  <si>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</si>
  <si>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</si>
  <si>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</si>
  <si>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</si>
  <si>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</si>
  <si>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</si>
  <si>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</si>
  <si>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</si>
  <si>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</si>
  <si>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</si>
  <si>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</si>
  <si>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</si>
  <si>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</si>
  <si>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</si>
  <si>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</si>
  <si>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</si>
  <si>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</si>
  <si>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</si>
  <si>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</si>
  <si>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</si>
  <si>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</si>
  <si>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</si>
  <si>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</si>
  <si>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</si>
  <si>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</si>
  <si>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</si>
  <si>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</si>
  <si>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</si>
  <si>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</si>
  <si>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</si>
  <si>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</si>
  <si>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</si>
  <si>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</si>
  <si>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</si>
  <si>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</si>
  <si>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</si>
  <si>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該当数値なし。</t>
  </si>
  <si>
    <t>本町の下水道使用料は、全国平均よりも相当高額な料金体系となっているが、一般会計から基準外の繰入をしなければ赤字となるような経営状況である。
　特に町への帰属浄化槽が、今後経年劣化による機械設備や槽本体の修繕、更新に伴うなど多額のコストが必要となるため、徹底した維持管理費の削減を検討・実施していく必要がある。
　また、根底にある人口減少問題については、町全体で連携を図りながら移住定住対策を講じ推進していく必要がある。　</t>
  </si>
  <si>
    <t>①収益的収支比率
　100%に近い数値となっているが、総収益について、使用料以外の収入（一般会計からの繰入金）に依存しており、さらに経費削減等に取り組む必要がある。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類似団体平均を若干上回り約60%であるが、使用料で汚水処理費を賄えておらず、一般会計からの繰入金で補っている。
⑥汚水処理原価
　昨年度より原価は若干下回ったが、全国平均及び類似団体平均と比較すると高い状況となっている。
処理区域内人口の減少により年間有収水量も減り、コスト負担が高くなっている。
⑦施設利用率
　全国平均及び類似団体平均を下回り、ほぼ同率の状況が続いている。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15" eb="16">
      <t>チカ</t>
    </rPh>
    <rPh sb="17" eb="19">
      <t>スウチ</t>
    </rPh>
    <rPh sb="172" eb="173">
      <t>ウエ</t>
    </rPh>
    <rPh sb="238" eb="240">
      <t>シタマワ</t>
    </rPh>
    <rPh sb="274" eb="276">
      <t>ショリ</t>
    </rPh>
    <rPh sb="276" eb="279">
      <t>クイキナイ</t>
    </rPh>
    <rPh sb="279" eb="281">
      <t>ジンコウ</t>
    </rPh>
    <rPh sb="282" eb="284">
      <t>ゲンショウ</t>
    </rPh>
    <rPh sb="287" eb="289">
      <t>ネンカン</t>
    </rPh>
    <rPh sb="289" eb="291">
      <t>ユウシュウ</t>
    </rPh>
    <rPh sb="291" eb="293">
      <t>スイリョウ</t>
    </rPh>
    <rPh sb="294" eb="295">
      <t>ヘ</t>
    </rPh>
    <rPh sb="300" eb="302">
      <t>フタン</t>
    </rPh>
    <rPh sb="303" eb="304">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</si>
</sst>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C0-4CE2-86BC-E3F1461177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C0-4CE2-86BC-E3F1461177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33.06</c:v>
                </c:pt>
                <c:pt idx="1">
                  <c:v>33.06</c:v>
                </c:pt>
                <c:pt idx="2">
                  <c:v>33.06</c:v>
                </c:pt>
                <c:pt idx="3">
                  <c:v>33.06</c:v>
                </c:pt>
                <c:pt idx="4">
                  <c:v>31.47</c:v>
                </c:pt>
              </c:numCache>
            </c:numRef>
          </c:val>
          <c:extLst>
            <c:ext xmlns:c16="http://schemas.microsoft.com/office/drawing/2014/chart" uri="{C3380CC4-5D6E-409C-BE32-E72D297353CC}">
              <c16:uniqueId val="{00000000-5008-41C5-8921-8E8C2AD437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5008-41C5-8921-8E8C2AD437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61.73</c:v>
                </c:pt>
                <c:pt idx="1">
                  <c:v>62.06</c:v>
                </c:pt>
                <c:pt idx="2">
                  <c:v>62.66</c:v>
                </c:pt>
                <c:pt idx="3">
                  <c:v>62.12</c:v>
                </c:pt>
                <c:pt idx="4">
                  <c:v>74.959999999999994</c:v>
                </c:pt>
              </c:numCache>
            </c:numRef>
          </c:val>
          <c:extLst>
            <c:ext xmlns:c16="http://schemas.microsoft.com/office/drawing/2014/chart" uri="{C3380CC4-5D6E-409C-BE32-E72D297353CC}">
              <c16:uniqueId val="{00000000-4E13-4B3E-90E9-C0DED41B88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4E13-4B3E-90E9-C0DED41B88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99.98</c:v>
                </c:pt>
                <c:pt idx="1">
                  <c:v>99.35</c:v>
                </c:pt>
                <c:pt idx="2">
                  <c:v>100.09</c:v>
                </c:pt>
                <c:pt idx="3">
                  <c:v>100</c:v>
                </c:pt>
                <c:pt idx="4">
                  <c:v>99.95</c:v>
                </c:pt>
              </c:numCache>
            </c:numRef>
          </c:val>
          <c:extLst>
            <c:ext xmlns:c16="http://schemas.microsoft.com/office/drawing/2014/chart" uri="{C3380CC4-5D6E-409C-BE32-E72D297353CC}">
              <c16:uniqueId val="{00000000-5E88-414F-A3F8-8759830DDA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88-414F-A3F8-8759830DDA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A-412B-AFDD-7B114C9D73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A-412B-AFDD-7B114C9D73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8-4CDF-B830-9E4D7A057B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8-4CDF-B830-9E4D7A057B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1-4BAA-9753-6E7696292A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1-4BAA-9753-6E7696292A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74-46FE-BC2F-B72B59BB6E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74-46FE-BC2F-B72B59BB6E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C8-40CD-B210-C10BAF8B08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7C8-40CD-B210-C10BAF8B08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58.05</c:v>
                </c:pt>
                <c:pt idx="1">
                  <c:v>58.06</c:v>
                </c:pt>
                <c:pt idx="2">
                  <c:v>59.13</c:v>
                </c:pt>
                <c:pt idx="3">
                  <c:v>58.69</c:v>
                </c:pt>
                <c:pt idx="4">
                  <c:v>60.02</c:v>
                </c:pt>
              </c:numCache>
            </c:numRef>
          </c:val>
          <c:extLst>
            <c:ext xmlns:c16="http://schemas.microsoft.com/office/drawing/2014/chart" uri="{C3380CC4-5D6E-409C-BE32-E72D297353CC}">
              <c16:uniqueId val="{00000000-BA3F-4B5D-A7B5-BA82A68AC3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BA3F-4B5D-A7B5-BA82A68AC3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384.87</c:v>
                </c:pt>
                <c:pt idx="1">
                  <c:v>393.71</c:v>
                </c:pt>
                <c:pt idx="2">
                  <c:v>388.02</c:v>
                </c:pt>
                <c:pt idx="3">
                  <c:v>399.66</c:v>
                </c:pt>
                <c:pt idx="4">
                  <c:v>394.66</c:v>
                </c:pt>
              </c:numCache>
            </c:numRef>
          </c:val>
          <c:extLst>
            <c:ext xmlns:c16="http://schemas.microsoft.com/office/drawing/2014/chart" uri="{C3380CC4-5D6E-409C-BE32-E72D297353CC}">
              <c16:uniqueId val="{00000000-73F2-4662-A251-66C8343D06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73F2-4662-A251-66C8343D06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B1" sqref="B1"/>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京丹波町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13005</v>
      </c>
      <c r="AM8" s="36"/>
      <c r="AN8" s="36"/>
      <c r="AO8" s="36"/>
      <c r="AP8" s="36"/>
      <c r="AQ8" s="36"/>
      <c r="AR8" s="36"/>
      <c r="AS8" s="36"/>
      <c r="AT8" s="37">
        <f>データ!T6</f>
        <v>303.08999999999997</v>
      </c>
      <c r="AU8" s="37"/>
      <c r="AV8" s="37"/>
      <c r="AW8" s="37"/>
      <c r="AX8" s="37"/>
      <c r="AY8" s="37"/>
      <c r="AZ8" s="37"/>
      <c r="BA8" s="37"/>
      <c r="BB8" s="37">
        <f>データ!U6</f>
        <v>42.91</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30.2</v>
      </c>
      <c r="Q10" s="37"/>
      <c r="R10" s="37"/>
      <c r="S10" s="37"/>
      <c r="T10" s="37"/>
      <c r="U10" s="37"/>
      <c r="V10" s="37"/>
      <c r="W10" s="37">
        <f>データ!Q6</f>
        <v>100</v>
      </c>
      <c r="X10" s="37"/>
      <c r="Y10" s="37"/>
      <c r="Z10" s="37"/>
      <c r="AA10" s="37"/>
      <c r="AB10" s="37"/>
      <c r="AC10" s="37"/>
      <c r="AD10" s="36">
        <f>データ!R6</f>
        <v>4180</v>
      </c>
      <c r="AE10" s="36"/>
      <c r="AF10" s="36"/>
      <c r="AG10" s="36"/>
      <c r="AH10" s="36"/>
      <c r="AI10" s="36"/>
      <c r="AJ10" s="36"/>
      <c r="AK10" s="2"/>
      <c r="AL10" s="36">
        <f>データ!V6</f>
        <v>3889</v>
      </c>
      <c r="AM10" s="36"/>
      <c r="AN10" s="36"/>
      <c r="AO10" s="36"/>
      <c r="AP10" s="36"/>
      <c r="AQ10" s="36"/>
      <c r="AR10" s="36"/>
      <c r="AS10" s="36"/>
      <c r="AT10" s="37">
        <f>データ!W6</f>
        <v>297.42</v>
      </c>
      <c r="AU10" s="37"/>
      <c r="AV10" s="37"/>
      <c r="AW10" s="37"/>
      <c r="AX10" s="37"/>
      <c r="AY10" s="37"/>
      <c r="AZ10" s="37"/>
      <c r="BA10" s="37"/>
      <c r="BB10" s="37">
        <f>データ!X6</f>
        <v>13.08</v>
      </c>
      <c r="BC10" s="37"/>
      <c r="BD10" s="37"/>
      <c r="BE10" s="37"/>
      <c r="BF10" s="37"/>
      <c r="BG10" s="37"/>
      <c r="BH10" s="37"/>
      <c r="BI10" s="37"/>
      <c r="BJ10" s="2"/>
      <c r="BK10" s="2"/>
      <c r="BL10" s="46" t="s">
        <v>38</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45</v>
      </c>
      <c r="C85" s="6"/>
      <c r="D85" s="6"/>
      <c r="E85" s="6" t="s">
        <v>46</v>
      </c>
      <c r="F85" s="6" t="s">
        <v>48</v>
      </c>
      <c r="G85" s="6" t="s">
        <v>49</v>
      </c>
      <c r="H85" s="6" t="s">
        <v>43</v>
      </c>
      <c r="I85" s="6" t="s">
        <v>10</v>
      </c>
      <c r="J85" s="6" t="s">
        <v>50</v>
      </c>
      <c r="K85" s="6" t="s">
        <v>51</v>
      </c>
      <c r="L85" s="6" t="s">
        <v>32</v>
      </c>
      <c r="M85" s="6" t="s">
        <v>37</v>
      </c>
      <c r="N85" s="6" t="s">
        <v>52</v>
      </c>
      <c r="O85" s="6" t="s">
        <v>53</v>
      </c>
    </row>
    <row r="86" spans="1:78" hidden="1" x14ac:dyDescent="0.2">
      <c r="B86" s="6"/>
      <c r="C86" s="6"/>
      <c r="D86" s="6"/>
      <c r="E86" s="6" t="str">
        <f>データ!AI6</f>
        <v/>
      </c>
      <c r="F86" s="6" t="s">
        <v>40</v>
      </c>
      <c r="G86" s="6" t="s">
        <v>40</v>
      </c>
      <c r="H86" s="6" t="str">
        <f>データ!BP6</f>
        <v>【307.39】</v>
      </c>
      <c r="I86" s="6" t="str">
        <f>データ!CA6</f>
        <v>【57.03】</v>
      </c>
      <c r="J86" s="6" t="str">
        <f>データ!CL6</f>
        <v>【294.83】</v>
      </c>
      <c r="K86" s="6" t="str">
        <f>データ!CW6</f>
        <v>【84.27】</v>
      </c>
      <c r="L86" s="6" t="str">
        <f>データ!DH6</f>
        <v>【86.02】</v>
      </c>
      <c r="M86" s="6" t="s">
        <v>40</v>
      </c>
      <c r="N86" s="6" t="s">
        <v>40</v>
      </c>
      <c r="O86" s="6" t="str">
        <f>データ!EO6</f>
        <v>【-】</v>
      </c>
    </row>
  </sheetData>
  <sheetProtection algorithmName="SHA-512" hashValue="3ytqR8/UEGpDp6Tdj7uiglItZ77vZCf7Hikc9vlyTkgBiMuID9g06TYzs66VA4FQohA830CoTggL8fcrVk070w==" saltValue="Y1d0tDqVWOU4aOyrSy/pc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35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18</v>
      </c>
      <c r="B3" s="16" t="s">
        <v>33</v>
      </c>
      <c r="C3" s="16" t="s">
        <v>58</v>
      </c>
      <c r="D3" s="16" t="s">
        <v>59</v>
      </c>
      <c r="E3" s="16" t="s">
        <v>5</v>
      </c>
      <c r="F3" s="16" t="s">
        <v>4</v>
      </c>
      <c r="G3" s="16" t="s">
        <v>23</v>
      </c>
      <c r="H3" s="74" t="s">
        <v>56</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60</v>
      </c>
      <c r="B4" s="17"/>
      <c r="C4" s="17"/>
      <c r="D4" s="17"/>
      <c r="E4" s="17"/>
      <c r="F4" s="17"/>
      <c r="G4" s="17"/>
      <c r="H4" s="77"/>
      <c r="I4" s="78"/>
      <c r="J4" s="78"/>
      <c r="K4" s="78"/>
      <c r="L4" s="78"/>
      <c r="M4" s="78"/>
      <c r="N4" s="78"/>
      <c r="O4" s="78"/>
      <c r="P4" s="78"/>
      <c r="Q4" s="78"/>
      <c r="R4" s="78"/>
      <c r="S4" s="78"/>
      <c r="T4" s="78"/>
      <c r="U4" s="78"/>
      <c r="V4" s="78"/>
      <c r="W4" s="78"/>
      <c r="X4" s="79"/>
      <c r="Y4" s="73" t="s">
        <v>25</v>
      </c>
      <c r="Z4" s="73"/>
      <c r="AA4" s="73"/>
      <c r="AB4" s="73"/>
      <c r="AC4" s="73"/>
      <c r="AD4" s="73"/>
      <c r="AE4" s="73"/>
      <c r="AF4" s="73"/>
      <c r="AG4" s="73"/>
      <c r="AH4" s="73"/>
      <c r="AI4" s="73"/>
      <c r="AJ4" s="73" t="s">
        <v>47</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45</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2">
      <c r="A6" s="14" t="s">
        <v>95</v>
      </c>
      <c r="B6" s="19">
        <f t="shared" ref="B6:X6" si="1">B7</f>
        <v>2022</v>
      </c>
      <c r="C6" s="19">
        <f t="shared" si="1"/>
        <v>264075</v>
      </c>
      <c r="D6" s="19">
        <f t="shared" si="1"/>
        <v>47</v>
      </c>
      <c r="E6" s="19">
        <f t="shared" si="1"/>
        <v>18</v>
      </c>
      <c r="F6" s="19">
        <f t="shared" si="1"/>
        <v>0</v>
      </c>
      <c r="G6" s="19">
        <f t="shared" si="1"/>
        <v>0</v>
      </c>
      <c r="H6" s="19" t="str">
        <f t="shared" si="1"/>
        <v>京都府　京丹波町</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30.2</v>
      </c>
      <c r="Q6" s="24">
        <f t="shared" si="1"/>
        <v>100</v>
      </c>
      <c r="R6" s="24">
        <f t="shared" si="1"/>
        <v>4180</v>
      </c>
      <c r="S6" s="24">
        <f t="shared" si="1"/>
        <v>13005</v>
      </c>
      <c r="T6" s="24">
        <f t="shared" si="1"/>
        <v>303.08999999999997</v>
      </c>
      <c r="U6" s="24">
        <f t="shared" si="1"/>
        <v>42.91</v>
      </c>
      <c r="V6" s="24">
        <f t="shared" si="1"/>
        <v>3889</v>
      </c>
      <c r="W6" s="24">
        <f t="shared" si="1"/>
        <v>297.42</v>
      </c>
      <c r="X6" s="24">
        <f t="shared" si="1"/>
        <v>13.08</v>
      </c>
      <c r="Y6" s="28">
        <f t="shared" ref="Y6:AH6" si="2">IF(Y7="",NA(),Y7)</f>
        <v>99.98</v>
      </c>
      <c r="Z6" s="28">
        <f t="shared" si="2"/>
        <v>99.35</v>
      </c>
      <c r="AA6" s="28">
        <f t="shared" si="2"/>
        <v>100.09</v>
      </c>
      <c r="AB6" s="28">
        <f t="shared" si="2"/>
        <v>100</v>
      </c>
      <c r="AC6" s="28">
        <f t="shared" si="2"/>
        <v>99.95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296.89</v>
      </c>
      <c r="BL6" s="28">
        <f t="shared" si="5"/>
        <v>270.57</v>
      </c>
      <c r="BM6" s="28">
        <f t="shared" si="5"/>
        <v>294.27</v>
      </c>
      <c r="BN6" s="28">
        <f t="shared" si="5"/>
        <v>294.08999999999997</v>
      </c>
      <c r="BO6" s="28">
        <f t="shared" si="5"/>
        <v>294.08999999999997</v>
      </c>
      <c r="BP6" s="24" t="str">
        <f>IF(BP7="","",IF(BP7="-","【-】","【"&amp;SUBSTITUTE(TEXT(BP7,"#,##0.00"),"-","△")&amp;"】"))</f>
        <v>【307.39】</v>
      </c>
      <c r="BQ6" s="28">
        <f t="shared" ref="BQ6:BZ6" si="6">IF(BQ7="",NA(),BQ7)</f>
        <v>58.05</v>
      </c>
      <c r="BR6" s="28">
        <f t="shared" si="6"/>
        <v>58.06</v>
      </c>
      <c r="BS6" s="28">
        <f t="shared" si="6"/>
        <v>59.13</v>
      </c>
      <c r="BT6" s="28">
        <f t="shared" si="6"/>
        <v>58.69</v>
      </c>
      <c r="BU6" s="28">
        <f t="shared" si="6"/>
        <v>60.02</v>
      </c>
      <c r="BV6" s="28">
        <f t="shared" si="6"/>
        <v>63.06</v>
      </c>
      <c r="BW6" s="28">
        <f t="shared" si="6"/>
        <v>62.5</v>
      </c>
      <c r="BX6" s="28">
        <f t="shared" si="6"/>
        <v>60.59</v>
      </c>
      <c r="BY6" s="28">
        <f t="shared" si="6"/>
        <v>60</v>
      </c>
      <c r="BZ6" s="28">
        <f t="shared" si="6"/>
        <v>59.01</v>
      </c>
      <c r="CA6" s="24" t="str">
        <f>IF(CA7="","",IF(CA7="-","【-】","【"&amp;SUBSTITUTE(TEXT(CA7,"#,##0.00"),"-","△")&amp;"】"))</f>
        <v>【57.03】</v>
      </c>
      <c r="CB6" s="28">
        <f t="shared" ref="CB6:CK6" si="7">IF(CB7="",NA(),CB7)</f>
        <v>384.87</v>
      </c>
      <c r="CC6" s="28">
        <f t="shared" si="7"/>
        <v>393.71</v>
      </c>
      <c r="CD6" s="28">
        <f t="shared" si="7"/>
        <v>388.02</v>
      </c>
      <c r="CE6" s="28">
        <f t="shared" si="7"/>
        <v>399.66</v>
      </c>
      <c r="CF6" s="28">
        <f t="shared" si="7"/>
        <v>394.66</v>
      </c>
      <c r="CG6" s="28">
        <f t="shared" si="7"/>
        <v>264.77</v>
      </c>
      <c r="CH6" s="28">
        <f t="shared" si="7"/>
        <v>269.33</v>
      </c>
      <c r="CI6" s="28">
        <f t="shared" si="7"/>
        <v>280.23</v>
      </c>
      <c r="CJ6" s="28">
        <f t="shared" si="7"/>
        <v>282.70999999999998</v>
      </c>
      <c r="CK6" s="28">
        <f t="shared" si="7"/>
        <v>291.82</v>
      </c>
      <c r="CL6" s="24" t="str">
        <f>IF(CL7="","",IF(CL7="-","【-】","【"&amp;SUBSTITUTE(TEXT(CL7,"#,##0.00"),"-","△")&amp;"】"))</f>
        <v>【294.83】</v>
      </c>
      <c r="CM6" s="28">
        <f t="shared" ref="CM6:CV6" si="8">IF(CM7="",NA(),CM7)</f>
        <v>33.06</v>
      </c>
      <c r="CN6" s="28">
        <f t="shared" si="8"/>
        <v>33.06</v>
      </c>
      <c r="CO6" s="28">
        <f t="shared" si="8"/>
        <v>33.06</v>
      </c>
      <c r="CP6" s="28">
        <f t="shared" si="8"/>
        <v>33.06</v>
      </c>
      <c r="CQ6" s="28">
        <f t="shared" si="8"/>
        <v>31.47</v>
      </c>
      <c r="CR6" s="28">
        <f t="shared" si="8"/>
        <v>59.94</v>
      </c>
      <c r="CS6" s="28">
        <f t="shared" si="8"/>
        <v>59.64</v>
      </c>
      <c r="CT6" s="28">
        <f t="shared" si="8"/>
        <v>58.19</v>
      </c>
      <c r="CU6" s="28">
        <f t="shared" si="8"/>
        <v>56.52</v>
      </c>
      <c r="CV6" s="28">
        <f t="shared" si="8"/>
        <v>88.45</v>
      </c>
      <c r="CW6" s="24" t="str">
        <f>IF(CW7="","",IF(CW7="-","【-】","【"&amp;SUBSTITUTE(TEXT(CW7,"#,##0.00"),"-","△")&amp;"】"))</f>
        <v>【84.27】</v>
      </c>
      <c r="CX6" s="28">
        <f t="shared" ref="CX6:DG6" si="9">IF(CX7="",NA(),CX7)</f>
        <v>61.73</v>
      </c>
      <c r="CY6" s="28">
        <f t="shared" si="9"/>
        <v>62.06</v>
      </c>
      <c r="CZ6" s="28">
        <f t="shared" si="9"/>
        <v>62.66</v>
      </c>
      <c r="DA6" s="28">
        <f t="shared" si="9"/>
        <v>62.12</v>
      </c>
      <c r="DB6" s="28">
        <f t="shared" si="9"/>
        <v>74.959999999999994</v>
      </c>
      <c r="DC6" s="28">
        <f t="shared" si="9"/>
        <v>89.66</v>
      </c>
      <c r="DD6" s="28">
        <f t="shared" si="9"/>
        <v>90.63</v>
      </c>
      <c r="DE6" s="28">
        <f t="shared" si="9"/>
        <v>87.8</v>
      </c>
      <c r="DF6" s="28">
        <f t="shared" si="9"/>
        <v>88.43</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2">
      <c r="A7" s="14"/>
      <c r="B7" s="20">
        <v>2022</v>
      </c>
      <c r="C7" s="20">
        <v>264075</v>
      </c>
      <c r="D7" s="20">
        <v>47</v>
      </c>
      <c r="E7" s="20">
        <v>18</v>
      </c>
      <c r="F7" s="20">
        <v>0</v>
      </c>
      <c r="G7" s="20">
        <v>0</v>
      </c>
      <c r="H7" s="20" t="s">
        <v>96</v>
      </c>
      <c r="I7" s="20" t="s">
        <v>97</v>
      </c>
      <c r="J7" s="20" t="s">
        <v>98</v>
      </c>
      <c r="K7" s="20" t="s">
        <v>99</v>
      </c>
      <c r="L7" s="20" t="s">
        <v>100</v>
      </c>
      <c r="M7" s="20" t="s">
        <v>101</v>
      </c>
      <c r="N7" s="25" t="s">
        <v>40</v>
      </c>
      <c r="O7" s="25" t="s">
        <v>102</v>
      </c>
      <c r="P7" s="25">
        <v>30.2</v>
      </c>
      <c r="Q7" s="25">
        <v>100</v>
      </c>
      <c r="R7" s="25">
        <v>4180</v>
      </c>
      <c r="S7" s="25">
        <v>13005</v>
      </c>
      <c r="T7" s="25">
        <v>303.08999999999997</v>
      </c>
      <c r="U7" s="25">
        <v>42.91</v>
      </c>
      <c r="V7" s="25">
        <v>3889</v>
      </c>
      <c r="W7" s="25">
        <v>297.42</v>
      </c>
      <c r="X7" s="25">
        <v>13.08</v>
      </c>
      <c r="Y7" s="25">
        <v>99.98</v>
      </c>
      <c r="Z7" s="25">
        <v>99.35</v>
      </c>
      <c r="AA7" s="25">
        <v>100.09</v>
      </c>
      <c r="AB7" s="25">
        <v>100</v>
      </c>
      <c r="AC7" s="25">
        <v>99.95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296.89</v>
      </c>
      <c r="BL7" s="25">
        <v>270.57</v>
      </c>
      <c r="BM7" s="25">
        <v>294.27</v>
      </c>
      <c r="BN7" s="25">
        <v>294.08999999999997</v>
      </c>
      <c r="BO7" s="25">
        <v>294.08999999999997</v>
      </c>
      <c r="BP7" s="25">
        <v>307.39</v>
      </c>
      <c r="BQ7" s="25">
        <v>58.05</v>
      </c>
      <c r="BR7" s="25">
        <v>58.06</v>
      </c>
      <c r="BS7" s="25">
        <v>59.13</v>
      </c>
      <c r="BT7" s="25">
        <v>58.69</v>
      </c>
      <c r="BU7" s="25">
        <v>60.02</v>
      </c>
      <c r="BV7" s="25">
        <v>63.06</v>
      </c>
      <c r="BW7" s="25">
        <v>62.5</v>
      </c>
      <c r="BX7" s="25">
        <v>60.59</v>
      </c>
      <c r="BY7" s="25">
        <v>60</v>
      </c>
      <c r="BZ7" s="25">
        <v>59.01</v>
      </c>
      <c r="CA7" s="25">
        <v>57.03</v>
      </c>
      <c r="CB7" s="25">
        <v>384.87</v>
      </c>
      <c r="CC7" s="25">
        <v>393.71</v>
      </c>
      <c r="CD7" s="25">
        <v>388.02</v>
      </c>
      <c r="CE7" s="25">
        <v>399.66</v>
      </c>
      <c r="CF7" s="25">
        <v>394.66</v>
      </c>
      <c r="CG7" s="25">
        <v>264.77</v>
      </c>
      <c r="CH7" s="25">
        <v>269.33</v>
      </c>
      <c r="CI7" s="25">
        <v>280.23</v>
      </c>
      <c r="CJ7" s="25">
        <v>282.70999999999998</v>
      </c>
      <c r="CK7" s="25">
        <v>291.82</v>
      </c>
      <c r="CL7" s="25">
        <v>294.83</v>
      </c>
      <c r="CM7" s="25">
        <v>33.06</v>
      </c>
      <c r="CN7" s="25">
        <v>33.06</v>
      </c>
      <c r="CO7" s="25">
        <v>33.06</v>
      </c>
      <c r="CP7" s="25">
        <v>33.06</v>
      </c>
      <c r="CQ7" s="25">
        <v>31.47</v>
      </c>
      <c r="CR7" s="25">
        <v>59.94</v>
      </c>
      <c r="CS7" s="25">
        <v>59.64</v>
      </c>
      <c r="CT7" s="25">
        <v>58.19</v>
      </c>
      <c r="CU7" s="25">
        <v>56.52</v>
      </c>
      <c r="CV7" s="25">
        <v>88.45</v>
      </c>
      <c r="CW7" s="25">
        <v>84.27</v>
      </c>
      <c r="CX7" s="25">
        <v>61.73</v>
      </c>
      <c r="CY7" s="25">
        <v>62.06</v>
      </c>
      <c r="CZ7" s="25">
        <v>62.66</v>
      </c>
      <c r="DA7" s="25">
        <v>62.12</v>
      </c>
      <c r="DB7" s="25">
        <v>74.959999999999994</v>
      </c>
      <c r="DC7" s="25">
        <v>89.66</v>
      </c>
      <c r="DD7" s="25">
        <v>90.63</v>
      </c>
      <c r="DE7" s="25">
        <v>87.8</v>
      </c>
      <c r="DF7" s="25">
        <v>88.43</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40</v>
      </c>
      <c r="EF7" s="25" t="s">
        <v>40</v>
      </c>
      <c r="EG7" s="25" t="s">
        <v>40</v>
      </c>
      <c r="EH7" s="25" t="s">
        <v>40</v>
      </c>
      <c r="EI7" s="25" t="s">
        <v>40</v>
      </c>
      <c r="EJ7" s="25" t="s">
        <v>40</v>
      </c>
      <c r="EK7" s="25" t="s">
        <v>40</v>
      </c>
      <c r="EL7" s="25" t="s">
        <v>40</v>
      </c>
      <c r="EM7" s="25" t="s">
        <v>40</v>
      </c>
      <c r="EN7" s="25" t="s">
        <v>40</v>
      </c>
      <c r="EO7" s="25" t="s">
        <v>40</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岡田 久美</cp:lastModifiedBy>
  <dcterms:created xsi:type="dcterms:W3CDTF">2024-02-15T05:53:06Z</dcterms:created>
  <dcterms:modified xsi:type="dcterms:W3CDTF">2024-02-16T06:18:09Z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2024-02-15T07:22:58Z</vt:filetime>
  </property>
</Properties>
</file>