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3wj+c/O8+0Zm8UClXx5ItHj9CQRNDmVEAMsbi2OXc/bwzMz/ZMJvf6aUMmVHlEQ3eChL5gTG3/w56HMTBisxAw==" workbookSaltValue="/wctYsaAqxZgItj2ocPXbA=="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<sst xmlns="http://schemas.openxmlformats.org/spreadsheetml/2006/main" xmlns:r="http://schemas.openxmlformats.org/officeDocument/2006/relationships" count="116" uniqueCount="116">
  <si>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人口（人）</t>
    <rPh sb="0" eb="2">
      <t>ジンコウ</t>
    </rPh>
    <rPh sb="3" eb="4">
      <t>ヒト</t>
    </rPh>
    <phoneticPr fontId="1"/>
  </si>
  <si>
    <t>経営比較分析表（令和4年度決算）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</si>
  <si>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</si>
  <si>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</si>
  <si>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</si>
  <si>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</si>
  <si>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</si>
  <si>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全体総括</t>
    <rPh sb="0" eb="2">
      <t>ゼンタイ</t>
    </rPh>
    <rPh sb="2" eb="4">
      <t>ソウカツ</t>
    </rPh>
    <phoneticPr fontId="1"/>
  </si>
  <si>
    <t>1⑤</t>
  </si>
  <si>
    <r>
      <t>面積(km</t>
    </r>
    <r>
      <rPr>
        <b/>
        <vertAlign val="superscript"/>
        <sz val="11"/>
        <color theme="1"/>
        <rFont val="ＭＳ ゴシック"/>
      </rPr>
      <t>2</t>
    </r>
    <r>
      <rPr>
        <b/>
        <sz val="11"/>
        <color theme="1"/>
        <rFont val="ＭＳ ゴシック"/>
      </rPr>
      <t>)</t>
    </r>
  </si>
  <si>
    <t>2. 老朽化の状況</t>
  </si>
  <si>
    <t>■</t>
  </si>
  <si>
    <t>業種名</t>
    <rPh sb="2" eb="3">
      <t>メイ</t>
    </rPh>
    <phoneticPr fontId="1"/>
  </si>
  <si>
    <t>⑤経費回収率(％)</t>
  </si>
  <si>
    <t>類似団体区分</t>
    <rPh sb="4" eb="6">
      <t>クブン</t>
    </rPh>
    <phoneticPr fontId="1"/>
  </si>
  <si>
    <t>令和4年度全国平均</t>
    <rPh sb="0" eb="2">
      <t>レイワ</t>
    </rPh>
    <rPh sb="3" eb="5">
      <t>ネンド</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</si>
  <si>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</si>
  <si>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</si>
  <si>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</si>
  <si>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</si>
  <si>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</si>
  <si>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京都府　与謝野町</t>
  </si>
  <si>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</si>
  <si>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</si>
  <si>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</si>
  <si>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</si>
  <si>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</si>
  <si>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</si>
  <si>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</si>
  <si>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</si>
  <si>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</si>
  <si>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</si>
  <si>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</si>
  <si>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</si>
  <si>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</si>
  <si>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</si>
  <si>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</si>
  <si>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</si>
  <si>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</si>
  <si>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</si>
  <si>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</si>
  <si>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</si>
  <si>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</si>
  <si>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</si>
  <si>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</si>
  <si>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</si>
  <si>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</si>
  <si>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</si>
  <si>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</si>
  <si>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</si>
  <si>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</si>
  <si>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</si>
  <si>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</si>
  <si>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</si>
  <si>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</si>
  <si>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</si>
  <si>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</si>
  <si>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</si>
  <si>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</si>
  <si>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</si>
  <si>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</si>
  <si>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</si>
  <si>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</si>
  <si>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　収益的収支比率が１００％を大幅に下回っていることや類似団体と比較して経費回収率が低く、汚水処理原価が高い等、効率の悪い経営状態となっています。
　その要因としては、処理区域内人口一人当たりの投資額が多いことや合併時に使用料を一番低い町の料金設定で統一したこと等が考えられます。
　改善策として、急激な住民負担とならないよう段階的な使用料の値上げを計画的に行うこととし、平成２９年度と令和５年度に実施しました。令和５年度の値上げが経営改善にどの程度の効果があったのか現時点では分析が出来ていませんが、近年の人口減少の影響により使用料収入の伸びも頭打ちとなっているため、現在の経営状況を反映した適正な使用料となるよう今後も段階的な値上げを計画的に実施し、「経営の健全性」の向上に努めていきます。また、未接続世帯への戸別訪問や文書等による接続依頼や啓発を実施し、水洗化人口の増加による「経営の効率性」の向上を目指します。
　令和４年度の指標の特徴としては収益的収支比率が前年度に比べて5.14％上昇している点です。
　この指標は使用料収入や一般会計からの繰入金等の総収益で総費用に地方債償還金を加えた費用をどの程度賄えているかを表しています。
　前年度に比べて一般会計繰入金の増額により総収益が増額となったのに対し、地方債償還金の減額により費用が減額となったことが指標が上昇した要因です。</t>
    <rPh sb="1" eb="4">
      <t>シュウエキテキ</t>
    </rPh>
    <rPh sb="4" eb="6">
      <t>シュウシ</t>
    </rPh>
    <rPh sb="6" eb="8">
      <t>ヒリツ</t>
    </rPh>
    <rPh sb="14" eb="16">
      <t>オオハバ</t>
    </rPh>
    <rPh sb="17" eb="19">
      <t>シタマワ</t>
    </rPh>
    <rPh sb="26" eb="28">
      <t>ルイジ</t>
    </rPh>
    <rPh sb="28" eb="30">
      <t>ダンタイ</t>
    </rPh>
    <rPh sb="31" eb="33">
      <t>ヒカク</t>
    </rPh>
    <rPh sb="35" eb="37">
      <t>ケイヒ</t>
    </rPh>
    <rPh sb="37" eb="40">
      <t>カイシ</t>
    </rPh>
    <rPh sb="41" eb="42">
      <t>ヒク</t>
    </rPh>
    <rPh sb="44" eb="46">
      <t>オスイ</t>
    </rPh>
    <rPh sb="46" eb="48">
      <t>ショリ</t>
    </rPh>
    <rPh sb="48" eb="50">
      <t>ゲンカ</t>
    </rPh>
    <rPh sb="51" eb="52">
      <t>タカ</t>
    </rPh>
    <rPh sb="53" eb="54">
      <t>トウ</t>
    </rPh>
    <rPh sb="55" eb="57">
      <t>コウリツ</t>
    </rPh>
    <rPh sb="58" eb="59">
      <t>ワル</t>
    </rPh>
    <rPh sb="60" eb="62">
      <t>ケイエイ</t>
    </rPh>
    <rPh sb="62" eb="64">
      <t>ジョウタイ</t>
    </rPh>
    <rPh sb="76" eb="78">
      <t>ヨウイン</t>
    </rPh>
    <rPh sb="83" eb="85">
      <t>ショリ</t>
    </rPh>
    <rPh sb="85" eb="88">
      <t>クイキ</t>
    </rPh>
    <rPh sb="88" eb="90">
      <t>ジンコウ</t>
    </rPh>
    <rPh sb="90" eb="92">
      <t>ヒトリ</t>
    </rPh>
    <rPh sb="92" eb="93">
      <t>ア</t>
    </rPh>
    <rPh sb="96" eb="99">
      <t>トウシ</t>
    </rPh>
    <rPh sb="100" eb="101">
      <t>オオ</t>
    </rPh>
    <rPh sb="105" eb="108">
      <t>ガッ</t>
    </rPh>
    <rPh sb="109" eb="112">
      <t>シヨウリョウ</t>
    </rPh>
    <rPh sb="113" eb="115">
      <t>イチバン</t>
    </rPh>
    <rPh sb="115" eb="116">
      <t>ヒク</t>
    </rPh>
    <rPh sb="117" eb="118">
      <t>マチ</t>
    </rPh>
    <rPh sb="119" eb="121">
      <t>リョウキン</t>
    </rPh>
    <rPh sb="121" eb="123">
      <t>セッテイ</t>
    </rPh>
    <rPh sb="124" eb="126">
      <t>トウイツ</t>
    </rPh>
    <rPh sb="130" eb="131">
      <t>トウ</t>
    </rPh>
    <rPh sb="132" eb="133">
      <t>カンガ</t>
    </rPh>
    <rPh sb="141" eb="143">
      <t>カイゼン</t>
    </rPh>
    <rPh sb="143" eb="144">
      <t>サク</t>
    </rPh>
    <rPh sb="148" eb="150">
      <t>キュウゲキ</t>
    </rPh>
    <rPh sb="151" eb="153">
      <t>ジュウミン</t>
    </rPh>
    <rPh sb="153" eb="155">
      <t>フタン</t>
    </rPh>
    <rPh sb="162" eb="165">
      <t>ダンカイテキ</t>
    </rPh>
    <rPh sb="166" eb="169">
      <t>シヨウリョウ</t>
    </rPh>
    <rPh sb="170" eb="172">
      <t>ネア</t>
    </rPh>
    <rPh sb="174" eb="177">
      <t>ケイカクテキ</t>
    </rPh>
    <rPh sb="178" eb="179">
      <t>オコナ</t>
    </rPh>
    <rPh sb="185" eb="187">
      <t>ヘイセイ</t>
    </rPh>
    <rPh sb="189" eb="191">
      <t>ネンド</t>
    </rPh>
    <rPh sb="192" eb="194">
      <t>レイワ</t>
    </rPh>
    <rPh sb="195" eb="197">
      <t>ネンド</t>
    </rPh>
    <rPh sb="198" eb="200">
      <t>ジッシ</t>
    </rPh>
    <rPh sb="205" eb="207">
      <t>レイワ</t>
    </rPh>
    <rPh sb="208" eb="210">
      <t>ネンド</t>
    </rPh>
    <rPh sb="211" eb="213">
      <t>ネア</t>
    </rPh>
    <rPh sb="215" eb="217">
      <t>ケイエイ</t>
    </rPh>
    <rPh sb="217" eb="219">
      <t>カイゼン</t>
    </rPh>
    <rPh sb="222" eb="224">
      <t>テイド</t>
    </rPh>
    <rPh sb="225" eb="227">
      <t>コウカ</t>
    </rPh>
    <rPh sb="233" eb="236">
      <t>ゲンジテン</t>
    </rPh>
    <rPh sb="238" eb="240">
      <t>ブンセキ</t>
    </rPh>
    <rPh sb="241" eb="243">
      <t>デキ</t>
    </rPh>
    <rPh sb="250" eb="252">
      <t>キンネン</t>
    </rPh>
    <rPh sb="253" eb="255">
      <t>ジンコウ</t>
    </rPh>
    <rPh sb="255" eb="257">
      <t>ゲンショウ</t>
    </rPh>
    <rPh sb="258" eb="260">
      <t>エイキョウ</t>
    </rPh>
    <rPh sb="263" eb="266">
      <t>シヨウリョウ</t>
    </rPh>
    <rPh sb="266" eb="268">
      <t>シュウニュウ</t>
    </rPh>
    <rPh sb="269" eb="270">
      <t>ノ</t>
    </rPh>
    <rPh sb="272" eb="274">
      <t>アタマウ</t>
    </rPh>
    <rPh sb="284" eb="286">
      <t>ゲンザイ</t>
    </rPh>
    <rPh sb="287" eb="289">
      <t>ケイエイ</t>
    </rPh>
    <rPh sb="289" eb="291">
      <t>ジョウキョウ</t>
    </rPh>
    <rPh sb="292" eb="294">
      <t>ハンエイ</t>
    </rPh>
    <rPh sb="296" eb="298">
      <t>テキセイ</t>
    </rPh>
    <rPh sb="299" eb="302">
      <t>シヨウリョウ</t>
    </rPh>
    <rPh sb="307" eb="309">
      <t>コンゴ</t>
    </rPh>
    <rPh sb="310" eb="313">
      <t>ダンカイテキ</t>
    </rPh>
    <rPh sb="314" eb="316">
      <t>ネア</t>
    </rPh>
    <rPh sb="318" eb="321">
      <t>ケイカクテキ</t>
    </rPh>
    <rPh sb="322" eb="324">
      <t>ジッシ</t>
    </rPh>
    <rPh sb="327" eb="329">
      <t>ケイエイ</t>
    </rPh>
    <rPh sb="330" eb="333">
      <t>ケンゼンセイ</t>
    </rPh>
    <rPh sb="335" eb="337">
      <t>コウジョウ</t>
    </rPh>
    <rPh sb="338" eb="339">
      <t>ツト</t>
    </rPh>
    <rPh sb="349" eb="352">
      <t>ミセツゾク</t>
    </rPh>
    <rPh sb="352" eb="354">
      <t>セタイ</t>
    </rPh>
    <rPh sb="356" eb="358">
      <t>コベツ</t>
    </rPh>
    <rPh sb="358" eb="360">
      <t>ホウモン</t>
    </rPh>
    <rPh sb="361" eb="363">
      <t>ブンショ</t>
    </rPh>
    <rPh sb="363" eb="364">
      <t>トウ</t>
    </rPh>
    <rPh sb="367" eb="369">
      <t>セツゾク</t>
    </rPh>
    <rPh sb="369" eb="371">
      <t>イライ</t>
    </rPh>
    <rPh sb="372" eb="374">
      <t>ケイハツ</t>
    </rPh>
    <rPh sb="375" eb="377">
      <t>ジッシ</t>
    </rPh>
    <rPh sb="379" eb="382">
      <t>スイセンカ</t>
    </rPh>
    <rPh sb="382" eb="384">
      <t>ジンコウ</t>
    </rPh>
    <rPh sb="385" eb="387">
      <t>ゾウカ</t>
    </rPh>
    <rPh sb="391" eb="393">
      <t>ケイエイ</t>
    </rPh>
    <rPh sb="394" eb="396">
      <t>コウリツ</t>
    </rPh>
    <rPh sb="396" eb="397">
      <t>セイ</t>
    </rPh>
    <rPh sb="399" eb="401">
      <t>コウジョウ</t>
    </rPh>
    <rPh sb="402" eb="404">
      <t>メザ</t>
    </rPh>
    <rPh sb="410" eb="412">
      <t>レイワ</t>
    </rPh>
    <rPh sb="413" eb="415">
      <t>ネンド</t>
    </rPh>
    <rPh sb="416" eb="418">
      <t>シヒョウ</t>
    </rPh>
    <rPh sb="419" eb="421">
      <t>トクチョウ</t>
    </rPh>
    <rPh sb="425" eb="428">
      <t>シュウエキテキ</t>
    </rPh>
    <rPh sb="428" eb="430">
      <t>シュウシ</t>
    </rPh>
    <rPh sb="430" eb="432">
      <t>ヒリツ</t>
    </rPh>
    <rPh sb="433" eb="436">
      <t>ゼンネンド</t>
    </rPh>
    <rPh sb="437" eb="438">
      <t>クラ</t>
    </rPh>
    <rPh sb="445" eb="447">
      <t>ジョウショウ</t>
    </rPh>
    <rPh sb="451" eb="452">
      <t>テン</t>
    </rPh>
    <rPh sb="459" eb="461">
      <t>シヒョウ</t>
    </rPh>
    <rPh sb="462" eb="465">
      <t>シヨウリョウ</t>
    </rPh>
    <rPh sb="465" eb="467">
      <t>シュウニュウ</t>
    </rPh>
    <rPh sb="468" eb="472">
      <t>イッパ</t>
    </rPh>
    <rPh sb="475" eb="478">
      <t>クリイ</t>
    </rPh>
    <rPh sb="478" eb="479">
      <t>トウ</t>
    </rPh>
    <rPh sb="480" eb="481">
      <t>ソウ</t>
    </rPh>
    <rPh sb="481" eb="483">
      <t>シュウエキ</t>
    </rPh>
    <rPh sb="484" eb="487">
      <t>ソウヒヨウ</t>
    </rPh>
    <rPh sb="488" eb="491">
      <t>チホウサイ</t>
    </rPh>
    <rPh sb="491" eb="494">
      <t>ショウカンキン</t>
    </rPh>
    <rPh sb="495" eb="496">
      <t>クワ</t>
    </rPh>
    <rPh sb="498" eb="500">
      <t>ヒヨウ</t>
    </rPh>
    <rPh sb="503" eb="505">
      <t>テイド</t>
    </rPh>
    <rPh sb="505" eb="506">
      <t>マカナ</t>
    </rPh>
    <rPh sb="512" eb="513">
      <t>アラワ</t>
    </rPh>
    <rPh sb="521" eb="524">
      <t>ゼンネンド</t>
    </rPh>
    <rPh sb="525" eb="526">
      <t>クラ</t>
    </rPh>
    <rPh sb="528" eb="530">
      <t>イッパン</t>
    </rPh>
    <rPh sb="530" eb="532">
      <t>カイケイ</t>
    </rPh>
    <rPh sb="532" eb="533">
      <t>クリ</t>
    </rPh>
    <rPh sb="533" eb="535">
      <t>ニュウキン</t>
    </rPh>
    <rPh sb="536" eb="538">
      <t>ゾウガク</t>
    </rPh>
    <rPh sb="541" eb="542">
      <t>ソウ</t>
    </rPh>
    <rPh sb="542" eb="544">
      <t>シュウエキ</t>
    </rPh>
    <rPh sb="545" eb="547">
      <t>ゾウガク</t>
    </rPh>
    <rPh sb="553" eb="554">
      <t>タイ</t>
    </rPh>
    <rPh sb="556" eb="559">
      <t>チホウサイ</t>
    </rPh>
    <rPh sb="559" eb="562">
      <t>ショウカンキン</t>
    </rPh>
    <rPh sb="563" eb="565">
      <t>ゲンガク</t>
    </rPh>
    <rPh sb="568" eb="570">
      <t>ヒヨウ</t>
    </rPh>
    <rPh sb="571" eb="573">
      <t>ゲンガク</t>
    </rPh>
    <rPh sb="580" eb="582">
      <t>シヒョウ</t>
    </rPh>
    <rPh sb="583" eb="585">
      <t>ジョウショウ</t>
    </rPh>
    <rPh sb="587" eb="589">
      <t>ヨウイン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</si>
  <si>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</si>
  <si>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</si>
  <si>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</si>
  <si>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</si>
  <si>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</si>
  <si>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</si>
  <si>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</si>
  <si>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</si>
  <si>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　事業開始当初の管渠施工工事から３０年以上を経過し、今後は不意の修繕、改良及び更新にも対応していかなければならない可能性を考慮し、管渠の老朽化状況について十分な注意をはらっていく必要があります。</t>
    <rPh sb="1" eb="3">
      <t>ジギョウ</t>
    </rPh>
    <rPh sb="3" eb="5">
      <t>カイシ</t>
    </rPh>
    <rPh sb="5" eb="7">
      <t>トウショ</t>
    </rPh>
    <rPh sb="8" eb="10">
      <t>カンキョ</t>
    </rPh>
    <rPh sb="10" eb="12">
      <t>セコウ</t>
    </rPh>
    <rPh sb="12" eb="14">
      <t>コウジ</t>
    </rPh>
    <rPh sb="18" eb="19">
      <t>ネン</t>
    </rPh>
    <rPh sb="19" eb="21">
      <t>イジョウ</t>
    </rPh>
    <rPh sb="22" eb="24">
      <t>ケイカ</t>
    </rPh>
    <rPh sb="26" eb="28">
      <t>コンゴ</t>
    </rPh>
    <rPh sb="29" eb="31">
      <t>フイ</t>
    </rPh>
    <rPh sb="32" eb="34">
      <t>シュウゼン</t>
    </rPh>
    <rPh sb="35" eb="37">
      <t>カイリョウ</t>
    </rPh>
    <rPh sb="37" eb="38">
      <t>オヨ</t>
    </rPh>
    <rPh sb="39" eb="41">
      <t>コウシン</t>
    </rPh>
    <rPh sb="43" eb="45">
      <t>タイオウ</t>
    </rPh>
    <rPh sb="57" eb="60">
      <t>カノウセイ</t>
    </rPh>
    <rPh sb="61" eb="63">
      <t>コウリョ</t>
    </rPh>
    <rPh sb="65" eb="67">
      <t>カンキョ</t>
    </rPh>
    <rPh sb="68" eb="71">
      <t>ロウキュウカ</t>
    </rPh>
    <rPh sb="71" eb="73">
      <t>ジョウキョウ</t>
    </rPh>
    <rPh sb="77" eb="79">
      <t>ジュウブン</t>
    </rPh>
    <rPh sb="80" eb="82">
      <t>チュウイ</t>
    </rPh>
    <rPh sb="89" eb="91">
      <t>ヒツヨウ</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</si>
  <si>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</si>
  <si>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</si>
  <si>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</si>
  <si>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</si>
  <si>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</si>
  <si>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</si>
  <si>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</si>
  <si>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</si>
  <si>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</si>
  <si>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</si>
  <si>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</si>
  <si>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</si>
  <si>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</si>
  <si>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</si>
  <si>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</si>
  <si>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</si>
  <si>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</si>
  <si>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</si>
  <si>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</si>
  <si>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</si>
  <si>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</si>
  <si>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</si>
  <si>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</si>
  <si>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</si>
  <si>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</si>
  <si>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</si>
  <si>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法非適用</t>
  </si>
  <si>
    <t>下水道事業</t>
  </si>
  <si>
    <t>公共下水道</t>
  </si>
  <si>
    <t>Cd2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</si>
  <si>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</si>
  <si>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</si>
  <si>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</si>
  <si>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</si>
  <si>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</si>
  <si>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</si>
  <si>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</si>
  <si>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</si>
  <si>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</si>
  <si>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</si>
  <si>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</si>
  <si>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</si>
  <si>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上記の分析を踏まえ、以下のとおり取り組みます。
〇適正な下水道使用料の設定
・下水道使用料の段階的値上げの計画的な実施
〇水洗化人口の増加
・未接続世帯等への戸別訪問の実施
・未接続世帯等への文書等による啓発の実施</t>
    <rPh sb="1" eb="3">
      <t>ジョウキ</t>
    </rPh>
    <rPh sb="4" eb="6">
      <t>ブンセキ</t>
    </rPh>
    <rPh sb="7" eb="8">
      <t>フ</t>
    </rPh>
    <rPh sb="11" eb="13">
      <t>イカ</t>
    </rPh>
    <rPh sb="17" eb="18">
      <t>ト</t>
    </rPh>
    <rPh sb="19" eb="20">
      <t>ク</t>
    </rPh>
    <rPh sb="27" eb="29">
      <t>テキセイ</t>
    </rPh>
    <rPh sb="30" eb="33">
      <t>ゲスイドウ</t>
    </rPh>
    <rPh sb="33" eb="36">
      <t>シヨウリョウ</t>
    </rPh>
    <rPh sb="37" eb="39">
      <t>セッテイ</t>
    </rPh>
    <rPh sb="41" eb="44">
      <t>ゲスイドウ</t>
    </rPh>
    <rPh sb="44" eb="47">
      <t>シヨウリョウ</t>
    </rPh>
    <rPh sb="48" eb="51">
      <t>ダンカイテキ</t>
    </rPh>
    <rPh sb="51" eb="53">
      <t>ネア</t>
    </rPh>
    <rPh sb="55" eb="58">
      <t>ケイカクテキ</t>
    </rPh>
    <rPh sb="59" eb="61">
      <t>ジッシ</t>
    </rPh>
    <rPh sb="64" eb="67">
      <t>スイセンカ</t>
    </rPh>
    <rPh sb="67" eb="69">
      <t>ジンコウ</t>
    </rPh>
    <rPh sb="70" eb="72">
      <t>ゾウカ</t>
    </rPh>
    <rPh sb="74" eb="77">
      <t>ミセツゾク</t>
    </rPh>
    <rPh sb="77" eb="79">
      <t>セタイ</t>
    </rPh>
    <rPh sb="79" eb="80">
      <t>トウ</t>
    </rPh>
    <rPh sb="82" eb="84">
      <t>コベツ</t>
    </rPh>
    <rPh sb="84" eb="86">
      <t>ホウモン</t>
    </rPh>
    <rPh sb="87" eb="89">
      <t>ジッシ</t>
    </rPh>
    <rPh sb="91" eb="94">
      <t>ミセツゾク</t>
    </rPh>
    <rPh sb="94" eb="96">
      <t>セタイ</t>
    </rPh>
    <rPh sb="96" eb="97">
      <t>トウ</t>
    </rPh>
    <rPh sb="99" eb="101">
      <t>ブンショ</t>
    </rPh>
    <rPh sb="101" eb="102">
      <t>トウ</t>
    </rPh>
    <rPh sb="105" eb="107">
      <t>ケイハツ</t>
    </rPh>
    <rPh sb="108" eb="110">
      <t>ジッシ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</si>
</sst>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76" formatCode="#,##0.00;&quot;△&quot;#,##0.00"/>
    <numFmt numFmtId="181" formatCode="#,##0.00;&quot;△&quot;#,##0.00;&quot;-&quot;"/>
    <numFmt numFmtId="177" formatCode="#,##0;&quot;△&quot;#,##0"/>
    <numFmt numFmtId="180" formatCode="0.00_);[Red]\(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0.13</c:v>
                </c:pt>
                <c:pt idx="1">
                  <c:v>0.15</c:v>
                </c:pt>
                <c:pt idx="2">
                  <c:v>0.32</c:v>
                </c:pt>
                <c:pt idx="3">
                  <c:v>0.1</c:v>
                </c:pt>
                <c:pt idx="4">
                  <c:v>9.e-002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52.58</c:v>
                </c:pt>
                <c:pt idx="1">
                  <c:v>50.94</c:v>
                </c:pt>
                <c:pt idx="2">
                  <c:v>49.47</c:v>
                </c:pt>
                <c:pt idx="3">
                  <c:v>48.19</c:v>
                </c:pt>
                <c:pt idx="4">
                  <c:v>47.32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87.97</c:v>
                </c:pt>
                <c:pt idx="1">
                  <c:v>88.39</c:v>
                </c:pt>
                <c:pt idx="2">
                  <c:v>89.22</c:v>
                </c:pt>
                <c:pt idx="3">
                  <c:v>89.58</c:v>
                </c:pt>
                <c:pt idx="4">
                  <c:v>89.92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83.02</c:v>
                </c:pt>
                <c:pt idx="1">
                  <c:v>82.55</c:v>
                </c:pt>
                <c:pt idx="2">
                  <c:v>82.06</c:v>
                </c:pt>
                <c:pt idx="3">
                  <c:v>82.26</c:v>
                </c:pt>
                <c:pt idx="4">
                  <c:v>81.33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64.27</c:v>
                </c:pt>
                <c:pt idx="1">
                  <c:v>62.38</c:v>
                </c:pt>
                <c:pt idx="2">
                  <c:v>63.86</c:v>
                </c:pt>
                <c:pt idx="3">
                  <c:v>64.53</c:v>
                </c:pt>
                <c:pt idx="4">
                  <c:v>69.67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360.68</c:v>
                </c:pt>
                <c:pt idx="1">
                  <c:v>208.46</c:v>
                </c:pt>
                <c:pt idx="2">
                  <c:v>235.74</c:v>
                </c:pt>
                <c:pt idx="3">
                  <c:v>57.54</c:v>
                </c:pt>
                <c:pt idx="4">
                  <c:v>51.7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958.81</c:v>
                </c:pt>
                <c:pt idx="1">
                  <c:v>1001.3</c:v>
                </c:pt>
                <c:pt idx="2">
                  <c:v>1245.0999999999999</c:v>
                </c:pt>
                <c:pt idx="3">
                  <c:v>1108.8</c:v>
                </c:pt>
                <c:pt idx="4">
                  <c:v>1194.56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74.239999999999995</c:v>
                </c:pt>
                <c:pt idx="1">
                  <c:v>67.260000000000005</c:v>
                </c:pt>
                <c:pt idx="2">
                  <c:v>69.099999999999994</c:v>
                </c:pt>
                <c:pt idx="3">
                  <c:v>66.400000000000006</c:v>
                </c:pt>
                <c:pt idx="4">
                  <c:v>66.28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82.88</c:v>
                </c:pt>
                <c:pt idx="1">
                  <c:v>81.88</c:v>
                </c:pt>
                <c:pt idx="2">
                  <c:v>79.77</c:v>
                </c:pt>
                <c:pt idx="3">
                  <c:v>79.63</c:v>
                </c:pt>
                <c:pt idx="4">
                  <c:v>76.78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229.77</c:v>
                </c:pt>
                <c:pt idx="1">
                  <c:v>253.73</c:v>
                </c:pt>
                <c:pt idx="2">
                  <c:v>248.97</c:v>
                </c:pt>
                <c:pt idx="3">
                  <c:v>260.61</c:v>
                </c:pt>
                <c:pt idx="4">
                  <c:v>261.45999999999998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190.99</c:v>
                </c:pt>
                <c:pt idx="1">
                  <c:v>187.55</c:v>
                </c:pt>
                <c:pt idx="2">
                  <c:v>214.56</c:v>
                </c:pt>
                <c:pt idx="3">
                  <c:v>213.66</c:v>
                </c:pt>
                <c:pt idx="4">
                  <c:v>224.31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【652.82】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【95.82】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【59.10】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【138.29】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【97.61】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【0.23】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O3"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与謝野町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6</v>
      </c>
      <c r="C7" s="5"/>
      <c r="D7" s="5"/>
      <c r="E7" s="5"/>
      <c r="F7" s="5"/>
      <c r="G7" s="5"/>
      <c r="H7" s="5"/>
      <c r="I7" s="5" t="s">
        <v>12</v>
      </c>
      <c r="J7" s="5"/>
      <c r="K7" s="5"/>
      <c r="L7" s="5"/>
      <c r="M7" s="5"/>
      <c r="N7" s="5"/>
      <c r="O7" s="5"/>
      <c r="P7" s="5" t="s">
        <v>5</v>
      </c>
      <c r="Q7" s="5"/>
      <c r="R7" s="5"/>
      <c r="S7" s="5"/>
      <c r="T7" s="5"/>
      <c r="U7" s="5"/>
      <c r="V7" s="5"/>
      <c r="W7" s="5" t="s">
        <v>14</v>
      </c>
      <c r="X7" s="5"/>
      <c r="Y7" s="5"/>
      <c r="Z7" s="5"/>
      <c r="AA7" s="5"/>
      <c r="AB7" s="5"/>
      <c r="AC7" s="5"/>
      <c r="AD7" s="5" t="s">
        <v>4</v>
      </c>
      <c r="AE7" s="5"/>
      <c r="AF7" s="5"/>
      <c r="AG7" s="5"/>
      <c r="AH7" s="5"/>
      <c r="AI7" s="5"/>
      <c r="AJ7" s="5"/>
      <c r="AK7" s="3"/>
      <c r="AL7" s="5" t="s">
        <v>0</v>
      </c>
      <c r="AM7" s="5"/>
      <c r="AN7" s="5"/>
      <c r="AO7" s="5"/>
      <c r="AP7" s="5"/>
      <c r="AQ7" s="5"/>
      <c r="AR7" s="5"/>
      <c r="AS7" s="5"/>
      <c r="AT7" s="5" t="s">
        <v>9</v>
      </c>
      <c r="AU7" s="5"/>
      <c r="AV7" s="5"/>
      <c r="AW7" s="5"/>
      <c r="AX7" s="5"/>
      <c r="AY7" s="5"/>
      <c r="AZ7" s="5"/>
      <c r="BA7" s="5"/>
      <c r="BB7" s="5" t="s">
        <v>16</v>
      </c>
      <c r="BC7" s="5"/>
      <c r="BD7" s="5"/>
      <c r="BE7" s="5"/>
      <c r="BF7" s="5"/>
      <c r="BG7" s="5"/>
      <c r="BH7" s="5"/>
      <c r="BI7" s="5"/>
      <c r="BJ7" s="3"/>
      <c r="BK7" s="3"/>
      <c r="BL7" s="26" t="s">
        <v>17</v>
      </c>
      <c r="BM7" s="36"/>
      <c r="BN7" s="36"/>
      <c r="BO7" s="36"/>
      <c r="BP7" s="36"/>
      <c r="BQ7" s="36"/>
      <c r="BR7" s="36"/>
      <c r="BS7" s="36"/>
      <c r="BT7" s="36"/>
      <c r="BU7" s="36"/>
      <c r="BV7" s="36"/>
      <c r="BW7" s="36"/>
      <c r="BX7" s="36"/>
      <c r="BY7" s="47"/>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Cd2</v>
      </c>
      <c r="X8" s="6"/>
      <c r="Y8" s="6"/>
      <c r="Z8" s="6"/>
      <c r="AA8" s="6"/>
      <c r="AB8" s="6"/>
      <c r="AC8" s="6"/>
      <c r="AD8" s="20" t="str">
        <f>データ!$M$6</f>
        <v>非設置</v>
      </c>
      <c r="AE8" s="20"/>
      <c r="AF8" s="20"/>
      <c r="AG8" s="20"/>
      <c r="AH8" s="20"/>
      <c r="AI8" s="20"/>
      <c r="AJ8" s="20"/>
      <c r="AK8" s="3"/>
      <c r="AL8" s="21">
        <f>データ!S6</f>
        <v>20199</v>
      </c>
      <c r="AM8" s="21"/>
      <c r="AN8" s="21"/>
      <c r="AO8" s="21"/>
      <c r="AP8" s="21"/>
      <c r="AQ8" s="21"/>
      <c r="AR8" s="21"/>
      <c r="AS8" s="21"/>
      <c r="AT8" s="7">
        <f>データ!T6</f>
        <v>108.38</v>
      </c>
      <c r="AU8" s="7"/>
      <c r="AV8" s="7"/>
      <c r="AW8" s="7"/>
      <c r="AX8" s="7"/>
      <c r="AY8" s="7"/>
      <c r="AZ8" s="7"/>
      <c r="BA8" s="7"/>
      <c r="BB8" s="7">
        <f>データ!U6</f>
        <v>186.37</v>
      </c>
      <c r="BC8" s="7"/>
      <c r="BD8" s="7"/>
      <c r="BE8" s="7"/>
      <c r="BF8" s="7"/>
      <c r="BG8" s="7"/>
      <c r="BH8" s="7"/>
      <c r="BI8" s="7"/>
      <c r="BJ8" s="3"/>
      <c r="BK8" s="3"/>
      <c r="BL8" s="27" t="s">
        <v>11</v>
      </c>
      <c r="BM8" s="37"/>
      <c r="BN8" s="44" t="s">
        <v>19</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20</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26.08</v>
      </c>
      <c r="Q10" s="7"/>
      <c r="R10" s="7"/>
      <c r="S10" s="7"/>
      <c r="T10" s="7"/>
      <c r="U10" s="7"/>
      <c r="V10" s="7"/>
      <c r="W10" s="7">
        <f>データ!Q6</f>
        <v>101.89</v>
      </c>
      <c r="X10" s="7"/>
      <c r="Y10" s="7"/>
      <c r="Z10" s="7"/>
      <c r="AA10" s="7"/>
      <c r="AB10" s="7"/>
      <c r="AC10" s="7"/>
      <c r="AD10" s="21">
        <f>データ!R6</f>
        <v>2954</v>
      </c>
      <c r="AE10" s="21"/>
      <c r="AF10" s="21"/>
      <c r="AG10" s="21"/>
      <c r="AH10" s="21"/>
      <c r="AI10" s="21"/>
      <c r="AJ10" s="21"/>
      <c r="AK10" s="2"/>
      <c r="AL10" s="21">
        <f>データ!V6</f>
        <v>5220</v>
      </c>
      <c r="AM10" s="21"/>
      <c r="AN10" s="21"/>
      <c r="AO10" s="21"/>
      <c r="AP10" s="21"/>
      <c r="AQ10" s="21"/>
      <c r="AR10" s="21"/>
      <c r="AS10" s="21"/>
      <c r="AT10" s="7">
        <f>データ!W6</f>
        <v>2.17</v>
      </c>
      <c r="AU10" s="7"/>
      <c r="AV10" s="7"/>
      <c r="AW10" s="7"/>
      <c r="AX10" s="7"/>
      <c r="AY10" s="7"/>
      <c r="AZ10" s="7"/>
      <c r="BA10" s="7"/>
      <c r="BB10" s="7">
        <f>データ!X6</f>
        <v>2405.5300000000002</v>
      </c>
      <c r="BC10" s="7"/>
      <c r="BD10" s="7"/>
      <c r="BE10" s="7"/>
      <c r="BF10" s="7"/>
      <c r="BG10" s="7"/>
      <c r="BH10" s="7"/>
      <c r="BI10" s="7"/>
      <c r="BJ10" s="2"/>
      <c r="BK10" s="2"/>
      <c r="BL10" s="29" t="s">
        <v>38</v>
      </c>
      <c r="BM10" s="39"/>
      <c r="BN10" s="46" t="s">
        <v>15</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63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72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7</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115</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45</v>
      </c>
      <c r="C85" s="12"/>
      <c r="D85" s="12"/>
      <c r="E85" s="12" t="s">
        <v>47</v>
      </c>
      <c r="F85" s="12" t="s">
        <v>48</v>
      </c>
      <c r="G85" s="12" t="s">
        <v>49</v>
      </c>
      <c r="H85" s="12" t="s">
        <v>42</v>
      </c>
      <c r="I85" s="12" t="s">
        <v>8</v>
      </c>
      <c r="J85" s="12" t="s">
        <v>50</v>
      </c>
      <c r="K85" s="12" t="s">
        <v>51</v>
      </c>
      <c r="L85" s="12" t="s">
        <v>33</v>
      </c>
      <c r="M85" s="12" t="s">
        <v>36</v>
      </c>
      <c r="N85" s="12" t="s">
        <v>52</v>
      </c>
      <c r="O85" s="12" t="s">
        <v>54</v>
      </c>
    </row>
    <row r="86" spans="1:78" hidden="1">
      <c r="B86" s="12"/>
      <c r="C86" s="12"/>
      <c r="D86" s="12"/>
      <c r="E86" s="12" t="str">
        <f>データ!AI6</f>
        <v/>
      </c>
      <c r="F86" s="12" t="s">
        <v>39</v>
      </c>
      <c r="G86" s="12" t="s">
        <v>39</v>
      </c>
      <c r="H86" s="12" t="str">
        <f>データ!BP6</f>
        <v>【652.82】</v>
      </c>
      <c r="I86" s="12" t="str">
        <f>データ!CA6</f>
        <v>【97.61】</v>
      </c>
      <c r="J86" s="12" t="str">
        <f>データ!CL6</f>
        <v>【138.29】</v>
      </c>
      <c r="K86" s="12" t="str">
        <f>データ!CW6</f>
        <v>【59.10】</v>
      </c>
      <c r="L86" s="12" t="str">
        <f>データ!DH6</f>
        <v>【95.82】</v>
      </c>
      <c r="M86" s="12" t="s">
        <v>39</v>
      </c>
      <c r="N86" s="12" t="s">
        <v>39</v>
      </c>
      <c r="O86" s="12" t="str">
        <f>データ!EO6</f>
        <v>【0.23】</v>
      </c>
    </row>
  </sheetData>
  <sheetProtection algorithmName="SHA-512" hashValue="Jm+/4meRORF45VqhUMlgBWlZFQJPNr/VW56pqBubyHY0XDTsq9DfCiWRUdx+9dC8IAx7vA5XlB8ZFumMRutF0Q==" saltValue="ncBSSCSA4TGhsj2rUAOZY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55</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5">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5">
      <c r="A3" s="56" t="s">
        <v>18</v>
      </c>
      <c r="B3" s="58" t="s">
        <v>32</v>
      </c>
      <c r="C3" s="58" t="s">
        <v>59</v>
      </c>
      <c r="D3" s="58" t="s">
        <v>60</v>
      </c>
      <c r="E3" s="58" t="s">
        <v>3</v>
      </c>
      <c r="F3" s="58" t="s">
        <v>2</v>
      </c>
      <c r="G3" s="58" t="s">
        <v>26</v>
      </c>
      <c r="H3" s="65" t="s">
        <v>56</v>
      </c>
      <c r="I3" s="68"/>
      <c r="J3" s="68"/>
      <c r="K3" s="68"/>
      <c r="L3" s="68"/>
      <c r="M3" s="68"/>
      <c r="N3" s="68"/>
      <c r="O3" s="68"/>
      <c r="P3" s="68"/>
      <c r="Q3" s="68"/>
      <c r="R3" s="68"/>
      <c r="S3" s="68"/>
      <c r="T3" s="68"/>
      <c r="U3" s="68"/>
      <c r="V3" s="68"/>
      <c r="W3" s="68"/>
      <c r="X3" s="73"/>
      <c r="Y3" s="76"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10</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c r="A4" s="56" t="s">
        <v>61</v>
      </c>
      <c r="B4" s="59"/>
      <c r="C4" s="59"/>
      <c r="D4" s="59"/>
      <c r="E4" s="59"/>
      <c r="F4" s="59"/>
      <c r="G4" s="59"/>
      <c r="H4" s="66"/>
      <c r="I4" s="69"/>
      <c r="J4" s="69"/>
      <c r="K4" s="69"/>
      <c r="L4" s="69"/>
      <c r="M4" s="69"/>
      <c r="N4" s="69"/>
      <c r="O4" s="69"/>
      <c r="P4" s="69"/>
      <c r="Q4" s="69"/>
      <c r="R4" s="69"/>
      <c r="S4" s="69"/>
      <c r="T4" s="69"/>
      <c r="U4" s="69"/>
      <c r="V4" s="69"/>
      <c r="W4" s="69"/>
      <c r="X4" s="74"/>
      <c r="Y4" s="77" t="s">
        <v>25</v>
      </c>
      <c r="Z4" s="77"/>
      <c r="AA4" s="77"/>
      <c r="AB4" s="77"/>
      <c r="AC4" s="77"/>
      <c r="AD4" s="77"/>
      <c r="AE4" s="77"/>
      <c r="AF4" s="77"/>
      <c r="AG4" s="77"/>
      <c r="AH4" s="77"/>
      <c r="AI4" s="77"/>
      <c r="AJ4" s="77" t="s">
        <v>46</v>
      </c>
      <c r="AK4" s="77"/>
      <c r="AL4" s="77"/>
      <c r="AM4" s="77"/>
      <c r="AN4" s="77"/>
      <c r="AO4" s="77"/>
      <c r="AP4" s="77"/>
      <c r="AQ4" s="77"/>
      <c r="AR4" s="77"/>
      <c r="AS4" s="77"/>
      <c r="AT4" s="77"/>
      <c r="AU4" s="77" t="s">
        <v>28</v>
      </c>
      <c r="AV4" s="77"/>
      <c r="AW4" s="77"/>
      <c r="AX4" s="77"/>
      <c r="AY4" s="77"/>
      <c r="AZ4" s="77"/>
      <c r="BA4" s="77"/>
      <c r="BB4" s="77"/>
      <c r="BC4" s="77"/>
      <c r="BD4" s="77"/>
      <c r="BE4" s="77"/>
      <c r="BF4" s="77" t="s">
        <v>64</v>
      </c>
      <c r="BG4" s="77"/>
      <c r="BH4" s="77"/>
      <c r="BI4" s="77"/>
      <c r="BJ4" s="77"/>
      <c r="BK4" s="77"/>
      <c r="BL4" s="77"/>
      <c r="BM4" s="77"/>
      <c r="BN4" s="77"/>
      <c r="BO4" s="77"/>
      <c r="BP4" s="77"/>
      <c r="BQ4" s="77" t="s">
        <v>13</v>
      </c>
      <c r="BR4" s="77"/>
      <c r="BS4" s="77"/>
      <c r="BT4" s="77"/>
      <c r="BU4" s="77"/>
      <c r="BV4" s="77"/>
      <c r="BW4" s="77"/>
      <c r="BX4" s="77"/>
      <c r="BY4" s="77"/>
      <c r="BZ4" s="77"/>
      <c r="CA4" s="77"/>
      <c r="CB4" s="77" t="s">
        <v>62</v>
      </c>
      <c r="CC4" s="77"/>
      <c r="CD4" s="77"/>
      <c r="CE4" s="77"/>
      <c r="CF4" s="77"/>
      <c r="CG4" s="77"/>
      <c r="CH4" s="77"/>
      <c r="CI4" s="77"/>
      <c r="CJ4" s="77"/>
      <c r="CK4" s="77"/>
      <c r="CL4" s="77"/>
      <c r="CM4" s="77" t="s">
        <v>66</v>
      </c>
      <c r="CN4" s="77"/>
      <c r="CO4" s="77"/>
      <c r="CP4" s="77"/>
      <c r="CQ4" s="77"/>
      <c r="CR4" s="77"/>
      <c r="CS4" s="77"/>
      <c r="CT4" s="77"/>
      <c r="CU4" s="77"/>
      <c r="CV4" s="77"/>
      <c r="CW4" s="77"/>
      <c r="CX4" s="77" t="s">
        <v>67</v>
      </c>
      <c r="CY4" s="77"/>
      <c r="CZ4" s="77"/>
      <c r="DA4" s="77"/>
      <c r="DB4" s="77"/>
      <c r="DC4" s="77"/>
      <c r="DD4" s="77"/>
      <c r="DE4" s="77"/>
      <c r="DF4" s="77"/>
      <c r="DG4" s="77"/>
      <c r="DH4" s="77"/>
      <c r="DI4" s="77" t="s">
        <v>68</v>
      </c>
      <c r="DJ4" s="77"/>
      <c r="DK4" s="77"/>
      <c r="DL4" s="77"/>
      <c r="DM4" s="77"/>
      <c r="DN4" s="77"/>
      <c r="DO4" s="77"/>
      <c r="DP4" s="77"/>
      <c r="DQ4" s="77"/>
      <c r="DR4" s="77"/>
      <c r="DS4" s="77"/>
      <c r="DT4" s="77" t="s">
        <v>69</v>
      </c>
      <c r="DU4" s="77"/>
      <c r="DV4" s="77"/>
      <c r="DW4" s="77"/>
      <c r="DX4" s="77"/>
      <c r="DY4" s="77"/>
      <c r="DZ4" s="77"/>
      <c r="EA4" s="77"/>
      <c r="EB4" s="77"/>
      <c r="EC4" s="77"/>
      <c r="ED4" s="77"/>
      <c r="EE4" s="77" t="s">
        <v>70</v>
      </c>
      <c r="EF4" s="77"/>
      <c r="EG4" s="77"/>
      <c r="EH4" s="77"/>
      <c r="EI4" s="77"/>
      <c r="EJ4" s="77"/>
      <c r="EK4" s="77"/>
      <c r="EL4" s="77"/>
      <c r="EM4" s="77"/>
      <c r="EN4" s="77"/>
      <c r="EO4" s="77"/>
    </row>
    <row r="5" spans="1:145">
      <c r="A5" s="56" t="s">
        <v>71</v>
      </c>
      <c r="B5" s="60"/>
      <c r="C5" s="60"/>
      <c r="D5" s="60"/>
      <c r="E5" s="60"/>
      <c r="F5" s="60"/>
      <c r="G5" s="60"/>
      <c r="H5" s="67" t="s">
        <v>58</v>
      </c>
      <c r="I5" s="67" t="s">
        <v>73</v>
      </c>
      <c r="J5" s="67" t="s">
        <v>74</v>
      </c>
      <c r="K5" s="67" t="s">
        <v>75</v>
      </c>
      <c r="L5" s="67" t="s">
        <v>76</v>
      </c>
      <c r="M5" s="67" t="s">
        <v>4</v>
      </c>
      <c r="N5" s="67" t="s">
        <v>77</v>
      </c>
      <c r="O5" s="67" t="s">
        <v>78</v>
      </c>
      <c r="P5" s="67" t="s">
        <v>79</v>
      </c>
      <c r="Q5" s="67" t="s">
        <v>80</v>
      </c>
      <c r="R5" s="67" t="s">
        <v>81</v>
      </c>
      <c r="S5" s="67" t="s">
        <v>82</v>
      </c>
      <c r="T5" s="67" t="s">
        <v>83</v>
      </c>
      <c r="U5" s="67" t="s">
        <v>65</v>
      </c>
      <c r="V5" s="67" t="s">
        <v>84</v>
      </c>
      <c r="W5" s="67" t="s">
        <v>85</v>
      </c>
      <c r="X5" s="67" t="s">
        <v>86</v>
      </c>
      <c r="Y5" s="67" t="s">
        <v>87</v>
      </c>
      <c r="Z5" s="67" t="s">
        <v>88</v>
      </c>
      <c r="AA5" s="67" t="s">
        <v>89</v>
      </c>
      <c r="AB5" s="67" t="s">
        <v>90</v>
      </c>
      <c r="AC5" s="67" t="s">
        <v>91</v>
      </c>
      <c r="AD5" s="67" t="s">
        <v>93</v>
      </c>
      <c r="AE5" s="67" t="s">
        <v>94</v>
      </c>
      <c r="AF5" s="67" t="s">
        <v>95</v>
      </c>
      <c r="AG5" s="67" t="s">
        <v>96</v>
      </c>
      <c r="AH5" s="67" t="s">
        <v>97</v>
      </c>
      <c r="AI5" s="67" t="s">
        <v>45</v>
      </c>
      <c r="AJ5" s="67" t="s">
        <v>87</v>
      </c>
      <c r="AK5" s="67" t="s">
        <v>88</v>
      </c>
      <c r="AL5" s="67" t="s">
        <v>89</v>
      </c>
      <c r="AM5" s="67" t="s">
        <v>90</v>
      </c>
      <c r="AN5" s="67" t="s">
        <v>91</v>
      </c>
      <c r="AO5" s="67" t="s">
        <v>93</v>
      </c>
      <c r="AP5" s="67" t="s">
        <v>94</v>
      </c>
      <c r="AQ5" s="67" t="s">
        <v>95</v>
      </c>
      <c r="AR5" s="67" t="s">
        <v>96</v>
      </c>
      <c r="AS5" s="67" t="s">
        <v>97</v>
      </c>
      <c r="AT5" s="67" t="s">
        <v>92</v>
      </c>
      <c r="AU5" s="67" t="s">
        <v>87</v>
      </c>
      <c r="AV5" s="67" t="s">
        <v>88</v>
      </c>
      <c r="AW5" s="67" t="s">
        <v>89</v>
      </c>
      <c r="AX5" s="67" t="s">
        <v>90</v>
      </c>
      <c r="AY5" s="67" t="s">
        <v>91</v>
      </c>
      <c r="AZ5" s="67" t="s">
        <v>93</v>
      </c>
      <c r="BA5" s="67" t="s">
        <v>94</v>
      </c>
      <c r="BB5" s="67" t="s">
        <v>95</v>
      </c>
      <c r="BC5" s="67" t="s">
        <v>96</v>
      </c>
      <c r="BD5" s="67" t="s">
        <v>97</v>
      </c>
      <c r="BE5" s="67" t="s">
        <v>92</v>
      </c>
      <c r="BF5" s="67" t="s">
        <v>87</v>
      </c>
      <c r="BG5" s="67" t="s">
        <v>88</v>
      </c>
      <c r="BH5" s="67" t="s">
        <v>89</v>
      </c>
      <c r="BI5" s="67" t="s">
        <v>90</v>
      </c>
      <c r="BJ5" s="67" t="s">
        <v>91</v>
      </c>
      <c r="BK5" s="67" t="s">
        <v>93</v>
      </c>
      <c r="BL5" s="67" t="s">
        <v>94</v>
      </c>
      <c r="BM5" s="67" t="s">
        <v>95</v>
      </c>
      <c r="BN5" s="67" t="s">
        <v>96</v>
      </c>
      <c r="BO5" s="67" t="s">
        <v>97</v>
      </c>
      <c r="BP5" s="67" t="s">
        <v>92</v>
      </c>
      <c r="BQ5" s="67" t="s">
        <v>87</v>
      </c>
      <c r="BR5" s="67" t="s">
        <v>88</v>
      </c>
      <c r="BS5" s="67" t="s">
        <v>89</v>
      </c>
      <c r="BT5" s="67" t="s">
        <v>90</v>
      </c>
      <c r="BU5" s="67" t="s">
        <v>91</v>
      </c>
      <c r="BV5" s="67" t="s">
        <v>93</v>
      </c>
      <c r="BW5" s="67" t="s">
        <v>94</v>
      </c>
      <c r="BX5" s="67" t="s">
        <v>95</v>
      </c>
      <c r="BY5" s="67" t="s">
        <v>96</v>
      </c>
      <c r="BZ5" s="67" t="s">
        <v>97</v>
      </c>
      <c r="CA5" s="67" t="s">
        <v>92</v>
      </c>
      <c r="CB5" s="67" t="s">
        <v>87</v>
      </c>
      <c r="CC5" s="67" t="s">
        <v>88</v>
      </c>
      <c r="CD5" s="67" t="s">
        <v>89</v>
      </c>
      <c r="CE5" s="67" t="s">
        <v>90</v>
      </c>
      <c r="CF5" s="67" t="s">
        <v>91</v>
      </c>
      <c r="CG5" s="67" t="s">
        <v>93</v>
      </c>
      <c r="CH5" s="67" t="s">
        <v>94</v>
      </c>
      <c r="CI5" s="67" t="s">
        <v>95</v>
      </c>
      <c r="CJ5" s="67" t="s">
        <v>96</v>
      </c>
      <c r="CK5" s="67" t="s">
        <v>97</v>
      </c>
      <c r="CL5" s="67" t="s">
        <v>92</v>
      </c>
      <c r="CM5" s="67" t="s">
        <v>87</v>
      </c>
      <c r="CN5" s="67" t="s">
        <v>88</v>
      </c>
      <c r="CO5" s="67" t="s">
        <v>89</v>
      </c>
      <c r="CP5" s="67" t="s">
        <v>90</v>
      </c>
      <c r="CQ5" s="67" t="s">
        <v>91</v>
      </c>
      <c r="CR5" s="67" t="s">
        <v>93</v>
      </c>
      <c r="CS5" s="67" t="s">
        <v>94</v>
      </c>
      <c r="CT5" s="67" t="s">
        <v>95</v>
      </c>
      <c r="CU5" s="67" t="s">
        <v>96</v>
      </c>
      <c r="CV5" s="67" t="s">
        <v>97</v>
      </c>
      <c r="CW5" s="67" t="s">
        <v>92</v>
      </c>
      <c r="CX5" s="67" t="s">
        <v>87</v>
      </c>
      <c r="CY5" s="67" t="s">
        <v>88</v>
      </c>
      <c r="CZ5" s="67" t="s">
        <v>89</v>
      </c>
      <c r="DA5" s="67" t="s">
        <v>90</v>
      </c>
      <c r="DB5" s="67" t="s">
        <v>91</v>
      </c>
      <c r="DC5" s="67" t="s">
        <v>93</v>
      </c>
      <c r="DD5" s="67" t="s">
        <v>94</v>
      </c>
      <c r="DE5" s="67" t="s">
        <v>95</v>
      </c>
      <c r="DF5" s="67" t="s">
        <v>96</v>
      </c>
      <c r="DG5" s="67" t="s">
        <v>97</v>
      </c>
      <c r="DH5" s="67" t="s">
        <v>92</v>
      </c>
      <c r="DI5" s="67" t="s">
        <v>87</v>
      </c>
      <c r="DJ5" s="67" t="s">
        <v>88</v>
      </c>
      <c r="DK5" s="67" t="s">
        <v>89</v>
      </c>
      <c r="DL5" s="67" t="s">
        <v>90</v>
      </c>
      <c r="DM5" s="67" t="s">
        <v>91</v>
      </c>
      <c r="DN5" s="67" t="s">
        <v>93</v>
      </c>
      <c r="DO5" s="67" t="s">
        <v>94</v>
      </c>
      <c r="DP5" s="67" t="s">
        <v>95</v>
      </c>
      <c r="DQ5" s="67" t="s">
        <v>96</v>
      </c>
      <c r="DR5" s="67" t="s">
        <v>97</v>
      </c>
      <c r="DS5" s="67" t="s">
        <v>92</v>
      </c>
      <c r="DT5" s="67" t="s">
        <v>87</v>
      </c>
      <c r="DU5" s="67" t="s">
        <v>88</v>
      </c>
      <c r="DV5" s="67" t="s">
        <v>89</v>
      </c>
      <c r="DW5" s="67" t="s">
        <v>90</v>
      </c>
      <c r="DX5" s="67" t="s">
        <v>91</v>
      </c>
      <c r="DY5" s="67" t="s">
        <v>93</v>
      </c>
      <c r="DZ5" s="67" t="s">
        <v>94</v>
      </c>
      <c r="EA5" s="67" t="s">
        <v>95</v>
      </c>
      <c r="EB5" s="67" t="s">
        <v>96</v>
      </c>
      <c r="EC5" s="67" t="s">
        <v>97</v>
      </c>
      <c r="ED5" s="67" t="s">
        <v>92</v>
      </c>
      <c r="EE5" s="67" t="s">
        <v>87</v>
      </c>
      <c r="EF5" s="67" t="s">
        <v>88</v>
      </c>
      <c r="EG5" s="67" t="s">
        <v>89</v>
      </c>
      <c r="EH5" s="67" t="s">
        <v>90</v>
      </c>
      <c r="EI5" s="67" t="s">
        <v>91</v>
      </c>
      <c r="EJ5" s="67" t="s">
        <v>93</v>
      </c>
      <c r="EK5" s="67" t="s">
        <v>94</v>
      </c>
      <c r="EL5" s="67" t="s">
        <v>95</v>
      </c>
      <c r="EM5" s="67" t="s">
        <v>96</v>
      </c>
      <c r="EN5" s="67" t="s">
        <v>97</v>
      </c>
      <c r="EO5" s="67" t="s">
        <v>92</v>
      </c>
    </row>
    <row r="6" spans="1:145" s="55" customFormat="1">
      <c r="A6" s="56" t="s">
        <v>98</v>
      </c>
      <c r="B6" s="61">
        <f t="shared" ref="B6:X6" si="1">B7</f>
        <v>2022</v>
      </c>
      <c r="C6" s="61">
        <f t="shared" si="1"/>
        <v>264652</v>
      </c>
      <c r="D6" s="61">
        <f t="shared" si="1"/>
        <v>47</v>
      </c>
      <c r="E6" s="61">
        <f t="shared" si="1"/>
        <v>17</v>
      </c>
      <c r="F6" s="61">
        <f t="shared" si="1"/>
        <v>1</v>
      </c>
      <c r="G6" s="61">
        <f t="shared" si="1"/>
        <v>0</v>
      </c>
      <c r="H6" s="61" t="str">
        <f t="shared" si="1"/>
        <v>京都府　与謝野町</v>
      </c>
      <c r="I6" s="61" t="str">
        <f t="shared" si="1"/>
        <v>法非適用</v>
      </c>
      <c r="J6" s="61" t="str">
        <f t="shared" si="1"/>
        <v>下水道事業</v>
      </c>
      <c r="K6" s="61" t="str">
        <f t="shared" si="1"/>
        <v>公共下水道</v>
      </c>
      <c r="L6" s="61" t="str">
        <f t="shared" si="1"/>
        <v>Cd2</v>
      </c>
      <c r="M6" s="61" t="str">
        <f t="shared" si="1"/>
        <v>非設置</v>
      </c>
      <c r="N6" s="70" t="str">
        <f t="shared" si="1"/>
        <v>-</v>
      </c>
      <c r="O6" s="70" t="str">
        <f t="shared" si="1"/>
        <v>該当数値なし</v>
      </c>
      <c r="P6" s="70">
        <f t="shared" si="1"/>
        <v>26.08</v>
      </c>
      <c r="Q6" s="70">
        <f t="shared" si="1"/>
        <v>101.89</v>
      </c>
      <c r="R6" s="70">
        <f t="shared" si="1"/>
        <v>2954</v>
      </c>
      <c r="S6" s="70">
        <f t="shared" si="1"/>
        <v>20199</v>
      </c>
      <c r="T6" s="70">
        <f t="shared" si="1"/>
        <v>108.38</v>
      </c>
      <c r="U6" s="70">
        <f t="shared" si="1"/>
        <v>186.37</v>
      </c>
      <c r="V6" s="70">
        <f t="shared" si="1"/>
        <v>5220</v>
      </c>
      <c r="W6" s="70">
        <f t="shared" si="1"/>
        <v>2.17</v>
      </c>
      <c r="X6" s="70">
        <f t="shared" si="1"/>
        <v>2405.5300000000002</v>
      </c>
      <c r="Y6" s="78">
        <f t="shared" ref="Y6:AH6" si="2">IF(Y7="",NA(),Y7)</f>
        <v>64.27</v>
      </c>
      <c r="Z6" s="78">
        <f t="shared" si="2"/>
        <v>62.38</v>
      </c>
      <c r="AA6" s="78">
        <f t="shared" si="2"/>
        <v>63.86</v>
      </c>
      <c r="AB6" s="78">
        <f t="shared" si="2"/>
        <v>64.53</v>
      </c>
      <c r="AC6" s="78">
        <f t="shared" si="2"/>
        <v>69.67</v>
      </c>
      <c r="AD6" s="70" t="e">
        <f t="shared" si="2"/>
        <v>#N/A</v>
      </c>
      <c r="AE6" s="70" t="e">
        <f t="shared" si="2"/>
        <v>#N/A</v>
      </c>
      <c r="AF6" s="70" t="e">
        <f t="shared" si="2"/>
        <v>#N/A</v>
      </c>
      <c r="AG6" s="70" t="e">
        <f t="shared" si="2"/>
        <v>#N/A</v>
      </c>
      <c r="AH6" s="70" t="e">
        <f t="shared" si="2"/>
        <v>#N/A</v>
      </c>
      <c r="AI6" s="70" t="str">
        <f>IF(AI7="","",IF(AI7="-","【-】","【"&amp;SUBSTITUTE(TEXT(AI7,"#,##0.00"),"-","△")&amp;"】"))</f>
        <v/>
      </c>
      <c r="AJ6" s="70" t="e">
        <f t="shared" ref="AJ6:AS6" si="3">IF(AJ7="",NA(),AJ7)</f>
        <v>#N/A</v>
      </c>
      <c r="AK6" s="70" t="e">
        <f t="shared" si="3"/>
        <v>#N/A</v>
      </c>
      <c r="AL6" s="70" t="e">
        <f t="shared" si="3"/>
        <v>#N/A</v>
      </c>
      <c r="AM6" s="70" t="e">
        <f t="shared" si="3"/>
        <v>#N/A</v>
      </c>
      <c r="AN6" s="70" t="e">
        <f t="shared" si="3"/>
        <v>#N/A</v>
      </c>
      <c r="AO6" s="70" t="e">
        <f t="shared" si="3"/>
        <v>#N/A</v>
      </c>
      <c r="AP6" s="70" t="e">
        <f t="shared" si="3"/>
        <v>#N/A</v>
      </c>
      <c r="AQ6" s="70" t="e">
        <f t="shared" si="3"/>
        <v>#N/A</v>
      </c>
      <c r="AR6" s="70" t="e">
        <f t="shared" si="3"/>
        <v>#N/A</v>
      </c>
      <c r="AS6" s="70" t="e">
        <f t="shared" si="3"/>
        <v>#N/A</v>
      </c>
      <c r="AT6" s="70" t="str">
        <f>IF(AT7="","",IF(AT7="-","【-】","【"&amp;SUBSTITUTE(TEXT(AT7,"#,##0.00"),"-","△")&amp;"】"))</f>
        <v/>
      </c>
      <c r="AU6" s="70" t="e">
        <f t="shared" ref="AU6:BD6" si="4">IF(AU7="",NA(),AU7)</f>
        <v>#N/A</v>
      </c>
      <c r="AV6" s="70" t="e">
        <f t="shared" si="4"/>
        <v>#N/A</v>
      </c>
      <c r="AW6" s="70" t="e">
        <f t="shared" si="4"/>
        <v>#N/A</v>
      </c>
      <c r="AX6" s="70" t="e">
        <f t="shared" si="4"/>
        <v>#N/A</v>
      </c>
      <c r="AY6" s="70" t="e">
        <f t="shared" si="4"/>
        <v>#N/A</v>
      </c>
      <c r="AZ6" s="70" t="e">
        <f t="shared" si="4"/>
        <v>#N/A</v>
      </c>
      <c r="BA6" s="70" t="e">
        <f t="shared" si="4"/>
        <v>#N/A</v>
      </c>
      <c r="BB6" s="70" t="e">
        <f t="shared" si="4"/>
        <v>#N/A</v>
      </c>
      <c r="BC6" s="70" t="e">
        <f t="shared" si="4"/>
        <v>#N/A</v>
      </c>
      <c r="BD6" s="70" t="e">
        <f t="shared" si="4"/>
        <v>#N/A</v>
      </c>
      <c r="BE6" s="70" t="str">
        <f>IF(BE7="","",IF(BE7="-","【-】","【"&amp;SUBSTITUTE(TEXT(BE7,"#,##0.00"),"-","△")&amp;"】"))</f>
        <v/>
      </c>
      <c r="BF6" s="78">
        <f t="shared" ref="BF6:BO6" si="5">IF(BF7="",NA(),BF7)</f>
        <v>360.68</v>
      </c>
      <c r="BG6" s="78">
        <f t="shared" si="5"/>
        <v>208.46</v>
      </c>
      <c r="BH6" s="78">
        <f t="shared" si="5"/>
        <v>235.74</v>
      </c>
      <c r="BI6" s="78">
        <f t="shared" si="5"/>
        <v>57.54</v>
      </c>
      <c r="BJ6" s="78">
        <f t="shared" si="5"/>
        <v>51.7</v>
      </c>
      <c r="BK6" s="78">
        <f t="shared" si="5"/>
        <v>958.81</v>
      </c>
      <c r="BL6" s="78">
        <f t="shared" si="5"/>
        <v>1001.3</v>
      </c>
      <c r="BM6" s="78">
        <f t="shared" si="5"/>
        <v>1245.0999999999999</v>
      </c>
      <c r="BN6" s="78">
        <f t="shared" si="5"/>
        <v>1108.8</v>
      </c>
      <c r="BO6" s="78">
        <f t="shared" si="5"/>
        <v>1194.56</v>
      </c>
      <c r="BP6" s="70" t="str">
        <f>IF(BP7="","",IF(BP7="-","【-】","【"&amp;SUBSTITUTE(TEXT(BP7,"#,##0.00"),"-","△")&amp;"】"))</f>
        <v>【652.82】</v>
      </c>
      <c r="BQ6" s="78">
        <f t="shared" ref="BQ6:BZ6" si="6">IF(BQ7="",NA(),BQ7)</f>
        <v>74.239999999999995</v>
      </c>
      <c r="BR6" s="78">
        <f t="shared" si="6"/>
        <v>67.260000000000005</v>
      </c>
      <c r="BS6" s="78">
        <f t="shared" si="6"/>
        <v>69.099999999999994</v>
      </c>
      <c r="BT6" s="78">
        <f t="shared" si="6"/>
        <v>66.400000000000006</v>
      </c>
      <c r="BU6" s="78">
        <f t="shared" si="6"/>
        <v>66.28</v>
      </c>
      <c r="BV6" s="78">
        <f t="shared" si="6"/>
        <v>82.88</v>
      </c>
      <c r="BW6" s="78">
        <f t="shared" si="6"/>
        <v>81.88</v>
      </c>
      <c r="BX6" s="78">
        <f t="shared" si="6"/>
        <v>79.77</v>
      </c>
      <c r="BY6" s="78">
        <f t="shared" si="6"/>
        <v>79.63</v>
      </c>
      <c r="BZ6" s="78">
        <f t="shared" si="6"/>
        <v>76.78</v>
      </c>
      <c r="CA6" s="70" t="str">
        <f>IF(CA7="","",IF(CA7="-","【-】","【"&amp;SUBSTITUTE(TEXT(CA7,"#,##0.00"),"-","△")&amp;"】"))</f>
        <v>【97.61】</v>
      </c>
      <c r="CB6" s="78">
        <f t="shared" ref="CB6:CK6" si="7">IF(CB7="",NA(),CB7)</f>
        <v>229.77</v>
      </c>
      <c r="CC6" s="78">
        <f t="shared" si="7"/>
        <v>253.73</v>
      </c>
      <c r="CD6" s="78">
        <f t="shared" si="7"/>
        <v>248.97</v>
      </c>
      <c r="CE6" s="78">
        <f t="shared" si="7"/>
        <v>260.61</v>
      </c>
      <c r="CF6" s="78">
        <f t="shared" si="7"/>
        <v>261.45999999999998</v>
      </c>
      <c r="CG6" s="78">
        <f t="shared" si="7"/>
        <v>190.99</v>
      </c>
      <c r="CH6" s="78">
        <f t="shared" si="7"/>
        <v>187.55</v>
      </c>
      <c r="CI6" s="78">
        <f t="shared" si="7"/>
        <v>214.56</v>
      </c>
      <c r="CJ6" s="78">
        <f t="shared" si="7"/>
        <v>213.66</v>
      </c>
      <c r="CK6" s="78">
        <f t="shared" si="7"/>
        <v>224.31</v>
      </c>
      <c r="CL6" s="70" t="str">
        <f>IF(CL7="","",IF(CL7="-","【-】","【"&amp;SUBSTITUTE(TEXT(CL7,"#,##0.00"),"-","△")&amp;"】"))</f>
        <v>【138.29】</v>
      </c>
      <c r="CM6" s="78" t="str">
        <f t="shared" ref="CM6:CV6" si="8">IF(CM7="",NA(),CM7)</f>
        <v>-</v>
      </c>
      <c r="CN6" s="78" t="str">
        <f t="shared" si="8"/>
        <v>-</v>
      </c>
      <c r="CO6" s="78" t="str">
        <f t="shared" si="8"/>
        <v>-</v>
      </c>
      <c r="CP6" s="78" t="str">
        <f t="shared" si="8"/>
        <v>-</v>
      </c>
      <c r="CQ6" s="78" t="str">
        <f t="shared" si="8"/>
        <v>-</v>
      </c>
      <c r="CR6" s="78">
        <f t="shared" si="8"/>
        <v>52.58</v>
      </c>
      <c r="CS6" s="78">
        <f t="shared" si="8"/>
        <v>50.94</v>
      </c>
      <c r="CT6" s="78">
        <f t="shared" si="8"/>
        <v>49.47</v>
      </c>
      <c r="CU6" s="78">
        <f t="shared" si="8"/>
        <v>48.19</v>
      </c>
      <c r="CV6" s="78">
        <f t="shared" si="8"/>
        <v>47.32</v>
      </c>
      <c r="CW6" s="70" t="str">
        <f>IF(CW7="","",IF(CW7="-","【-】","【"&amp;SUBSTITUTE(TEXT(CW7,"#,##0.00"),"-","△")&amp;"】"))</f>
        <v>【59.10】</v>
      </c>
      <c r="CX6" s="78">
        <f t="shared" ref="CX6:DG6" si="9">IF(CX7="",NA(),CX7)</f>
        <v>87.97</v>
      </c>
      <c r="CY6" s="78">
        <f t="shared" si="9"/>
        <v>88.39</v>
      </c>
      <c r="CZ6" s="78">
        <f t="shared" si="9"/>
        <v>89.22</v>
      </c>
      <c r="DA6" s="78">
        <f t="shared" si="9"/>
        <v>89.58</v>
      </c>
      <c r="DB6" s="78">
        <f t="shared" si="9"/>
        <v>89.92</v>
      </c>
      <c r="DC6" s="78">
        <f t="shared" si="9"/>
        <v>83.02</v>
      </c>
      <c r="DD6" s="78">
        <f t="shared" si="9"/>
        <v>82.55</v>
      </c>
      <c r="DE6" s="78">
        <f t="shared" si="9"/>
        <v>82.06</v>
      </c>
      <c r="DF6" s="78">
        <f t="shared" si="9"/>
        <v>82.26</v>
      </c>
      <c r="DG6" s="78">
        <f t="shared" si="9"/>
        <v>81.33</v>
      </c>
      <c r="DH6" s="70" t="str">
        <f>IF(DH7="","",IF(DH7="-","【-】","【"&amp;SUBSTITUTE(TEXT(DH7,"#,##0.00"),"-","△")&amp;"】"))</f>
        <v>【95.82】</v>
      </c>
      <c r="DI6" s="70" t="e">
        <f t="shared" ref="DI6:DR6" si="10">IF(DI7="",NA(),DI7)</f>
        <v>#N/A</v>
      </c>
      <c r="DJ6" s="70" t="e">
        <f t="shared" si="10"/>
        <v>#N/A</v>
      </c>
      <c r="DK6" s="70" t="e">
        <f t="shared" si="10"/>
        <v>#N/A</v>
      </c>
      <c r="DL6" s="70" t="e">
        <f t="shared" si="10"/>
        <v>#N/A</v>
      </c>
      <c r="DM6" s="70" t="e">
        <f t="shared" si="10"/>
        <v>#N/A</v>
      </c>
      <c r="DN6" s="70" t="e">
        <f t="shared" si="10"/>
        <v>#N/A</v>
      </c>
      <c r="DO6" s="70" t="e">
        <f t="shared" si="10"/>
        <v>#N/A</v>
      </c>
      <c r="DP6" s="70" t="e">
        <f t="shared" si="10"/>
        <v>#N/A</v>
      </c>
      <c r="DQ6" s="70" t="e">
        <f t="shared" si="10"/>
        <v>#N/A</v>
      </c>
      <c r="DR6" s="70" t="e">
        <f t="shared" si="10"/>
        <v>#N/A</v>
      </c>
      <c r="DS6" s="70" t="str">
        <f>IF(DS7="","",IF(DS7="-","【-】","【"&amp;SUBSTITUTE(TEXT(DS7,"#,##0.00"),"-","△")&amp;"】"))</f>
        <v/>
      </c>
      <c r="DT6" s="70" t="e">
        <f t="shared" ref="DT6:EC6" si="11">IF(DT7="",NA(),DT7)</f>
        <v>#N/A</v>
      </c>
      <c r="DU6" s="70" t="e">
        <f t="shared" si="11"/>
        <v>#N/A</v>
      </c>
      <c r="DV6" s="70" t="e">
        <f t="shared" si="11"/>
        <v>#N/A</v>
      </c>
      <c r="DW6" s="70" t="e">
        <f t="shared" si="11"/>
        <v>#N/A</v>
      </c>
      <c r="DX6" s="70" t="e">
        <f t="shared" si="11"/>
        <v>#N/A</v>
      </c>
      <c r="DY6" s="70" t="e">
        <f t="shared" si="11"/>
        <v>#N/A</v>
      </c>
      <c r="DZ6" s="70" t="e">
        <f t="shared" si="11"/>
        <v>#N/A</v>
      </c>
      <c r="EA6" s="70" t="e">
        <f t="shared" si="11"/>
        <v>#N/A</v>
      </c>
      <c r="EB6" s="70" t="e">
        <f t="shared" si="11"/>
        <v>#N/A</v>
      </c>
      <c r="EC6" s="70" t="e">
        <f t="shared" si="11"/>
        <v>#N/A</v>
      </c>
      <c r="ED6" s="70" t="str">
        <f>IF(ED7="","",IF(ED7="-","【-】","【"&amp;SUBSTITUTE(TEXT(ED7,"#,##0.00"),"-","△")&amp;"】"))</f>
        <v/>
      </c>
      <c r="EE6" s="70">
        <f t="shared" ref="EE6:EN6" si="12">IF(EE7="",NA(),EE7)</f>
        <v>0</v>
      </c>
      <c r="EF6" s="70">
        <f t="shared" si="12"/>
        <v>0</v>
      </c>
      <c r="EG6" s="70">
        <f t="shared" si="12"/>
        <v>0</v>
      </c>
      <c r="EH6" s="70">
        <f t="shared" si="12"/>
        <v>0</v>
      </c>
      <c r="EI6" s="70">
        <f t="shared" si="12"/>
        <v>0</v>
      </c>
      <c r="EJ6" s="78">
        <f t="shared" si="12"/>
        <v>0.13</v>
      </c>
      <c r="EK6" s="78">
        <f t="shared" si="12"/>
        <v>0.15</v>
      </c>
      <c r="EL6" s="78">
        <f t="shared" si="12"/>
        <v>0.32</v>
      </c>
      <c r="EM6" s="78">
        <f t="shared" si="12"/>
        <v>0.1</v>
      </c>
      <c r="EN6" s="78">
        <f t="shared" si="12"/>
        <v>9.e-002</v>
      </c>
      <c r="EO6" s="70" t="str">
        <f>IF(EO7="","",IF(EO7="-","【-】","【"&amp;SUBSTITUTE(TEXT(EO7,"#,##0.00"),"-","△")&amp;"】"))</f>
        <v>【0.23】</v>
      </c>
    </row>
    <row r="7" spans="1:145" s="55" customFormat="1">
      <c r="A7" s="56"/>
      <c r="B7" s="62">
        <v>2022</v>
      </c>
      <c r="C7" s="62">
        <v>264652</v>
      </c>
      <c r="D7" s="62">
        <v>47</v>
      </c>
      <c r="E7" s="62">
        <v>17</v>
      </c>
      <c r="F7" s="62">
        <v>1</v>
      </c>
      <c r="G7" s="62">
        <v>0</v>
      </c>
      <c r="H7" s="62" t="s">
        <v>21</v>
      </c>
      <c r="I7" s="62" t="s">
        <v>99</v>
      </c>
      <c r="J7" s="62" t="s">
        <v>100</v>
      </c>
      <c r="K7" s="62" t="s">
        <v>101</v>
      </c>
      <c r="L7" s="62" t="s">
        <v>102</v>
      </c>
      <c r="M7" s="62" t="s">
        <v>103</v>
      </c>
      <c r="N7" s="71" t="s">
        <v>39</v>
      </c>
      <c r="O7" s="71" t="s">
        <v>104</v>
      </c>
      <c r="P7" s="71">
        <v>26.08</v>
      </c>
      <c r="Q7" s="71">
        <v>101.89</v>
      </c>
      <c r="R7" s="71">
        <v>2954</v>
      </c>
      <c r="S7" s="71">
        <v>20199</v>
      </c>
      <c r="T7" s="71">
        <v>108.38</v>
      </c>
      <c r="U7" s="71">
        <v>186.37</v>
      </c>
      <c r="V7" s="71">
        <v>5220</v>
      </c>
      <c r="W7" s="71">
        <v>2.17</v>
      </c>
      <c r="X7" s="71">
        <v>2405.5300000000002</v>
      </c>
      <c r="Y7" s="71">
        <v>64.27</v>
      </c>
      <c r="Z7" s="71">
        <v>62.38</v>
      </c>
      <c r="AA7" s="71">
        <v>63.86</v>
      </c>
      <c r="AB7" s="71">
        <v>64.53</v>
      </c>
      <c r="AC7" s="71">
        <v>69.67</v>
      </c>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v>360.68</v>
      </c>
      <c r="BG7" s="71">
        <v>208.46</v>
      </c>
      <c r="BH7" s="71">
        <v>235.74</v>
      </c>
      <c r="BI7" s="71">
        <v>57.54</v>
      </c>
      <c r="BJ7" s="71">
        <v>51.7</v>
      </c>
      <c r="BK7" s="71">
        <v>958.81</v>
      </c>
      <c r="BL7" s="71">
        <v>1001.3</v>
      </c>
      <c r="BM7" s="71">
        <v>1245.0999999999999</v>
      </c>
      <c r="BN7" s="71">
        <v>1108.8</v>
      </c>
      <c r="BO7" s="71">
        <v>1194.56</v>
      </c>
      <c r="BP7" s="71">
        <v>652.82000000000005</v>
      </c>
      <c r="BQ7" s="71">
        <v>74.239999999999995</v>
      </c>
      <c r="BR7" s="71">
        <v>67.260000000000005</v>
      </c>
      <c r="BS7" s="71">
        <v>69.099999999999994</v>
      </c>
      <c r="BT7" s="71">
        <v>66.400000000000006</v>
      </c>
      <c r="BU7" s="71">
        <v>66.28</v>
      </c>
      <c r="BV7" s="71">
        <v>82.88</v>
      </c>
      <c r="BW7" s="71">
        <v>81.88</v>
      </c>
      <c r="BX7" s="71">
        <v>79.77</v>
      </c>
      <c r="BY7" s="71">
        <v>79.63</v>
      </c>
      <c r="BZ7" s="71">
        <v>76.78</v>
      </c>
      <c r="CA7" s="71">
        <v>97.61</v>
      </c>
      <c r="CB7" s="71">
        <v>229.77</v>
      </c>
      <c r="CC7" s="71">
        <v>253.73</v>
      </c>
      <c r="CD7" s="71">
        <v>248.97</v>
      </c>
      <c r="CE7" s="71">
        <v>260.61</v>
      </c>
      <c r="CF7" s="71">
        <v>261.45999999999998</v>
      </c>
      <c r="CG7" s="71">
        <v>190.99</v>
      </c>
      <c r="CH7" s="71">
        <v>187.55</v>
      </c>
      <c r="CI7" s="71">
        <v>214.56</v>
      </c>
      <c r="CJ7" s="71">
        <v>213.66</v>
      </c>
      <c r="CK7" s="71">
        <v>224.31</v>
      </c>
      <c r="CL7" s="71">
        <v>138.29</v>
      </c>
      <c r="CM7" s="71" t="s">
        <v>39</v>
      </c>
      <c r="CN7" s="71" t="s">
        <v>39</v>
      </c>
      <c r="CO7" s="71" t="s">
        <v>39</v>
      </c>
      <c r="CP7" s="71" t="s">
        <v>39</v>
      </c>
      <c r="CQ7" s="71" t="s">
        <v>39</v>
      </c>
      <c r="CR7" s="71">
        <v>52.58</v>
      </c>
      <c r="CS7" s="71">
        <v>50.94</v>
      </c>
      <c r="CT7" s="71">
        <v>49.47</v>
      </c>
      <c r="CU7" s="71">
        <v>48.19</v>
      </c>
      <c r="CV7" s="71">
        <v>47.32</v>
      </c>
      <c r="CW7" s="71">
        <v>59.1</v>
      </c>
      <c r="CX7" s="71">
        <v>87.97</v>
      </c>
      <c r="CY7" s="71">
        <v>88.39</v>
      </c>
      <c r="CZ7" s="71">
        <v>89.22</v>
      </c>
      <c r="DA7" s="71">
        <v>89.58</v>
      </c>
      <c r="DB7" s="71">
        <v>89.92</v>
      </c>
      <c r="DC7" s="71">
        <v>83.02</v>
      </c>
      <c r="DD7" s="71">
        <v>82.55</v>
      </c>
      <c r="DE7" s="71">
        <v>82.06</v>
      </c>
      <c r="DF7" s="71">
        <v>82.26</v>
      </c>
      <c r="DG7" s="71">
        <v>81.33</v>
      </c>
      <c r="DH7" s="71">
        <v>95.82</v>
      </c>
      <c r="DI7" s="71"/>
      <c r="DJ7" s="71"/>
      <c r="DK7" s="71"/>
      <c r="DL7" s="71"/>
      <c r="DM7" s="71"/>
      <c r="DN7" s="71"/>
      <c r="DO7" s="71"/>
      <c r="DP7" s="71"/>
      <c r="DQ7" s="71"/>
      <c r="DR7" s="71"/>
      <c r="DS7" s="71"/>
      <c r="DT7" s="71"/>
      <c r="DU7" s="71"/>
      <c r="DV7" s="71"/>
      <c r="DW7" s="71"/>
      <c r="DX7" s="71"/>
      <c r="DY7" s="71"/>
      <c r="DZ7" s="71"/>
      <c r="EA7" s="71"/>
      <c r="EB7" s="71"/>
      <c r="EC7" s="71"/>
      <c r="ED7" s="71"/>
      <c r="EE7" s="71">
        <v>0</v>
      </c>
      <c r="EF7" s="71">
        <v>0</v>
      </c>
      <c r="EG7" s="71">
        <v>0</v>
      </c>
      <c r="EH7" s="71">
        <v>0</v>
      </c>
      <c r="EI7" s="71">
        <v>0</v>
      </c>
      <c r="EJ7" s="71">
        <v>0.13</v>
      </c>
      <c r="EK7" s="71">
        <v>0.15</v>
      </c>
      <c r="EL7" s="71">
        <v>0.32</v>
      </c>
      <c r="EM7" s="71">
        <v>0.1</v>
      </c>
      <c r="EN7" s="71">
        <v>9.e-002</v>
      </c>
      <c r="EO7" s="71">
        <v>0.23</v>
      </c>
    </row>
    <row r="8" spans="1:145">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row>
    <row r="9" spans="1:145">
      <c r="A9" s="57"/>
      <c r="B9" s="57" t="s">
        <v>105</v>
      </c>
      <c r="C9" s="57" t="s">
        <v>106</v>
      </c>
      <c r="D9" s="57" t="s">
        <v>107</v>
      </c>
      <c r="E9" s="57" t="s">
        <v>108</v>
      </c>
      <c r="F9" s="57" t="s">
        <v>109</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5">
      <c r="A10" s="57" t="s">
        <v>32</v>
      </c>
      <c r="B10" s="63">
        <f>DATEVALUE($B7+12-B11&amp;"/1/"&amp;B12)</f>
        <v>47484</v>
      </c>
      <c r="C10" s="64">
        <f>DATEVALUE($B7+12-C11&amp;"/1/"&amp;C12)</f>
        <v>47849</v>
      </c>
      <c r="D10" s="64">
        <f>DATEVALUE($B7+12-D11&amp;"/1/"&amp;D12)</f>
        <v>48215</v>
      </c>
      <c r="E10" s="64">
        <f>DATEVALUE($B7+12-E11&amp;"/1/"&amp;E12)</f>
        <v>48582</v>
      </c>
      <c r="F10" s="64">
        <f>DATEVALUE($B7+12-F11&amp;"/1/"&amp;F12)</f>
        <v>48948</v>
      </c>
    </row>
    <row r="11" spans="1:145">
      <c r="B11">
        <v>4</v>
      </c>
      <c r="C11">
        <v>3</v>
      </c>
      <c r="D11">
        <v>2</v>
      </c>
      <c r="E11">
        <v>1</v>
      </c>
      <c r="F11">
        <v>0</v>
      </c>
      <c r="G11" t="s">
        <v>110</v>
      </c>
    </row>
    <row r="12" spans="1:145">
      <c r="B12">
        <v>1</v>
      </c>
      <c r="C12">
        <v>1</v>
      </c>
      <c r="D12">
        <v>2</v>
      </c>
      <c r="E12">
        <v>3</v>
      </c>
      <c r="F12">
        <v>4</v>
      </c>
      <c r="G12" t="s">
        <v>111</v>
      </c>
    </row>
    <row r="13" spans="1:145">
      <c r="B13" t="s">
        <v>112</v>
      </c>
      <c r="C13" t="s">
        <v>113</v>
      </c>
      <c r="D13" t="s">
        <v>113</v>
      </c>
      <c r="E13" t="s">
        <v>113</v>
      </c>
      <c r="F13" t="s">
        <v>113</v>
      </c>
      <c r="G13" t="s">
        <v>114</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桝　幹明</cp:lastModifiedBy>
  <dcterms:created xsi:type="dcterms:W3CDTF">2023-12-12T02:47:32Z</dcterms:created>
  <dcterms:modified xsi:type="dcterms:W3CDTF">2024-02-14T02:49:31Z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2024-02-14T02:49:31Z</vt:filetime>
  </property>
</Properties>
</file>