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yWcO63Tf+mgGgkXcNfZ2ZiK5lABm7KtR8zdtL/TrRo16HnH4Lmi1XjREu3frsoe+ZdF3+8TO63jELSEaLyqSg==" workbookSaltValue="9gmcvbvapgAfWffpR25qa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<sst xmlns="http://schemas.openxmlformats.org/spreadsheetml/2006/main" xmlns:r="http://schemas.openxmlformats.org/officeDocument/2006/relationships" count="116" uniqueCount="116">
  <si>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</si>
  <si>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</si>
  <si>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</si>
  <si>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</si>
  <si>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</si>
  <si>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</si>
  <si>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</si>
  <si>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</si>
  <si>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</si>
  <si>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</si>
  <si>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</si>
  <si>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</si>
  <si>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</si>
  <si>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</si>
  <si>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</si>
  <si>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</si>
  <si>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</si>
  <si>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</si>
  <si>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</si>
  <si>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</si>
  <si>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</si>
  <si>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京都府　与謝野町</t>
  </si>
  <si>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</si>
  <si>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</si>
  <si>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</si>
  <si>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</si>
  <si>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</si>
  <si>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</si>
  <si>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</si>
  <si>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</si>
  <si>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</si>
  <si>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</si>
  <si>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</si>
  <si>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</si>
  <si>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</si>
  <si>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</si>
  <si>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</si>
  <si>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</si>
  <si>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</si>
  <si>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</si>
  <si>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</si>
  <si>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</si>
  <si>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</si>
  <si>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</si>
  <si>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</si>
  <si>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</si>
  <si>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</si>
  <si>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</si>
  <si>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</si>
  <si>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</si>
  <si>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</si>
  <si>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</si>
  <si>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</si>
  <si>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</si>
  <si>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</si>
  <si>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</si>
  <si>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</si>
  <si>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</si>
  <si>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</si>
  <si>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</si>
  <si>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</si>
  <si>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</si>
  <si>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</si>
  <si>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</si>
  <si>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</si>
  <si>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</si>
  <si>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</si>
  <si>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</si>
  <si>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</si>
  <si>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</si>
  <si>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</si>
  <si>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</si>
  <si>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</si>
  <si>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</si>
  <si>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</si>
  <si>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</si>
  <si>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</si>
  <si>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</si>
  <si>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</si>
  <si>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</si>
  <si>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</si>
  <si>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</si>
  <si>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</si>
  <si>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</si>
  <si>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</si>
  <si>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</si>
  <si>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</si>
  <si>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</si>
  <si>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</si>
  <si>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</si>
  <si>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</si>
  <si>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</si>
  <si>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</si>
  <si>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</si>
  <si>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</si>
  <si>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</si>
  <si>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</si>
  <si>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</si>
  <si>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</si>
  <si>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</si>
  <si>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</si>
  <si>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</si>
  <si>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</si>
  <si>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</si>
  <si>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</si>
  <si>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</si>
  <si>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</si>
  <si>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</si>
  <si>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</si>
  <si>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</si>
  <si>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</si>
  <si>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</si>
  <si>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</si>
  <si>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農業集落排水事業の施設については、下水道事業に比べて設置年度が新しく、現時点においては改良等の必要性は低い状況です。</t>
    <rPh sb="1" eb="3">
      <t>ノウギョウ</t>
    </rPh>
    <rPh sb="3" eb="5">
      <t>シュウラク</t>
    </rPh>
    <rPh sb="5" eb="7">
      <t>ハイスイ</t>
    </rPh>
    <rPh sb="7" eb="9">
      <t>ジギョウ</t>
    </rPh>
    <rPh sb="10" eb="12">
      <t>シセツ</t>
    </rPh>
    <rPh sb="18" eb="21">
      <t>ゲスイドウ</t>
    </rPh>
    <rPh sb="21" eb="23">
      <t>ジギョウ</t>
    </rPh>
    <rPh sb="24" eb="25">
      <t>クラ</t>
    </rPh>
    <rPh sb="27" eb="29">
      <t>セッチ</t>
    </rPh>
    <rPh sb="29" eb="31">
      <t>ネンド</t>
    </rPh>
    <rPh sb="32" eb="33">
      <t>アタラ</t>
    </rPh>
    <rPh sb="36" eb="39">
      <t>ゲンジテン</t>
    </rPh>
    <rPh sb="44" eb="46">
      <t>カイリョウ</t>
    </rPh>
    <rPh sb="46" eb="47">
      <t>トウ</t>
    </rPh>
    <rPh sb="48" eb="51">
      <t>ヒツヨウセイ</t>
    </rPh>
    <rPh sb="52" eb="53">
      <t>ヒク</t>
    </rPh>
    <rPh sb="54" eb="56">
      <t>ジョウキョウ</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</si>
  <si>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6">
      <t>シヨウリョウ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4">
      <t>ミセツゾク</t>
    </rPh>
    <rPh sb="94" eb="96">
      <t>セタイ</t>
    </rPh>
    <rPh sb="96" eb="97">
      <t>トウ</t>
    </rPh>
    <rPh sb="99" eb="101">
      <t>ブンショ</t>
    </rPh>
    <rPh sb="101" eb="102">
      <t>トウ</t>
    </rPh>
    <rPh sb="105" eb="107">
      <t>ケイハツ</t>
    </rPh>
    <rPh sb="108" eb="110">
      <t>ジッシ</t>
    </rPh>
    <phoneticPr fontId="1"/>
  </si>
  <si>
    <t>　収益的収支比率が１００％を大幅に下回っていることや類似団体と比較して経費回収率が低く、汚水処理原価が高い等、効率の悪い経営状態となっています。
　その要因としては、町の施策として下水道区域と同等の使用料としていることが大きく影響していることや処理区域内人口一人当たりの投資額が多いこと等が考えられます。
　改善策として、急激な住民負担とならないよう段階的な使用料の値上げを計画的に行うこととし、平成２９年度と令和５年度に実施しました。令和５年度の値上げが経営改善にどの程度の効果があったのか現時点では分析が出来ていませんが、近年の人口減少の影響により使用料収入の伸びも頭打ちとなっているため、現在の経営状況を反映した適正な使用料となるよう今後も段階的な値上げを計画的に実施し、「経営の健全性」の向上に努めていきます。また、未接続世帯への戸別訪問や文書等による接続依頼や啓発を実施し、水洗化人口の増加による「経営の効率性」の向上を目指しま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40">
      <t>カイシ</t>
    </rPh>
    <rPh sb="41" eb="42">
      <t>ヒク</t>
    </rPh>
    <rPh sb="44" eb="46">
      <t>オスイ</t>
    </rPh>
    <rPh sb="46" eb="48">
      <t>ショリ</t>
    </rPh>
    <rPh sb="48" eb="50">
      <t>ゲンカ</t>
    </rPh>
    <rPh sb="51" eb="52">
      <t>タカ</t>
    </rPh>
    <rPh sb="53" eb="54">
      <t>トウ</t>
    </rPh>
    <rPh sb="55" eb="57">
      <t>コウリツ</t>
    </rPh>
    <rPh sb="58" eb="59">
      <t>ワル</t>
    </rPh>
    <rPh sb="60" eb="62">
      <t>ケイエイ</t>
    </rPh>
    <rPh sb="62" eb="64">
      <t>ジョウタイ</t>
    </rPh>
    <rPh sb="76" eb="78">
      <t>ヨウイン</t>
    </rPh>
    <rPh sb="83" eb="84">
      <t>マチ</t>
    </rPh>
    <rPh sb="85" eb="87">
      <t>セサ</t>
    </rPh>
    <rPh sb="90" eb="93">
      <t>ゲスイドウ</t>
    </rPh>
    <rPh sb="93" eb="95">
      <t>クイキ</t>
    </rPh>
    <rPh sb="96" eb="98">
      <t>ドウトウ</t>
    </rPh>
    <rPh sb="99" eb="102">
      <t>シヨウリョウ</t>
    </rPh>
    <rPh sb="110" eb="111">
      <t>オオ</t>
    </rPh>
    <rPh sb="113" eb="115">
      <t>エイキョウ</t>
    </rPh>
    <rPh sb="122" eb="124">
      <t>ショリ</t>
    </rPh>
    <rPh sb="124" eb="127">
      <t>クイキ</t>
    </rPh>
    <rPh sb="127" eb="129">
      <t>ジンコウ</t>
    </rPh>
    <rPh sb="129" eb="131">
      <t>ヒトリ</t>
    </rPh>
    <rPh sb="131" eb="132">
      <t>ア</t>
    </rPh>
    <rPh sb="135" eb="138">
      <t>トウシ</t>
    </rPh>
    <rPh sb="139" eb="140">
      <t>オオ</t>
    </rPh>
    <rPh sb="143" eb="144">
      <t>トウ</t>
    </rPh>
    <rPh sb="145" eb="146">
      <t>カンガ</t>
    </rPh>
    <rPh sb="154" eb="157">
      <t>カイゼンサク</t>
    </rPh>
    <rPh sb="161" eb="163">
      <t>キュウゲキ</t>
    </rPh>
    <rPh sb="164" eb="166">
      <t>ジュウミン</t>
    </rPh>
    <rPh sb="166" eb="168">
      <t>フタン</t>
    </rPh>
    <rPh sb="175" eb="178">
      <t>ダンカイテキ</t>
    </rPh>
    <rPh sb="179" eb="182">
      <t>シヨウリョウ</t>
    </rPh>
    <rPh sb="183" eb="185">
      <t>ネア</t>
    </rPh>
    <rPh sb="187" eb="190">
      <t>ケイカクテキ</t>
    </rPh>
    <rPh sb="191" eb="192">
      <t>オコナ</t>
    </rPh>
    <rPh sb="198" eb="200">
      <t>ヘイセイ</t>
    </rPh>
    <rPh sb="202" eb="204">
      <t>ネンド</t>
    </rPh>
    <rPh sb="205" eb="207">
      <t>レイワ</t>
    </rPh>
    <rPh sb="208" eb="210">
      <t>ネンド</t>
    </rPh>
    <rPh sb="211" eb="213">
      <t>ジッシ</t>
    </rPh>
    <rPh sb="218" eb="220">
      <t>レイワ</t>
    </rPh>
    <rPh sb="221" eb="223">
      <t>ネンド</t>
    </rPh>
    <rPh sb="224" eb="226">
      <t>ネア</t>
    </rPh>
    <rPh sb="228" eb="230">
      <t>ケイエイ</t>
    </rPh>
    <rPh sb="230" eb="232">
      <t>カイゼン</t>
    </rPh>
    <rPh sb="235" eb="237">
      <t>テイド</t>
    </rPh>
    <rPh sb="238" eb="240">
      <t>コウカ</t>
    </rPh>
    <rPh sb="246" eb="249">
      <t>ゲンジテン</t>
    </rPh>
    <rPh sb="251" eb="253">
      <t>ブンセキ</t>
    </rPh>
    <rPh sb="254" eb="256">
      <t>デキ</t>
    </rPh>
    <rPh sb="263" eb="265">
      <t>キンネン</t>
    </rPh>
    <rPh sb="266" eb="268">
      <t>ジンコウ</t>
    </rPh>
    <rPh sb="268" eb="270">
      <t>ゲンショウ</t>
    </rPh>
    <rPh sb="271" eb="273">
      <t>エイキョウ</t>
    </rPh>
    <rPh sb="276" eb="279">
      <t>シヨウリョウ</t>
    </rPh>
    <rPh sb="279" eb="281">
      <t>シュウニュウ</t>
    </rPh>
    <rPh sb="282" eb="283">
      <t>ノ</t>
    </rPh>
    <rPh sb="285" eb="287">
      <t>アタマウ</t>
    </rPh>
    <rPh sb="297" eb="299">
      <t>ゲンザイ</t>
    </rPh>
    <rPh sb="300" eb="302">
      <t>ケイエイ</t>
    </rPh>
    <rPh sb="302" eb="304">
      <t>ジョウキョウ</t>
    </rPh>
    <rPh sb="305" eb="307">
      <t>ハンエイ</t>
    </rPh>
    <rPh sb="309" eb="311">
      <t>テキセイ</t>
    </rPh>
    <rPh sb="312" eb="315">
      <t>シヨウリョウ</t>
    </rPh>
    <rPh sb="320" eb="322">
      <t>コンゴ</t>
    </rPh>
    <rPh sb="323" eb="326">
      <t>ダンカイテキ</t>
    </rPh>
    <rPh sb="327" eb="329">
      <t>ネア</t>
    </rPh>
    <rPh sb="331" eb="334">
      <t>ケイカクテキ</t>
    </rPh>
    <rPh sb="335" eb="337">
      <t>ジッシ</t>
    </rPh>
    <rPh sb="340" eb="342">
      <t>ケイエイ</t>
    </rPh>
    <rPh sb="343" eb="346">
      <t>ケンゼンセイ</t>
    </rPh>
    <rPh sb="348" eb="350">
      <t>コウジョウ</t>
    </rPh>
    <rPh sb="351" eb="352">
      <t>ツト</t>
    </rPh>
    <rPh sb="362" eb="365">
      <t>ミセツゾク</t>
    </rPh>
    <rPh sb="365" eb="367">
      <t>セタイ</t>
    </rPh>
    <rPh sb="369" eb="371">
      <t>コベツ</t>
    </rPh>
    <rPh sb="371" eb="373">
      <t>ホウモン</t>
    </rPh>
    <rPh sb="374" eb="376">
      <t>ブンショ</t>
    </rPh>
    <rPh sb="376" eb="377">
      <t>トウ</t>
    </rPh>
    <rPh sb="380" eb="382">
      <t>セツゾク</t>
    </rPh>
    <rPh sb="382" eb="384">
      <t>イライ</t>
    </rPh>
    <rPh sb="385" eb="387">
      <t>ケイハツ</t>
    </rPh>
    <rPh sb="388" eb="390">
      <t>ジッシ</t>
    </rPh>
    <rPh sb="392" eb="395">
      <t>スイセンカ</t>
    </rPh>
    <rPh sb="395" eb="397">
      <t>ジンコウ</t>
    </rPh>
    <rPh sb="398" eb="400">
      <t>ゾウカ</t>
    </rPh>
    <rPh sb="404" eb="406">
      <t>ケイエイ</t>
    </rPh>
    <rPh sb="407" eb="409">
      <t>コウリツ</t>
    </rPh>
    <rPh sb="409" eb="410">
      <t>セイ</t>
    </rPh>
    <rPh sb="412" eb="414">
      <t>コウジョウ</t>
    </rPh>
    <rPh sb="415" eb="417">
      <t>メザ</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</si>
</sst>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2.e-002</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28.79</c:v>
                </c:pt>
                <c:pt idx="1">
                  <c:v>28.79</c:v>
                </c:pt>
                <c:pt idx="2">
                  <c:v>15.15</c:v>
                </c:pt>
                <c:pt idx="3">
                  <c:v>28.79</c:v>
                </c:pt>
                <c:pt idx="4">
                  <c:v>15.15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50.68</c:v>
                </c:pt>
                <c:pt idx="1">
                  <c:v>50.14</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70.98</c:v>
                </c:pt>
                <c:pt idx="1">
                  <c:v>71.430000000000007</c:v>
                </c:pt>
                <c:pt idx="2">
                  <c:v>72.849999999999994</c:v>
                </c:pt>
                <c:pt idx="3">
                  <c:v>75.239999999999995</c:v>
                </c:pt>
                <c:pt idx="4">
                  <c:v>76.47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84.86</c:v>
                </c:pt>
                <c:pt idx="1">
                  <c:v>84.98</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57.67</c:v>
                </c:pt>
                <c:pt idx="1">
                  <c:v>65.77</c:v>
                </c:pt>
                <c:pt idx="2">
                  <c:v>67.930000000000007</c:v>
                </c:pt>
                <c:pt idx="3">
                  <c:v>76.47</c:v>
                </c:pt>
                <c:pt idx="4">
                  <c:v>76.540000000000006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2046.25</c:v>
                </c:pt>
                <c:pt idx="1">
                  <c:v>896.76</c:v>
                </c:pt>
                <c:pt idx="2">
                  <c:v>8422.59</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789.46</c:v>
                </c:pt>
                <c:pt idx="1">
                  <c:v>826.83</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24.54</c:v>
                </c:pt>
                <c:pt idx="1">
                  <c:v>24.75</c:v>
                </c:pt>
                <c:pt idx="2">
                  <c:v>24.82</c:v>
                </c:pt>
                <c:pt idx="3">
                  <c:v>22.59</c:v>
                </c:pt>
                <c:pt idx="4">
                  <c:v>22.01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57.77</c:v>
                </c:pt>
                <c:pt idx="1">
                  <c:v>57.31</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626.08000000000004</c:v>
                </c:pt>
                <c:pt idx="1">
                  <c:v>623.89</c:v>
                </c:pt>
                <c:pt idx="2">
                  <c:v>633.57000000000005</c:v>
                </c:pt>
                <c:pt idx="3">
                  <c:v>699.19</c:v>
                </c:pt>
                <c:pt idx="4">
                  <c:v>721.03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274.35000000000002</c:v>
                </c:pt>
                <c:pt idx="1">
                  <c:v>273.52</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Y3"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20199</v>
      </c>
      <c r="AM8" s="21"/>
      <c r="AN8" s="21"/>
      <c r="AO8" s="21"/>
      <c r="AP8" s="21"/>
      <c r="AQ8" s="21"/>
      <c r="AR8" s="21"/>
      <c r="AS8" s="21"/>
      <c r="AT8" s="7">
        <f>データ!T6</f>
        <v>108.38</v>
      </c>
      <c r="AU8" s="7"/>
      <c r="AV8" s="7"/>
      <c r="AW8" s="7"/>
      <c r="AX8" s="7"/>
      <c r="AY8" s="7"/>
      <c r="AZ8" s="7"/>
      <c r="BA8" s="7"/>
      <c r="BB8" s="7">
        <f>データ!U6</f>
        <v>186.37</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20</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1.02</v>
      </c>
      <c r="Q10" s="7"/>
      <c r="R10" s="7"/>
      <c r="S10" s="7"/>
      <c r="T10" s="7"/>
      <c r="U10" s="7"/>
      <c r="V10" s="7"/>
      <c r="W10" s="7">
        <f>データ!Q6</f>
        <v>96.16</v>
      </c>
      <c r="X10" s="7"/>
      <c r="Y10" s="7"/>
      <c r="Z10" s="7"/>
      <c r="AA10" s="7"/>
      <c r="AB10" s="7"/>
      <c r="AC10" s="7"/>
      <c r="AD10" s="21">
        <f>データ!R6</f>
        <v>2954</v>
      </c>
      <c r="AE10" s="21"/>
      <c r="AF10" s="21"/>
      <c r="AG10" s="21"/>
      <c r="AH10" s="21"/>
      <c r="AI10" s="21"/>
      <c r="AJ10" s="21"/>
      <c r="AK10" s="2"/>
      <c r="AL10" s="21">
        <f>データ!V6</f>
        <v>204</v>
      </c>
      <c r="AM10" s="21"/>
      <c r="AN10" s="21"/>
      <c r="AO10" s="21"/>
      <c r="AP10" s="21"/>
      <c r="AQ10" s="21"/>
      <c r="AR10" s="21"/>
      <c r="AS10" s="21"/>
      <c r="AT10" s="7">
        <f>データ!W6</f>
        <v>7.0000000000000007e-002</v>
      </c>
      <c r="AU10" s="7"/>
      <c r="AV10" s="7"/>
      <c r="AW10" s="7"/>
      <c r="AX10" s="7"/>
      <c r="AY10" s="7"/>
      <c r="AZ10" s="7"/>
      <c r="BA10" s="7"/>
      <c r="BB10" s="7">
        <f>データ!X6</f>
        <v>2914.29</v>
      </c>
      <c r="BC10" s="7"/>
      <c r="BD10" s="7"/>
      <c r="BE10" s="7"/>
      <c r="BF10" s="7"/>
      <c r="BG10" s="7"/>
      <c r="BH10" s="7"/>
      <c r="BI10" s="7"/>
      <c r="BJ10" s="2"/>
      <c r="BK10" s="2"/>
      <c r="BL10" s="29" t="s">
        <v>38</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47</v>
      </c>
      <c r="F85" s="12" t="s">
        <v>48</v>
      </c>
      <c r="G85" s="12" t="s">
        <v>49</v>
      </c>
      <c r="H85" s="12" t="s">
        <v>42</v>
      </c>
      <c r="I85" s="12" t="s">
        <v>8</v>
      </c>
      <c r="J85" s="12" t="s">
        <v>50</v>
      </c>
      <c r="K85" s="12" t="s">
        <v>51</v>
      </c>
      <c r="L85" s="12" t="s">
        <v>33</v>
      </c>
      <c r="M85" s="12" t="s">
        <v>36</v>
      </c>
      <c r="N85" s="12" t="s">
        <v>52</v>
      </c>
      <c r="O85" s="12" t="s">
        <v>54</v>
      </c>
    </row>
    <row r="86" spans="1:78" hidden="1">
      <c r="B86" s="12"/>
      <c r="C86" s="12"/>
      <c r="D86" s="12"/>
      <c r="E86" s="12" t="str">
        <f>データ!AI6</f>
        <v/>
      </c>
      <c r="F86" s="12" t="s">
        <v>39</v>
      </c>
      <c r="G86" s="12" t="s">
        <v>39</v>
      </c>
      <c r="H86" s="12" t="str">
        <f>データ!BP6</f>
        <v>【809.19】</v>
      </c>
      <c r="I86" s="12" t="str">
        <f>データ!CA6</f>
        <v>【57.02】</v>
      </c>
      <c r="J86" s="12" t="str">
        <f>データ!CL6</f>
        <v>【273.68】</v>
      </c>
      <c r="K86" s="12" t="str">
        <f>データ!CW6</f>
        <v>【52.55】</v>
      </c>
      <c r="L86" s="12" t="str">
        <f>データ!DH6</f>
        <v>【87.30】</v>
      </c>
      <c r="M86" s="12" t="s">
        <v>39</v>
      </c>
      <c r="N86" s="12" t="s">
        <v>39</v>
      </c>
      <c r="O86" s="12" t="str">
        <f>データ!EO6</f>
        <v>【0.02】</v>
      </c>
    </row>
  </sheetData>
  <sheetProtection algorithmName="SHA-512" hashValue="wLgKg3bhcMSIyXAFcocQNZe4mUW/6qnRFm5u5uE8ZydCepFFWSZWns2vfwWx7u9xFyAYsEEJkGxMn11lJa5g4A==" saltValue="Y1FGtoTI6R1iWHkEH2v5K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32</v>
      </c>
      <c r="C3" s="58" t="s">
        <v>59</v>
      </c>
      <c r="D3" s="58" t="s">
        <v>60</v>
      </c>
      <c r="E3" s="58" t="s">
        <v>3</v>
      </c>
      <c r="F3" s="58" t="s">
        <v>2</v>
      </c>
      <c r="G3" s="58" t="s">
        <v>26</v>
      </c>
      <c r="H3" s="65" t="s">
        <v>56</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13</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72</v>
      </c>
      <c r="K5" s="67" t="s">
        <v>73</v>
      </c>
      <c r="L5" s="67" t="s">
        <v>74</v>
      </c>
      <c r="M5" s="67" t="s">
        <v>4</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45</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5" s="55" customFormat="1">
      <c r="A6" s="56" t="s">
        <v>96</v>
      </c>
      <c r="B6" s="61">
        <f t="shared" ref="B6:X6" si="1">B7</f>
        <v>2022</v>
      </c>
      <c r="C6" s="61">
        <f t="shared" si="1"/>
        <v>264652</v>
      </c>
      <c r="D6" s="61">
        <f t="shared" si="1"/>
        <v>47</v>
      </c>
      <c r="E6" s="61">
        <f t="shared" si="1"/>
        <v>17</v>
      </c>
      <c r="F6" s="61">
        <f t="shared" si="1"/>
        <v>5</v>
      </c>
      <c r="G6" s="61">
        <f t="shared" si="1"/>
        <v>0</v>
      </c>
      <c r="H6" s="61" t="str">
        <f t="shared" si="1"/>
        <v>京都府　与謝野町</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1.02</v>
      </c>
      <c r="Q6" s="70">
        <f t="shared" si="1"/>
        <v>96.16</v>
      </c>
      <c r="R6" s="70">
        <f t="shared" si="1"/>
        <v>2954</v>
      </c>
      <c r="S6" s="70">
        <f t="shared" si="1"/>
        <v>20199</v>
      </c>
      <c r="T6" s="70">
        <f t="shared" si="1"/>
        <v>108.38</v>
      </c>
      <c r="U6" s="70">
        <f t="shared" si="1"/>
        <v>186.37</v>
      </c>
      <c r="V6" s="70">
        <f t="shared" si="1"/>
        <v>204</v>
      </c>
      <c r="W6" s="70">
        <f t="shared" si="1"/>
        <v>7.0000000000000007e-002</v>
      </c>
      <c r="X6" s="70">
        <f t="shared" si="1"/>
        <v>2914.29</v>
      </c>
      <c r="Y6" s="78">
        <f t="shared" ref="Y6:AH6" si="2">IF(Y7="",NA(),Y7)</f>
        <v>57.67</v>
      </c>
      <c r="Z6" s="78">
        <f t="shared" si="2"/>
        <v>65.77</v>
      </c>
      <c r="AA6" s="78">
        <f t="shared" si="2"/>
        <v>67.930000000000007</v>
      </c>
      <c r="AB6" s="78">
        <f t="shared" si="2"/>
        <v>76.47</v>
      </c>
      <c r="AC6" s="78">
        <f t="shared" si="2"/>
        <v>76.540000000000006</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2046.25</v>
      </c>
      <c r="BG6" s="78">
        <f t="shared" si="5"/>
        <v>896.76</v>
      </c>
      <c r="BH6" s="78">
        <f t="shared" si="5"/>
        <v>8422.59</v>
      </c>
      <c r="BI6" s="70">
        <f t="shared" si="5"/>
        <v>0</v>
      </c>
      <c r="BJ6" s="70">
        <f t="shared" si="5"/>
        <v>0</v>
      </c>
      <c r="BK6" s="78">
        <f t="shared" si="5"/>
        <v>789.46</v>
      </c>
      <c r="BL6" s="78">
        <f t="shared" si="5"/>
        <v>826.83</v>
      </c>
      <c r="BM6" s="78">
        <f t="shared" si="5"/>
        <v>867.83</v>
      </c>
      <c r="BN6" s="78">
        <f t="shared" si="5"/>
        <v>791.76</v>
      </c>
      <c r="BO6" s="78">
        <f t="shared" si="5"/>
        <v>900.82</v>
      </c>
      <c r="BP6" s="70" t="str">
        <f>IF(BP7="","",IF(BP7="-","【-】","【"&amp;SUBSTITUTE(TEXT(BP7,"#,##0.00"),"-","△")&amp;"】"))</f>
        <v>【809.19】</v>
      </c>
      <c r="BQ6" s="78">
        <f t="shared" ref="BQ6:BZ6" si="6">IF(BQ7="",NA(),BQ7)</f>
        <v>24.54</v>
      </c>
      <c r="BR6" s="78">
        <f t="shared" si="6"/>
        <v>24.75</v>
      </c>
      <c r="BS6" s="78">
        <f t="shared" si="6"/>
        <v>24.82</v>
      </c>
      <c r="BT6" s="78">
        <f t="shared" si="6"/>
        <v>22.59</v>
      </c>
      <c r="BU6" s="78">
        <f t="shared" si="6"/>
        <v>22.01</v>
      </c>
      <c r="BV6" s="78">
        <f t="shared" si="6"/>
        <v>57.77</v>
      </c>
      <c r="BW6" s="78">
        <f t="shared" si="6"/>
        <v>57.31</v>
      </c>
      <c r="BX6" s="78">
        <f t="shared" si="6"/>
        <v>57.08</v>
      </c>
      <c r="BY6" s="78">
        <f t="shared" si="6"/>
        <v>56.26</v>
      </c>
      <c r="BZ6" s="78">
        <f t="shared" si="6"/>
        <v>52.94</v>
      </c>
      <c r="CA6" s="70" t="str">
        <f>IF(CA7="","",IF(CA7="-","【-】","【"&amp;SUBSTITUTE(TEXT(CA7,"#,##0.00"),"-","△")&amp;"】"))</f>
        <v>【57.02】</v>
      </c>
      <c r="CB6" s="78">
        <f t="shared" ref="CB6:CK6" si="7">IF(CB7="",NA(),CB7)</f>
        <v>626.08000000000004</v>
      </c>
      <c r="CC6" s="78">
        <f t="shared" si="7"/>
        <v>623.89</v>
      </c>
      <c r="CD6" s="78">
        <f t="shared" si="7"/>
        <v>633.57000000000005</v>
      </c>
      <c r="CE6" s="78">
        <f t="shared" si="7"/>
        <v>699.19</v>
      </c>
      <c r="CF6" s="78">
        <f t="shared" si="7"/>
        <v>721.03</v>
      </c>
      <c r="CG6" s="78">
        <f t="shared" si="7"/>
        <v>274.35000000000002</v>
      </c>
      <c r="CH6" s="78">
        <f t="shared" si="7"/>
        <v>273.52</v>
      </c>
      <c r="CI6" s="78">
        <f t="shared" si="7"/>
        <v>274.99</v>
      </c>
      <c r="CJ6" s="78">
        <f t="shared" si="7"/>
        <v>282.08999999999997</v>
      </c>
      <c r="CK6" s="78">
        <f t="shared" si="7"/>
        <v>303.27999999999997</v>
      </c>
      <c r="CL6" s="70" t="str">
        <f>IF(CL7="","",IF(CL7="-","【-】","【"&amp;SUBSTITUTE(TEXT(CL7,"#,##0.00"),"-","△")&amp;"】"))</f>
        <v>【273.68】</v>
      </c>
      <c r="CM6" s="78">
        <f t="shared" ref="CM6:CV6" si="8">IF(CM7="",NA(),CM7)</f>
        <v>28.79</v>
      </c>
      <c r="CN6" s="78">
        <f t="shared" si="8"/>
        <v>28.79</v>
      </c>
      <c r="CO6" s="78">
        <f t="shared" si="8"/>
        <v>15.15</v>
      </c>
      <c r="CP6" s="78">
        <f t="shared" si="8"/>
        <v>28.79</v>
      </c>
      <c r="CQ6" s="78">
        <f t="shared" si="8"/>
        <v>15.15</v>
      </c>
      <c r="CR6" s="78">
        <f t="shared" si="8"/>
        <v>50.68</v>
      </c>
      <c r="CS6" s="78">
        <f t="shared" si="8"/>
        <v>50.14</v>
      </c>
      <c r="CT6" s="78">
        <f t="shared" si="8"/>
        <v>54.83</v>
      </c>
      <c r="CU6" s="78">
        <f t="shared" si="8"/>
        <v>66.53</v>
      </c>
      <c r="CV6" s="78">
        <f t="shared" si="8"/>
        <v>52.35</v>
      </c>
      <c r="CW6" s="70" t="str">
        <f>IF(CW7="","",IF(CW7="-","【-】","【"&amp;SUBSTITUTE(TEXT(CW7,"#,##0.00"),"-","△")&amp;"】"))</f>
        <v>【52.55】</v>
      </c>
      <c r="CX6" s="78">
        <f t="shared" ref="CX6:DG6" si="9">IF(CX7="",NA(),CX7)</f>
        <v>70.98</v>
      </c>
      <c r="CY6" s="78">
        <f t="shared" si="9"/>
        <v>71.430000000000007</v>
      </c>
      <c r="CZ6" s="78">
        <f t="shared" si="9"/>
        <v>72.849999999999994</v>
      </c>
      <c r="DA6" s="78">
        <f t="shared" si="9"/>
        <v>75.239999999999995</v>
      </c>
      <c r="DB6" s="78">
        <f t="shared" si="9"/>
        <v>76.47</v>
      </c>
      <c r="DC6" s="78">
        <f t="shared" si="9"/>
        <v>84.86</v>
      </c>
      <c r="DD6" s="78">
        <f t="shared" si="9"/>
        <v>84.98</v>
      </c>
      <c r="DE6" s="78">
        <f t="shared" si="9"/>
        <v>84.7</v>
      </c>
      <c r="DF6" s="78">
        <f t="shared" si="9"/>
        <v>84.67</v>
      </c>
      <c r="DG6" s="78">
        <f t="shared" si="9"/>
        <v>84.39</v>
      </c>
      <c r="DH6" s="70" t="str">
        <f>IF(DH7="","",IF(DH7="-","【-】","【"&amp;SUBSTITUTE(TEXT(DH7,"#,##0.00"),"-","△")&amp;"】"))</f>
        <v>【87.30】</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2.e-002</v>
      </c>
      <c r="EL6" s="78">
        <f t="shared" si="12"/>
        <v>0.25</v>
      </c>
      <c r="EM6" s="78">
        <f t="shared" si="12"/>
        <v>5.e-002</v>
      </c>
      <c r="EN6" s="78">
        <f t="shared" si="12"/>
        <v>3.e-002</v>
      </c>
      <c r="EO6" s="70" t="str">
        <f>IF(EO7="","",IF(EO7="-","【-】","【"&amp;SUBSTITUTE(TEXT(EO7,"#,##0.00"),"-","△")&amp;"】"))</f>
        <v>【0.02】</v>
      </c>
    </row>
    <row r="7" spans="1:145" s="55" customFormat="1">
      <c r="A7" s="56"/>
      <c r="B7" s="62">
        <v>2022</v>
      </c>
      <c r="C7" s="62">
        <v>264652</v>
      </c>
      <c r="D7" s="62">
        <v>47</v>
      </c>
      <c r="E7" s="62">
        <v>17</v>
      </c>
      <c r="F7" s="62">
        <v>5</v>
      </c>
      <c r="G7" s="62">
        <v>0</v>
      </c>
      <c r="H7" s="62" t="s">
        <v>21</v>
      </c>
      <c r="I7" s="62" t="s">
        <v>97</v>
      </c>
      <c r="J7" s="62" t="s">
        <v>98</v>
      </c>
      <c r="K7" s="62" t="s">
        <v>99</v>
      </c>
      <c r="L7" s="62" t="s">
        <v>100</v>
      </c>
      <c r="M7" s="62" t="s">
        <v>101</v>
      </c>
      <c r="N7" s="71" t="s">
        <v>39</v>
      </c>
      <c r="O7" s="71" t="s">
        <v>102</v>
      </c>
      <c r="P7" s="71">
        <v>1.02</v>
      </c>
      <c r="Q7" s="71">
        <v>96.16</v>
      </c>
      <c r="R7" s="71">
        <v>2954</v>
      </c>
      <c r="S7" s="71">
        <v>20199</v>
      </c>
      <c r="T7" s="71">
        <v>108.38</v>
      </c>
      <c r="U7" s="71">
        <v>186.37</v>
      </c>
      <c r="V7" s="71">
        <v>204</v>
      </c>
      <c r="W7" s="71">
        <v>7.0000000000000007e-002</v>
      </c>
      <c r="X7" s="71">
        <v>2914.29</v>
      </c>
      <c r="Y7" s="71">
        <v>57.67</v>
      </c>
      <c r="Z7" s="71">
        <v>65.77</v>
      </c>
      <c r="AA7" s="71">
        <v>67.930000000000007</v>
      </c>
      <c r="AB7" s="71">
        <v>76.47</v>
      </c>
      <c r="AC7" s="71">
        <v>76.540000000000006</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2046.25</v>
      </c>
      <c r="BG7" s="71">
        <v>896.76</v>
      </c>
      <c r="BH7" s="71">
        <v>8422.59</v>
      </c>
      <c r="BI7" s="71">
        <v>0</v>
      </c>
      <c r="BJ7" s="71">
        <v>0</v>
      </c>
      <c r="BK7" s="71">
        <v>789.46</v>
      </c>
      <c r="BL7" s="71">
        <v>826.83</v>
      </c>
      <c r="BM7" s="71">
        <v>867.83</v>
      </c>
      <c r="BN7" s="71">
        <v>791.76</v>
      </c>
      <c r="BO7" s="71">
        <v>900.82</v>
      </c>
      <c r="BP7" s="71">
        <v>809.19</v>
      </c>
      <c r="BQ7" s="71">
        <v>24.54</v>
      </c>
      <c r="BR7" s="71">
        <v>24.75</v>
      </c>
      <c r="BS7" s="71">
        <v>24.82</v>
      </c>
      <c r="BT7" s="71">
        <v>22.59</v>
      </c>
      <c r="BU7" s="71">
        <v>22.01</v>
      </c>
      <c r="BV7" s="71">
        <v>57.77</v>
      </c>
      <c r="BW7" s="71">
        <v>57.31</v>
      </c>
      <c r="BX7" s="71">
        <v>57.08</v>
      </c>
      <c r="BY7" s="71">
        <v>56.26</v>
      </c>
      <c r="BZ7" s="71">
        <v>52.94</v>
      </c>
      <c r="CA7" s="71">
        <v>57.02</v>
      </c>
      <c r="CB7" s="71">
        <v>626.08000000000004</v>
      </c>
      <c r="CC7" s="71">
        <v>623.89</v>
      </c>
      <c r="CD7" s="71">
        <v>633.57000000000005</v>
      </c>
      <c r="CE7" s="71">
        <v>699.19</v>
      </c>
      <c r="CF7" s="71">
        <v>721.03</v>
      </c>
      <c r="CG7" s="71">
        <v>274.35000000000002</v>
      </c>
      <c r="CH7" s="71">
        <v>273.52</v>
      </c>
      <c r="CI7" s="71">
        <v>274.99</v>
      </c>
      <c r="CJ7" s="71">
        <v>282.08999999999997</v>
      </c>
      <c r="CK7" s="71">
        <v>303.27999999999997</v>
      </c>
      <c r="CL7" s="71">
        <v>273.68</v>
      </c>
      <c r="CM7" s="71">
        <v>28.79</v>
      </c>
      <c r="CN7" s="71">
        <v>28.79</v>
      </c>
      <c r="CO7" s="71">
        <v>15.15</v>
      </c>
      <c r="CP7" s="71">
        <v>28.79</v>
      </c>
      <c r="CQ7" s="71">
        <v>15.15</v>
      </c>
      <c r="CR7" s="71">
        <v>50.68</v>
      </c>
      <c r="CS7" s="71">
        <v>50.14</v>
      </c>
      <c r="CT7" s="71">
        <v>54.83</v>
      </c>
      <c r="CU7" s="71">
        <v>66.53</v>
      </c>
      <c r="CV7" s="71">
        <v>52.35</v>
      </c>
      <c r="CW7" s="71">
        <v>52.55</v>
      </c>
      <c r="CX7" s="71">
        <v>70.98</v>
      </c>
      <c r="CY7" s="71">
        <v>71.430000000000007</v>
      </c>
      <c r="CZ7" s="71">
        <v>72.849999999999994</v>
      </c>
      <c r="DA7" s="71">
        <v>75.239999999999995</v>
      </c>
      <c r="DB7" s="71">
        <v>76.47</v>
      </c>
      <c r="DC7" s="71">
        <v>84.86</v>
      </c>
      <c r="DD7" s="71">
        <v>84.98</v>
      </c>
      <c r="DE7" s="71">
        <v>84.7</v>
      </c>
      <c r="DF7" s="71">
        <v>84.67</v>
      </c>
      <c r="DG7" s="71">
        <v>84.39</v>
      </c>
      <c r="DH7" s="71">
        <v>87.3</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2.e-002</v>
      </c>
      <c r="EL7" s="71">
        <v>0.25</v>
      </c>
      <c r="EM7" s="71">
        <v>5.e-002</v>
      </c>
      <c r="EN7" s="71">
        <v>3.e-002</v>
      </c>
      <c r="EO7" s="71">
        <v>2.e-002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桝　幹明</cp:lastModifiedBy>
  <dcterms:created xsi:type="dcterms:W3CDTF">2023-12-12T02:54:52Z</dcterms:created>
  <dcterms:modified xsi:type="dcterms:W3CDTF">2024-02-01T02:27:36Z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2024-02-01T02:27:36Z</vt:filetime>
  </property>
</Properties>
</file>