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U:\財政課員\財政担当\決算統計\□地方公営企業決算統計関係\★令和６年度（R5決統）\照会\20250124 【京都府自治振興課 2.6（木）〆】公営企業に係る「経営比較分析表」（令和５年度決算）の分析等について\04 府へ回答\"/>
    </mc:Choice>
  </mc:AlternateContent>
  <xr:revisionPtr revIDLastSave="0" documentId="13_ncr:1_{08B31E08-E2DF-4A1B-A79C-DE25640E33C7}" xr6:coauthVersionLast="47" xr6:coauthVersionMax="47" xr10:uidLastSave="{00000000-0000-0000-0000-000000000000}"/>
  <workbookProtection workbookAlgorithmName="SHA-512" workbookHashValue="MZg6s8ihO9BQRlaC3QmBmRKMwhui4Bpmof/AyrCXp2vBDVhHYhAmHbP0HHXy3SFpPghwOQcy0awPhzpbd3R0Kg==" workbookSaltValue="ZwBRZA0EwrmBHcsF8RfXFw==" workbookSpinCount="100000" lockStructure="1"/>
  <bookViews>
    <workbookView xWindow="-120" yWindow="-120" windowWidth="29040" windowHeight="1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E85" i="4"/>
  <c r="BB10" i="4"/>
  <c r="AT10" i="4"/>
  <c r="AL10" i="4"/>
  <c r="W10" i="4"/>
  <c r="P10" i="4"/>
  <c r="B10" i="4"/>
  <c r="BB8" i="4"/>
  <c r="AD8" i="4"/>
  <c r="W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<sst xmlns="http://schemas.openxmlformats.org/spreadsheetml/2006/main" count="228" uniqueCount="113">
  <si>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</si>
  <si>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</si>
  <si>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</si>
  <si>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</si>
  <si>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</si>
  <si>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</si>
  <si>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</si>
  <si>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</si>
  <si>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</si>
  <si>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</si>
  <si>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</si>
  <si>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</si>
  <si>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</si>
  <si>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</si>
  <si>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</si>
  <si>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</si>
  <si>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</si>
  <si>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</si>
  <si>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</si>
  <si>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</si>
  <si>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</si>
  <si>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</si>
  <si>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</si>
  <si>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</si>
  <si>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</si>
  <si>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</si>
  <si>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</si>
  <si>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</si>
  <si>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</si>
  <si>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</si>
  <si>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</si>
  <si>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</si>
  <si>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</si>
  <si>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</si>
  <si>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</si>
  <si>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</si>
  <si>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</si>
  <si>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</si>
  <si>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</si>
  <si>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</si>
  <si>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</si>
  <si>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</si>
  <si>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</si>
  <si>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</si>
  <si>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</si>
  <si>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</si>
  <si>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</si>
  <si>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</si>
  <si>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</si>
  <si>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</si>
  <si>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</si>
  <si>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</si>
  <si>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</si>
  <si>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</si>
  <si>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</si>
  <si>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</si>
  <si>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</si>
  <si>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</si>
  <si>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</si>
  <si>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</si>
  <si>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</si>
  <si>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</si>
  <si>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</si>
  <si>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</si>
  <si>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</si>
  <si>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</si>
  <si>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</si>
  <si>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</si>
  <si>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</si>
  <si>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</si>
  <si>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</si>
  <si>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</si>
  <si>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</si>
  <si>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</si>
  <si>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</si>
  <si>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</si>
  <si>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</si>
  <si>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</si>
  <si>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</si>
  <si>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</si>
  <si>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</si>
  <si>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</si>
  <si>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</si>
  <si>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</si>
  <si>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</si>
  <si>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</si>
  <si>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</si>
  <si>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</si>
  <si>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</si>
  <si>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</si>
  <si>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</si>
  <si>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</si>
  <si>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</si>
  <si>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</si>
  <si>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</si>
  <si>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</si>
  <si>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</si>
  <si>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</si>
  <si>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</si>
  <si>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</si>
  <si>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</si>
  <si>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</si>
  <si>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</si>
  <si>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</si>
  <si>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</si>
  <si>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</si>
  <si>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</si>
  <si>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</si>
  <si>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</si>
  <si>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</si>
  <si>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①経常収支比率は104.43％と100％を上回っており、単年度収支は黒字です。しかし、物価高騰及び給水収益が減少傾向にあるため、引き続き、事業の効率化、経費の削減に努めます。
②近年、累積欠損金は発生しておらず、健全経営ができています。
③流動比率は235.90％と100％を上回っており、短期的な債務に対して支払うことができる現金等がある状況を示しています。
④企業債残高対給水収益比率は、令和2年度の簡易水道事業統合により、大幅に企業債の現在高が増加しましたが、企業債の発行を抑制し安定経営に努めます。
⑤料金回収率は、令和2年度の簡易水道事業統合により給水原価が上がったことにより、87.51％と100％を下回っており、供給単価の見直しが必要と考えています。
⑥給水原価は245.34％と類似団体平均値を上回っています。これは、給水面積が広く、給水集落が点在しているため、設備投資、施設の維持管理費等に多額の経費が必要であることが影響しています。
⑦施設利用率は42.81％と類似団体平均値を下回っていますが、地域の特性上、お盆や年末年始など一時的に使用量が増加する時期があります。また、災害に対応できるように一定の余裕は必要と考えています。
⑧有収率は類似団体を上回っています。引き続き漏水調査を行い、計画的に老朽管の更新を行います。</t>
    <rPh sb="535" eb="537">
      <t>ウワマワ</t>
    </rPh>
    <phoneticPr fontId="4"/>
  </si>
  <si>
    <t>経常収支比率は100％以上で累積欠損金もなく、流動比率についても100％以上となっているため、概ね健全経営ができています。
しかし、今後は、給水収益の減少や老朽施設の更新経費の増加など、一層経営状況が悪化することが予想されます。
今後とも、安全・安心な水を安定して供給し続けるために、水道事業ビジョンに基づき、水道施設の適切な管理運営や更新事業などを計画的に推進し、更なる経営の健全化に努めます。</t>
  </si>
  <si>
    <t>①有形固定資産減価償却率は、令和2年度の簡易水道事業統合により、比較的新しい管路が多いことから、46.57％と類似団体を下回っています。今後も引き続き水道事業ビジョンにおける投資計画に基づいて、施設更新を実施していきます。
②管路経年化率は23.84％と類似団体平均値をわずかではあるが上回っています。法定耐用年数を経過した管路を多く保有していることを示しているため、水道事業ビジョンにおける投資計画に基づいて、管路更新を実施していきます。
③管路更新率は0.41％と類似団体平均値並です。今後も安定経営のために計画的な管路更新を実施していきます。</t>
    <rPh sb="241" eb="242">
      <t>ナミ</t>
    </rPh>
    <rPh sb="245" eb="247">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</si>
</sst>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0.26</c:v>
                </c:pt>
                <c:pt idx="1">
                  <c:v>0.32</c:v>
                </c:pt>
                <c:pt idx="2">
                  <c:v>0.35</c:v>
                </c:pt>
                <c:pt idx="3">
                  <c:v>0.37</c:v>
                </c:pt>
                <c:pt idx="4">
                  <c:v>0.41</c:v>
                </c:pt>
              </c:numCache>
            </c:numRef>
          </c:val>
          <c:extLst>
            <c:ext xmlns:c16="http://schemas.microsoft.com/office/drawing/2014/chart" uri="{C3380CC4-5D6E-409C-BE32-E72D297353CC}">
              <c16:uniqueId val="{00000000-F834-4A6F-B939-6771989433A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0.56999999999999995</c:v>
                </c:pt>
                <c:pt idx="2">
                  <c:v>0.52</c:v>
                </c:pt>
                <c:pt idx="3">
                  <c:v>0.48</c:v>
                </c:pt>
                <c:pt idx="4">
                  <c:v>0.41</c:v>
                </c:pt>
              </c:numCache>
            </c:numRef>
          </c:val>
          <c:smooth val="0"/>
          <c:extLst>
            <c:ext xmlns:c16="http://schemas.microsoft.com/office/drawing/2014/chart" uri="{C3380CC4-5D6E-409C-BE32-E72D297353CC}">
              <c16:uniqueId val="{00000001-F834-4A6F-B939-6771989433A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46.94</c:v>
                </c:pt>
                <c:pt idx="1">
                  <c:v>44.98</c:v>
                </c:pt>
                <c:pt idx="2">
                  <c:v>43.6</c:v>
                </c:pt>
                <c:pt idx="3">
                  <c:v>46.47</c:v>
                </c:pt>
                <c:pt idx="4">
                  <c:v>42.81</c:v>
                </c:pt>
              </c:numCache>
            </c:numRef>
          </c:val>
          <c:extLst>
            <c:ext xmlns:c16="http://schemas.microsoft.com/office/drawing/2014/chart" uri="{C3380CC4-5D6E-409C-BE32-E72D297353CC}">
              <c16:uniqueId val="{00000000-D0C0-471A-A58B-03B6B152617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60.12</c:v>
                </c:pt>
                <c:pt idx="2">
                  <c:v>60.34</c:v>
                </c:pt>
                <c:pt idx="3">
                  <c:v>59.54</c:v>
                </c:pt>
                <c:pt idx="4">
                  <c:v>55.14</c:v>
                </c:pt>
              </c:numCache>
            </c:numRef>
          </c:val>
          <c:smooth val="0"/>
          <c:extLst>
            <c:ext xmlns:c16="http://schemas.microsoft.com/office/drawing/2014/chart" uri="{C3380CC4-5D6E-409C-BE32-E72D297353CC}">
              <c16:uniqueId val="{00000001-D0C0-471A-A58B-03B6B152617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83.32</c:v>
                </c:pt>
                <c:pt idx="1">
                  <c:v>84.06</c:v>
                </c:pt>
                <c:pt idx="2">
                  <c:v>84.11</c:v>
                </c:pt>
                <c:pt idx="3">
                  <c:v>84.09</c:v>
                </c:pt>
                <c:pt idx="4">
                  <c:v>84.1</c:v>
                </c:pt>
              </c:numCache>
            </c:numRef>
          </c:val>
          <c:extLst>
            <c:ext xmlns:c16="http://schemas.microsoft.com/office/drawing/2014/chart" uri="{C3380CC4-5D6E-409C-BE32-E72D297353CC}">
              <c16:uniqueId val="{00000000-7AB1-4131-85EF-D55E415304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84.24</c:v>
                </c:pt>
                <c:pt idx="2">
                  <c:v>84.19</c:v>
                </c:pt>
                <c:pt idx="3">
                  <c:v>83.93</c:v>
                </c:pt>
                <c:pt idx="4">
                  <c:v>80.13</c:v>
                </c:pt>
              </c:numCache>
            </c:numRef>
          </c:val>
          <c:smooth val="0"/>
          <c:extLst>
            <c:ext xmlns:c16="http://schemas.microsoft.com/office/drawing/2014/chart" uri="{C3380CC4-5D6E-409C-BE32-E72D297353CC}">
              <c16:uniqueId val="{00000001-7AB1-4131-85EF-D55E415304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119.11</c:v>
                </c:pt>
                <c:pt idx="1">
                  <c:v>106.17</c:v>
                </c:pt>
                <c:pt idx="2">
                  <c:v>105.65</c:v>
                </c:pt>
                <c:pt idx="3">
                  <c:v>100.69</c:v>
                </c:pt>
                <c:pt idx="4">
                  <c:v>104.43</c:v>
                </c:pt>
              </c:numCache>
            </c:numRef>
          </c:val>
          <c:extLst>
            <c:ext xmlns:c16="http://schemas.microsoft.com/office/drawing/2014/chart" uri="{C3380CC4-5D6E-409C-BE32-E72D297353CC}">
              <c16:uniqueId val="{00000000-3C71-4C34-933F-142F3F09CFB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108.83</c:v>
                </c:pt>
                <c:pt idx="2">
                  <c:v>109.23</c:v>
                </c:pt>
                <c:pt idx="3">
                  <c:v>108.04</c:v>
                </c:pt>
                <c:pt idx="4">
                  <c:v>106.01</c:v>
                </c:pt>
              </c:numCache>
            </c:numRef>
          </c:val>
          <c:smooth val="0"/>
          <c:extLst>
            <c:ext xmlns:c16="http://schemas.microsoft.com/office/drawing/2014/chart" uri="{C3380CC4-5D6E-409C-BE32-E72D297353CC}">
              <c16:uniqueId val="{00000001-3C71-4C34-933F-142F3F09CFB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49.63</c:v>
                </c:pt>
                <c:pt idx="1">
                  <c:v>42.38</c:v>
                </c:pt>
                <c:pt idx="2">
                  <c:v>43.85</c:v>
                </c:pt>
                <c:pt idx="3">
                  <c:v>45.33</c:v>
                </c:pt>
                <c:pt idx="4">
                  <c:v>46.57</c:v>
                </c:pt>
              </c:numCache>
            </c:numRef>
          </c:val>
          <c:extLst>
            <c:ext xmlns:c16="http://schemas.microsoft.com/office/drawing/2014/chart" uri="{C3380CC4-5D6E-409C-BE32-E72D297353CC}">
              <c16:uniqueId val="{00000000-FCD2-4F4C-8DC6-6B48E1766FE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48.83</c:v>
                </c:pt>
                <c:pt idx="2">
                  <c:v>49.96</c:v>
                </c:pt>
                <c:pt idx="3">
                  <c:v>50.82</c:v>
                </c:pt>
                <c:pt idx="4">
                  <c:v>52.7</c:v>
                </c:pt>
              </c:numCache>
            </c:numRef>
          </c:val>
          <c:smooth val="0"/>
          <c:extLst>
            <c:ext xmlns:c16="http://schemas.microsoft.com/office/drawing/2014/chart" uri="{C3380CC4-5D6E-409C-BE32-E72D297353CC}">
              <c16:uniqueId val="{00000001-FCD2-4F4C-8DC6-6B48E1766FE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31.16</c:v>
                </c:pt>
                <c:pt idx="1">
                  <c:v>25.06</c:v>
                </c:pt>
                <c:pt idx="2">
                  <c:v>24.33</c:v>
                </c:pt>
                <c:pt idx="3">
                  <c:v>24.21</c:v>
                </c:pt>
                <c:pt idx="4">
                  <c:v>23.84</c:v>
                </c:pt>
              </c:numCache>
            </c:numRef>
          </c:val>
          <c:extLst>
            <c:ext xmlns:c16="http://schemas.microsoft.com/office/drawing/2014/chart" uri="{C3380CC4-5D6E-409C-BE32-E72D297353CC}">
              <c16:uniqueId val="{00000000-E68A-42AB-96D0-5334B7D151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18.18</c:v>
                </c:pt>
                <c:pt idx="2">
                  <c:v>19.32</c:v>
                </c:pt>
                <c:pt idx="3">
                  <c:v>21.16</c:v>
                </c:pt>
                <c:pt idx="4">
                  <c:v>22.86</c:v>
                </c:pt>
              </c:numCache>
            </c:numRef>
          </c:val>
          <c:smooth val="0"/>
          <c:extLst>
            <c:ext xmlns:c16="http://schemas.microsoft.com/office/drawing/2014/chart" uri="{C3380CC4-5D6E-409C-BE32-E72D297353CC}">
              <c16:uniqueId val="{00000001-E68A-42AB-96D0-5334B7D151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6D-44E0-934B-588BF933435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4.34</c:v>
                </c:pt>
                <c:pt idx="2">
                  <c:v>4.6900000000000004</c:v>
                </c:pt>
                <c:pt idx="3">
                  <c:v>4.72</c:v>
                </c:pt>
                <c:pt idx="4">
                  <c:v>9.59</c:v>
                </c:pt>
              </c:numCache>
            </c:numRef>
          </c:val>
          <c:smooth val="0"/>
          <c:extLst>
            <c:ext xmlns:c16="http://schemas.microsoft.com/office/drawing/2014/chart" uri="{C3380CC4-5D6E-409C-BE32-E72D297353CC}">
              <c16:uniqueId val="{00000001-7B6D-44E0-934B-588BF933435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385.09</c:v>
                </c:pt>
                <c:pt idx="1">
                  <c:v>276.57</c:v>
                </c:pt>
                <c:pt idx="2">
                  <c:v>322.87</c:v>
                </c:pt>
                <c:pt idx="3">
                  <c:v>275.13</c:v>
                </c:pt>
                <c:pt idx="4">
                  <c:v>235.9</c:v>
                </c:pt>
              </c:numCache>
            </c:numRef>
          </c:val>
          <c:extLst>
            <c:ext xmlns:c16="http://schemas.microsoft.com/office/drawing/2014/chart" uri="{C3380CC4-5D6E-409C-BE32-E72D297353CC}">
              <c16:uniqueId val="{00000000-B739-48B8-8158-1E8189C1C80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327.77</c:v>
                </c:pt>
                <c:pt idx="2">
                  <c:v>338.02</c:v>
                </c:pt>
                <c:pt idx="3">
                  <c:v>345.94</c:v>
                </c:pt>
                <c:pt idx="4">
                  <c:v>338.89</c:v>
                </c:pt>
              </c:numCache>
            </c:numRef>
          </c:val>
          <c:smooth val="0"/>
          <c:extLst>
            <c:ext xmlns:c16="http://schemas.microsoft.com/office/drawing/2014/chart" uri="{C3380CC4-5D6E-409C-BE32-E72D297353CC}">
              <c16:uniqueId val="{00000001-B739-48B8-8158-1E8189C1C80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371.48</c:v>
                </c:pt>
                <c:pt idx="1">
                  <c:v>642.24</c:v>
                </c:pt>
                <c:pt idx="2">
                  <c:v>614.99</c:v>
                </c:pt>
                <c:pt idx="3">
                  <c:v>560.94000000000005</c:v>
                </c:pt>
                <c:pt idx="4">
                  <c:v>527.11</c:v>
                </c:pt>
              </c:numCache>
            </c:numRef>
          </c:val>
          <c:extLst>
            <c:ext xmlns:c16="http://schemas.microsoft.com/office/drawing/2014/chart" uri="{C3380CC4-5D6E-409C-BE32-E72D297353CC}">
              <c16:uniqueId val="{00000000-CE60-42F9-ABFD-E161F11761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397.1</c:v>
                </c:pt>
                <c:pt idx="2">
                  <c:v>379.91</c:v>
                </c:pt>
                <c:pt idx="3">
                  <c:v>386.61</c:v>
                </c:pt>
                <c:pt idx="4">
                  <c:v>400.21</c:v>
                </c:pt>
              </c:numCache>
            </c:numRef>
          </c:val>
          <c:smooth val="0"/>
          <c:extLst>
            <c:ext xmlns:c16="http://schemas.microsoft.com/office/drawing/2014/chart" uri="{C3380CC4-5D6E-409C-BE32-E72D297353CC}">
              <c16:uniqueId val="{00000001-CE60-42F9-ABFD-E161F11761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116.65</c:v>
                </c:pt>
                <c:pt idx="1">
                  <c:v>92.95</c:v>
                </c:pt>
                <c:pt idx="2">
                  <c:v>88.64</c:v>
                </c:pt>
                <c:pt idx="3">
                  <c:v>84.49</c:v>
                </c:pt>
                <c:pt idx="4">
                  <c:v>87.51</c:v>
                </c:pt>
              </c:numCache>
            </c:numRef>
          </c:val>
          <c:extLst>
            <c:ext xmlns:c16="http://schemas.microsoft.com/office/drawing/2014/chart" uri="{C3380CC4-5D6E-409C-BE32-E72D297353CC}">
              <c16:uniqueId val="{00000000-D3BD-4EBA-B1D9-87E72B9F302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95.79</c:v>
                </c:pt>
                <c:pt idx="2">
                  <c:v>98.3</c:v>
                </c:pt>
                <c:pt idx="3">
                  <c:v>93.82</c:v>
                </c:pt>
                <c:pt idx="4">
                  <c:v>92.83</c:v>
                </c:pt>
              </c:numCache>
            </c:numRef>
          </c:val>
          <c:smooth val="0"/>
          <c:extLst>
            <c:ext xmlns:c16="http://schemas.microsoft.com/office/drawing/2014/chart" uri="{C3380CC4-5D6E-409C-BE32-E72D297353CC}">
              <c16:uniqueId val="{00000001-D3BD-4EBA-B1D9-87E72B9F302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185.59</c:v>
                </c:pt>
                <c:pt idx="1">
                  <c:v>232.19</c:v>
                </c:pt>
                <c:pt idx="2">
                  <c:v>244.47</c:v>
                </c:pt>
                <c:pt idx="3">
                  <c:v>242.31</c:v>
                </c:pt>
                <c:pt idx="4">
                  <c:v>245.34</c:v>
                </c:pt>
              </c:numCache>
            </c:numRef>
          </c:val>
          <c:extLst>
            <c:ext xmlns:c16="http://schemas.microsoft.com/office/drawing/2014/chart" uri="{C3380CC4-5D6E-409C-BE32-E72D297353CC}">
              <c16:uniqueId val="{00000000-6503-410E-9FE7-3D1D2ADCC0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171.13</c:v>
                </c:pt>
                <c:pt idx="2">
                  <c:v>173.7</c:v>
                </c:pt>
                <c:pt idx="3">
                  <c:v>178.94</c:v>
                </c:pt>
                <c:pt idx="4">
                  <c:v>189.43</c:v>
                </c:pt>
              </c:numCache>
            </c:numRef>
          </c:val>
          <c:smooth val="0"/>
          <c:extLst>
            <c:ext xmlns:c16="http://schemas.microsoft.com/office/drawing/2014/chart" uri="{C3380CC4-5D6E-409C-BE32-E72D297353CC}">
              <c16:uniqueId val="{00000001-6503-410E-9FE7-3D1D2ADCC0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京都府　綾部市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31526</v>
      </c>
      <c r="AM8" s="65"/>
      <c r="AN8" s="65"/>
      <c r="AO8" s="65"/>
      <c r="AP8" s="65"/>
      <c r="AQ8" s="65"/>
      <c r="AR8" s="65"/>
      <c r="AS8" s="65"/>
      <c r="AT8" s="36">
        <f>データ!$S$6</f>
        <v>347.1</v>
      </c>
      <c r="AU8" s="37"/>
      <c r="AV8" s="37"/>
      <c r="AW8" s="37"/>
      <c r="AX8" s="37"/>
      <c r="AY8" s="37"/>
      <c r="AZ8" s="37"/>
      <c r="BA8" s="37"/>
      <c r="BB8" s="54">
        <f>データ!$T$6</f>
        <v>90.83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70.53</v>
      </c>
      <c r="J10" s="37"/>
      <c r="K10" s="37"/>
      <c r="L10" s="37"/>
      <c r="M10" s="37"/>
      <c r="N10" s="37"/>
      <c r="O10" s="64"/>
      <c r="P10" s="54">
        <f>データ!$P$6</f>
        <v>98.39</v>
      </c>
      <c r="Q10" s="54"/>
      <c r="R10" s="54"/>
      <c r="S10" s="54"/>
      <c r="T10" s="54"/>
      <c r="U10" s="54"/>
      <c r="V10" s="54"/>
      <c r="W10" s="65">
        <f>データ!$Q$6</f>
        <v>4180</v>
      </c>
      <c r="X10" s="65"/>
      <c r="Y10" s="65"/>
      <c r="Z10" s="65"/>
      <c r="AA10" s="65"/>
      <c r="AB10" s="65"/>
      <c r="AC10" s="65"/>
      <c r="AD10" s="2"/>
      <c r="AE10" s="2"/>
      <c r="AF10" s="2"/>
      <c r="AG10" s="2"/>
      <c r="AH10" s="2"/>
      <c r="AI10" s="2"/>
      <c r="AJ10" s="2"/>
      <c r="AK10" s="2"/>
      <c r="AL10" s="65">
        <f>データ!$U$6</f>
        <v>29723</v>
      </c>
      <c r="AM10" s="65"/>
      <c r="AN10" s="65"/>
      <c r="AO10" s="65"/>
      <c r="AP10" s="65"/>
      <c r="AQ10" s="65"/>
      <c r="AR10" s="65"/>
      <c r="AS10" s="65"/>
      <c r="AT10" s="36">
        <f>データ!$V$6</f>
        <v>87.14</v>
      </c>
      <c r="AU10" s="37"/>
      <c r="AV10" s="37"/>
      <c r="AW10" s="37"/>
      <c r="AX10" s="37"/>
      <c r="AY10" s="37"/>
      <c r="AZ10" s="37"/>
      <c r="BA10" s="37"/>
      <c r="BB10" s="54">
        <f>データ!$W$6</f>
        <v>341.09</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nIptWLU0YePZQcCIuWXlLnf5sukBlEjWkV5siazexAWYDO83gv/+xTD1S219GETMkzmkZHo/wnUty2NS2cHxg==" saltValue="pskaSxoAAysdPYy7CTSSV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262030</v>
      </c>
      <c r="D6" s="20">
        <f t="shared" si="3"/>
        <v>46</v>
      </c>
      <c r="E6" s="20">
        <f t="shared" si="3"/>
        <v>1</v>
      </c>
      <c r="F6" s="20">
        <f t="shared" si="3"/>
        <v>0</v>
      </c>
      <c r="G6" s="20">
        <f t="shared" si="3"/>
        <v>1</v>
      </c>
      <c r="H6" s="20" t="str">
        <f t="shared" si="3"/>
        <v>京都府　綾部市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70.53</v>
      </c>
      <c r="P6" s="21">
        <f t="shared" si="3"/>
        <v>98.39</v>
      </c>
      <c r="Q6" s="21">
        <f t="shared" si="3"/>
        <v>4180</v>
      </c>
      <c r="R6" s="21">
        <f t="shared" si="3"/>
        <v>31526</v>
      </c>
      <c r="S6" s="21">
        <f t="shared" si="3"/>
        <v>347.1</v>
      </c>
      <c r="T6" s="21">
        <f t="shared" si="3"/>
        <v>90.83</v>
      </c>
      <c r="U6" s="21">
        <f t="shared" si="3"/>
        <v>29723</v>
      </c>
      <c r="V6" s="21">
        <f t="shared" si="3"/>
        <v>87.14</v>
      </c>
      <c r="W6" s="21">
        <f t="shared" si="3"/>
        <v>341.09</v>
      </c>
      <c r="X6" s="22">
        <f>IF(X7="",NA(),X7)</f>
        <v>119.11</v>
      </c>
      <c r="Y6" s="22">
        <f t="shared" ref="Y6:AG6" si="4">IF(Y7="",NA(),Y7)</f>
        <v>106.17</v>
      </c>
      <c r="Z6" s="22">
        <f t="shared" si="4"/>
        <v>105.65</v>
      </c>
      <c r="AA6" s="22">
        <f t="shared" si="4"/>
        <v>100.69</v>
      </c>
      <c r="AB6" s="22">
        <f t="shared" si="4"/>
        <v>104.43</v>
      </c>
      <c r="AC6" s="22">
        <f t="shared" si="4"/>
        <v>108.61</v>
      </c>
      <c r="AD6" s="22">
        <f t="shared" si="4"/>
        <v>108.83</v>
      </c>
      <c r="AE6" s="22">
        <f t="shared" si="4"/>
        <v>109.23</v>
      </c>
      <c r="AF6" s="22">
        <f t="shared" si="4"/>
        <v>108.04</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4.34</v>
      </c>
      <c r="AP6" s="22">
        <f t="shared" si="5"/>
        <v>4.6900000000000004</v>
      </c>
      <c r="AQ6" s="22">
        <f t="shared" si="5"/>
        <v>4.72</v>
      </c>
      <c r="AR6" s="22">
        <f t="shared" si="5"/>
        <v>9.59</v>
      </c>
      <c r="AS6" s="21" t="str">
        <f>IF(AS7="","",IF(AS7="-","【-】","【"&amp;SUBSTITUTE(TEXT(AS7,"#,##0.00"),"-","△")&amp;"】"))</f>
        <v>【1.50】</v>
      </c>
      <c r="AT6" s="22">
        <f>IF(AT7="",NA(),AT7)</f>
        <v>385.09</v>
      </c>
      <c r="AU6" s="22">
        <f t="shared" ref="AU6:BC6" si="6">IF(AU7="",NA(),AU7)</f>
        <v>276.57</v>
      </c>
      <c r="AV6" s="22">
        <f t="shared" si="6"/>
        <v>322.87</v>
      </c>
      <c r="AW6" s="22">
        <f t="shared" si="6"/>
        <v>275.13</v>
      </c>
      <c r="AX6" s="22">
        <f t="shared" si="6"/>
        <v>235.9</v>
      </c>
      <c r="AY6" s="22">
        <f t="shared" si="6"/>
        <v>379.08</v>
      </c>
      <c r="AZ6" s="22">
        <f t="shared" si="6"/>
        <v>327.77</v>
      </c>
      <c r="BA6" s="22">
        <f t="shared" si="6"/>
        <v>338.02</v>
      </c>
      <c r="BB6" s="22">
        <f t="shared" si="6"/>
        <v>345.94</v>
      </c>
      <c r="BC6" s="22">
        <f t="shared" si="6"/>
        <v>338.89</v>
      </c>
      <c r="BD6" s="21" t="str">
        <f>IF(BD7="","",IF(BD7="-","【-】","【"&amp;SUBSTITUTE(TEXT(BD7,"#,##0.00"),"-","△")&amp;"】"))</f>
        <v>【243.36】</v>
      </c>
      <c r="BE6" s="22">
        <f>IF(BE7="",NA(),BE7)</f>
        <v>371.48</v>
      </c>
      <c r="BF6" s="22">
        <f t="shared" ref="BF6:BN6" si="7">IF(BF7="",NA(),BF7)</f>
        <v>642.24</v>
      </c>
      <c r="BG6" s="22">
        <f t="shared" si="7"/>
        <v>614.99</v>
      </c>
      <c r="BH6" s="22">
        <f t="shared" si="7"/>
        <v>560.94000000000005</v>
      </c>
      <c r="BI6" s="22">
        <f t="shared" si="7"/>
        <v>527.11</v>
      </c>
      <c r="BJ6" s="22">
        <f t="shared" si="7"/>
        <v>398.98</v>
      </c>
      <c r="BK6" s="22">
        <f t="shared" si="7"/>
        <v>397.1</v>
      </c>
      <c r="BL6" s="22">
        <f t="shared" si="7"/>
        <v>379.91</v>
      </c>
      <c r="BM6" s="22">
        <f t="shared" si="7"/>
        <v>386.61</v>
      </c>
      <c r="BN6" s="22">
        <f t="shared" si="7"/>
        <v>400.21</v>
      </c>
      <c r="BO6" s="21" t="str">
        <f>IF(BO7="","",IF(BO7="-","【-】","【"&amp;SUBSTITUTE(TEXT(BO7,"#,##0.00"),"-","△")&amp;"】"))</f>
        <v>【265.93】</v>
      </c>
      <c r="BP6" s="22">
        <f>IF(BP7="",NA(),BP7)</f>
        <v>116.65</v>
      </c>
      <c r="BQ6" s="22">
        <f t="shared" ref="BQ6:BY6" si="8">IF(BQ7="",NA(),BQ7)</f>
        <v>92.95</v>
      </c>
      <c r="BR6" s="22">
        <f t="shared" si="8"/>
        <v>88.64</v>
      </c>
      <c r="BS6" s="22">
        <f t="shared" si="8"/>
        <v>84.49</v>
      </c>
      <c r="BT6" s="22">
        <f t="shared" si="8"/>
        <v>87.51</v>
      </c>
      <c r="BU6" s="22">
        <f t="shared" si="8"/>
        <v>98.64</v>
      </c>
      <c r="BV6" s="22">
        <f t="shared" si="8"/>
        <v>95.79</v>
      </c>
      <c r="BW6" s="22">
        <f t="shared" si="8"/>
        <v>98.3</v>
      </c>
      <c r="BX6" s="22">
        <f t="shared" si="8"/>
        <v>93.82</v>
      </c>
      <c r="BY6" s="22">
        <f t="shared" si="8"/>
        <v>92.83</v>
      </c>
      <c r="BZ6" s="21" t="str">
        <f>IF(BZ7="","",IF(BZ7="-","【-】","【"&amp;SUBSTITUTE(TEXT(BZ7,"#,##0.00"),"-","△")&amp;"】"))</f>
        <v>【97.82】</v>
      </c>
      <c r="CA6" s="22">
        <f>IF(CA7="",NA(),CA7)</f>
        <v>185.59</v>
      </c>
      <c r="CB6" s="22">
        <f t="shared" ref="CB6:CJ6" si="9">IF(CB7="",NA(),CB7)</f>
        <v>232.19</v>
      </c>
      <c r="CC6" s="22">
        <f t="shared" si="9"/>
        <v>244.47</v>
      </c>
      <c r="CD6" s="22">
        <f t="shared" si="9"/>
        <v>242.31</v>
      </c>
      <c r="CE6" s="22">
        <f t="shared" si="9"/>
        <v>245.34</v>
      </c>
      <c r="CF6" s="22">
        <f t="shared" si="9"/>
        <v>178.92</v>
      </c>
      <c r="CG6" s="22">
        <f t="shared" si="9"/>
        <v>171.13</v>
      </c>
      <c r="CH6" s="22">
        <f t="shared" si="9"/>
        <v>173.7</v>
      </c>
      <c r="CI6" s="22">
        <f t="shared" si="9"/>
        <v>178.94</v>
      </c>
      <c r="CJ6" s="22">
        <f t="shared" si="9"/>
        <v>189.43</v>
      </c>
      <c r="CK6" s="21" t="str">
        <f>IF(CK7="","",IF(CK7="-","【-】","【"&amp;SUBSTITUTE(TEXT(CK7,"#,##0.00"),"-","△")&amp;"】"))</f>
        <v>【177.56】</v>
      </c>
      <c r="CL6" s="22">
        <f>IF(CL7="",NA(),CL7)</f>
        <v>46.94</v>
      </c>
      <c r="CM6" s="22">
        <f t="shared" ref="CM6:CU6" si="10">IF(CM7="",NA(),CM7)</f>
        <v>44.98</v>
      </c>
      <c r="CN6" s="22">
        <f t="shared" si="10"/>
        <v>43.6</v>
      </c>
      <c r="CO6" s="22">
        <f t="shared" si="10"/>
        <v>46.47</v>
      </c>
      <c r="CP6" s="22">
        <f t="shared" si="10"/>
        <v>42.81</v>
      </c>
      <c r="CQ6" s="22">
        <f t="shared" si="10"/>
        <v>55.14</v>
      </c>
      <c r="CR6" s="22">
        <f t="shared" si="10"/>
        <v>60.12</v>
      </c>
      <c r="CS6" s="22">
        <f t="shared" si="10"/>
        <v>60.34</v>
      </c>
      <c r="CT6" s="22">
        <f t="shared" si="10"/>
        <v>59.54</v>
      </c>
      <c r="CU6" s="22">
        <f t="shared" si="10"/>
        <v>55.14</v>
      </c>
      <c r="CV6" s="21" t="str">
        <f>IF(CV7="","",IF(CV7="-","【-】","【"&amp;SUBSTITUTE(TEXT(CV7,"#,##0.00"),"-","△")&amp;"】"))</f>
        <v>【59.81】</v>
      </c>
      <c r="CW6" s="22">
        <f>IF(CW7="",NA(),CW7)</f>
        <v>83.32</v>
      </c>
      <c r="CX6" s="22">
        <f t="shared" ref="CX6:DF6" si="11">IF(CX7="",NA(),CX7)</f>
        <v>84.06</v>
      </c>
      <c r="CY6" s="22">
        <f t="shared" si="11"/>
        <v>84.11</v>
      </c>
      <c r="CZ6" s="22">
        <f t="shared" si="11"/>
        <v>84.09</v>
      </c>
      <c r="DA6" s="22">
        <f t="shared" si="11"/>
        <v>84.1</v>
      </c>
      <c r="DB6" s="22">
        <f t="shared" si="11"/>
        <v>81.39</v>
      </c>
      <c r="DC6" s="22">
        <f t="shared" si="11"/>
        <v>84.24</v>
      </c>
      <c r="DD6" s="22">
        <f t="shared" si="11"/>
        <v>84.19</v>
      </c>
      <c r="DE6" s="22">
        <f t="shared" si="11"/>
        <v>83.93</v>
      </c>
      <c r="DF6" s="22">
        <f t="shared" si="11"/>
        <v>80.13</v>
      </c>
      <c r="DG6" s="21" t="str">
        <f>IF(DG7="","",IF(DG7="-","【-】","【"&amp;SUBSTITUTE(TEXT(DG7,"#,##0.00"),"-","△")&amp;"】"))</f>
        <v>【89.42】</v>
      </c>
      <c r="DH6" s="22">
        <f>IF(DH7="",NA(),DH7)</f>
        <v>49.63</v>
      </c>
      <c r="DI6" s="22">
        <f t="shared" ref="DI6:DQ6" si="12">IF(DI7="",NA(),DI7)</f>
        <v>42.38</v>
      </c>
      <c r="DJ6" s="22">
        <f t="shared" si="12"/>
        <v>43.85</v>
      </c>
      <c r="DK6" s="22">
        <f t="shared" si="12"/>
        <v>45.33</v>
      </c>
      <c r="DL6" s="22">
        <f t="shared" si="12"/>
        <v>46.57</v>
      </c>
      <c r="DM6" s="22">
        <f t="shared" si="12"/>
        <v>49.92</v>
      </c>
      <c r="DN6" s="22">
        <f t="shared" si="12"/>
        <v>48.83</v>
      </c>
      <c r="DO6" s="22">
        <f t="shared" si="12"/>
        <v>49.96</v>
      </c>
      <c r="DP6" s="22">
        <f t="shared" si="12"/>
        <v>50.82</v>
      </c>
      <c r="DQ6" s="22">
        <f t="shared" si="12"/>
        <v>52.7</v>
      </c>
      <c r="DR6" s="21" t="str">
        <f>IF(DR7="","",IF(DR7="-","【-】","【"&amp;SUBSTITUTE(TEXT(DR7,"#,##0.00"),"-","△")&amp;"】"))</f>
        <v>【52.02】</v>
      </c>
      <c r="DS6" s="22">
        <f>IF(DS7="",NA(),DS7)</f>
        <v>31.16</v>
      </c>
      <c r="DT6" s="22">
        <f t="shared" ref="DT6:EB6" si="13">IF(DT7="",NA(),DT7)</f>
        <v>25.06</v>
      </c>
      <c r="DU6" s="22">
        <f t="shared" si="13"/>
        <v>24.33</v>
      </c>
      <c r="DV6" s="22">
        <f t="shared" si="13"/>
        <v>24.21</v>
      </c>
      <c r="DW6" s="22">
        <f t="shared" si="13"/>
        <v>23.84</v>
      </c>
      <c r="DX6" s="22">
        <f t="shared" si="13"/>
        <v>16.88</v>
      </c>
      <c r="DY6" s="22">
        <f t="shared" si="13"/>
        <v>18.18</v>
      </c>
      <c r="DZ6" s="22">
        <f t="shared" si="13"/>
        <v>19.32</v>
      </c>
      <c r="EA6" s="22">
        <f t="shared" si="13"/>
        <v>21.16</v>
      </c>
      <c r="EB6" s="22">
        <f t="shared" si="13"/>
        <v>22.86</v>
      </c>
      <c r="EC6" s="21" t="str">
        <f>IF(EC7="","",IF(EC7="-","【-】","【"&amp;SUBSTITUTE(TEXT(EC7,"#,##0.00"),"-","△")&amp;"】"))</f>
        <v>【25.37】</v>
      </c>
      <c r="ED6" s="22">
        <f>IF(ED7="",NA(),ED7)</f>
        <v>0.26</v>
      </c>
      <c r="EE6" s="22">
        <f t="shared" ref="EE6:EM6" si="14">IF(EE7="",NA(),EE7)</f>
        <v>0.32</v>
      </c>
      <c r="EF6" s="22">
        <f t="shared" si="14"/>
        <v>0.35</v>
      </c>
      <c r="EG6" s="22">
        <f t="shared" si="14"/>
        <v>0.37</v>
      </c>
      <c r="EH6" s="22">
        <f t="shared" si="14"/>
        <v>0.41</v>
      </c>
      <c r="EI6" s="22">
        <f t="shared" si="14"/>
        <v>0.52</v>
      </c>
      <c r="EJ6" s="22">
        <f t="shared" si="14"/>
        <v>0.56999999999999995</v>
      </c>
      <c r="EK6" s="22">
        <f t="shared" si="14"/>
        <v>0.52</v>
      </c>
      <c r="EL6" s="22">
        <f t="shared" si="14"/>
        <v>0.48</v>
      </c>
      <c r="EM6" s="22">
        <f t="shared" si="14"/>
        <v>0.41</v>
      </c>
      <c r="EN6" s="21" t="str">
        <f>IF(EN7="","",IF(EN7="-","【-】","【"&amp;SUBSTITUTE(TEXT(EN7,"#,##0.00"),"-","△")&amp;"】"))</f>
        <v>【0.62】</v>
      </c>
    </row>
    <row r="7" spans="1:144" s="23" customFormat="1" x14ac:dyDescent="0.15">
      <c r="A7" s="15"/>
      <c r="B7" s="24">
        <v>2023</v>
      </c>
      <c r="C7" s="24">
        <v>262030</v>
      </c>
      <c r="D7" s="24">
        <v>46</v>
      </c>
      <c r="E7" s="24">
        <v>1</v>
      </c>
      <c r="F7" s="24">
        <v>0</v>
      </c>
      <c r="G7" s="24">
        <v>1</v>
      </c>
      <c r="H7" s="24" t="s">
        <v>93</v>
      </c>
      <c r="I7" s="24" t="s">
        <v>94</v>
      </c>
      <c r="J7" s="24" t="s">
        <v>95</v>
      </c>
      <c r="K7" s="24" t="s">
        <v>96</v>
      </c>
      <c r="L7" s="24" t="s">
        <v>97</v>
      </c>
      <c r="M7" s="24" t="s">
        <v>98</v>
      </c>
      <c r="N7" s="25" t="s">
        <v>99</v>
      </c>
      <c r="O7" s="25">
        <v>70.53</v>
      </c>
      <c r="P7" s="25">
        <v>98.39</v>
      </c>
      <c r="Q7" s="25">
        <v>4180</v>
      </c>
      <c r="R7" s="25">
        <v>31526</v>
      </c>
      <c r="S7" s="25">
        <v>347.1</v>
      </c>
      <c r="T7" s="25">
        <v>90.83</v>
      </c>
      <c r="U7" s="25">
        <v>29723</v>
      </c>
      <c r="V7" s="25">
        <v>87.14</v>
      </c>
      <c r="W7" s="25">
        <v>341.09</v>
      </c>
      <c r="X7" s="25">
        <v>119.11</v>
      </c>
      <c r="Y7" s="25">
        <v>106.17</v>
      </c>
      <c r="Z7" s="25">
        <v>105.65</v>
      </c>
      <c r="AA7" s="25">
        <v>100.69</v>
      </c>
      <c r="AB7" s="25">
        <v>104.43</v>
      </c>
      <c r="AC7" s="25">
        <v>108.61</v>
      </c>
      <c r="AD7" s="25">
        <v>108.83</v>
      </c>
      <c r="AE7" s="25">
        <v>109.23</v>
      </c>
      <c r="AF7" s="25">
        <v>108.04</v>
      </c>
      <c r="AG7" s="25">
        <v>106.01</v>
      </c>
      <c r="AH7" s="25">
        <v>108.24</v>
      </c>
      <c r="AI7" s="25">
        <v>0</v>
      </c>
      <c r="AJ7" s="25">
        <v>0</v>
      </c>
      <c r="AK7" s="25">
        <v>0</v>
      </c>
      <c r="AL7" s="25">
        <v>0</v>
      </c>
      <c r="AM7" s="25">
        <v>0</v>
      </c>
      <c r="AN7" s="25">
        <v>3.59</v>
      </c>
      <c r="AO7" s="25">
        <v>4.34</v>
      </c>
      <c r="AP7" s="25">
        <v>4.6900000000000004</v>
      </c>
      <c r="AQ7" s="25">
        <v>4.72</v>
      </c>
      <c r="AR7" s="25">
        <v>9.59</v>
      </c>
      <c r="AS7" s="25">
        <v>1.5</v>
      </c>
      <c r="AT7" s="25">
        <v>385.09</v>
      </c>
      <c r="AU7" s="25">
        <v>276.57</v>
      </c>
      <c r="AV7" s="25">
        <v>322.87</v>
      </c>
      <c r="AW7" s="25">
        <v>275.13</v>
      </c>
      <c r="AX7" s="25">
        <v>235.9</v>
      </c>
      <c r="AY7" s="25">
        <v>379.08</v>
      </c>
      <c r="AZ7" s="25">
        <v>327.77</v>
      </c>
      <c r="BA7" s="25">
        <v>338.02</v>
      </c>
      <c r="BB7" s="25">
        <v>345.94</v>
      </c>
      <c r="BC7" s="25">
        <v>338.89</v>
      </c>
      <c r="BD7" s="25">
        <v>243.36</v>
      </c>
      <c r="BE7" s="25">
        <v>371.48</v>
      </c>
      <c r="BF7" s="25">
        <v>642.24</v>
      </c>
      <c r="BG7" s="25">
        <v>614.99</v>
      </c>
      <c r="BH7" s="25">
        <v>560.94000000000005</v>
      </c>
      <c r="BI7" s="25">
        <v>527.11</v>
      </c>
      <c r="BJ7" s="25">
        <v>398.98</v>
      </c>
      <c r="BK7" s="25">
        <v>397.1</v>
      </c>
      <c r="BL7" s="25">
        <v>379.91</v>
      </c>
      <c r="BM7" s="25">
        <v>386.61</v>
      </c>
      <c r="BN7" s="25">
        <v>400.21</v>
      </c>
      <c r="BO7" s="25">
        <v>265.93</v>
      </c>
      <c r="BP7" s="25">
        <v>116.65</v>
      </c>
      <c r="BQ7" s="25">
        <v>92.95</v>
      </c>
      <c r="BR7" s="25">
        <v>88.64</v>
      </c>
      <c r="BS7" s="25">
        <v>84.49</v>
      </c>
      <c r="BT7" s="25">
        <v>87.51</v>
      </c>
      <c r="BU7" s="25">
        <v>98.64</v>
      </c>
      <c r="BV7" s="25">
        <v>95.79</v>
      </c>
      <c r="BW7" s="25">
        <v>98.3</v>
      </c>
      <c r="BX7" s="25">
        <v>93.82</v>
      </c>
      <c r="BY7" s="25">
        <v>92.83</v>
      </c>
      <c r="BZ7" s="25">
        <v>97.82</v>
      </c>
      <c r="CA7" s="25">
        <v>185.59</v>
      </c>
      <c r="CB7" s="25">
        <v>232.19</v>
      </c>
      <c r="CC7" s="25">
        <v>244.47</v>
      </c>
      <c r="CD7" s="25">
        <v>242.31</v>
      </c>
      <c r="CE7" s="25">
        <v>245.34</v>
      </c>
      <c r="CF7" s="25">
        <v>178.92</v>
      </c>
      <c r="CG7" s="25">
        <v>171.13</v>
      </c>
      <c r="CH7" s="25">
        <v>173.7</v>
      </c>
      <c r="CI7" s="25">
        <v>178.94</v>
      </c>
      <c r="CJ7" s="25">
        <v>189.43</v>
      </c>
      <c r="CK7" s="25">
        <v>177.56</v>
      </c>
      <c r="CL7" s="25">
        <v>46.94</v>
      </c>
      <c r="CM7" s="25">
        <v>44.98</v>
      </c>
      <c r="CN7" s="25">
        <v>43.6</v>
      </c>
      <c r="CO7" s="25">
        <v>46.47</v>
      </c>
      <c r="CP7" s="25">
        <v>42.81</v>
      </c>
      <c r="CQ7" s="25">
        <v>55.14</v>
      </c>
      <c r="CR7" s="25">
        <v>60.12</v>
      </c>
      <c r="CS7" s="25">
        <v>60.34</v>
      </c>
      <c r="CT7" s="25">
        <v>59.54</v>
      </c>
      <c r="CU7" s="25">
        <v>55.14</v>
      </c>
      <c r="CV7" s="25">
        <v>59.81</v>
      </c>
      <c r="CW7" s="25">
        <v>83.32</v>
      </c>
      <c r="CX7" s="25">
        <v>84.06</v>
      </c>
      <c r="CY7" s="25">
        <v>84.11</v>
      </c>
      <c r="CZ7" s="25">
        <v>84.09</v>
      </c>
      <c r="DA7" s="25">
        <v>84.1</v>
      </c>
      <c r="DB7" s="25">
        <v>81.39</v>
      </c>
      <c r="DC7" s="25">
        <v>84.24</v>
      </c>
      <c r="DD7" s="25">
        <v>84.19</v>
      </c>
      <c r="DE7" s="25">
        <v>83.93</v>
      </c>
      <c r="DF7" s="25">
        <v>80.13</v>
      </c>
      <c r="DG7" s="25">
        <v>89.42</v>
      </c>
      <c r="DH7" s="25">
        <v>49.63</v>
      </c>
      <c r="DI7" s="25">
        <v>42.38</v>
      </c>
      <c r="DJ7" s="25">
        <v>43.85</v>
      </c>
      <c r="DK7" s="25">
        <v>45.33</v>
      </c>
      <c r="DL7" s="25">
        <v>46.57</v>
      </c>
      <c r="DM7" s="25">
        <v>49.92</v>
      </c>
      <c r="DN7" s="25">
        <v>48.83</v>
      </c>
      <c r="DO7" s="25">
        <v>49.96</v>
      </c>
      <c r="DP7" s="25">
        <v>50.82</v>
      </c>
      <c r="DQ7" s="25">
        <v>52.7</v>
      </c>
      <c r="DR7" s="25">
        <v>52.02</v>
      </c>
      <c r="DS7" s="25">
        <v>31.16</v>
      </c>
      <c r="DT7" s="25">
        <v>25.06</v>
      </c>
      <c r="DU7" s="25">
        <v>24.33</v>
      </c>
      <c r="DV7" s="25">
        <v>24.21</v>
      </c>
      <c r="DW7" s="25">
        <v>23.84</v>
      </c>
      <c r="DX7" s="25">
        <v>16.88</v>
      </c>
      <c r="DY7" s="25">
        <v>18.18</v>
      </c>
      <c r="DZ7" s="25">
        <v>19.32</v>
      </c>
      <c r="EA7" s="25">
        <v>21.16</v>
      </c>
      <c r="EB7" s="25">
        <v>22.86</v>
      </c>
      <c r="EC7" s="25">
        <v>25.37</v>
      </c>
      <c r="ED7" s="25">
        <v>0.26</v>
      </c>
      <c r="EE7" s="25">
        <v>0.32</v>
      </c>
      <c r="EF7" s="25">
        <v>0.35</v>
      </c>
      <c r="EG7" s="25">
        <v>0.37</v>
      </c>
      <c r="EH7" s="25">
        <v>0.41</v>
      </c>
      <c r="EI7" s="25">
        <v>0.52</v>
      </c>
      <c r="EJ7" s="25">
        <v>0.56999999999999995</v>
      </c>
      <c r="EK7" s="25">
        <v>0.52</v>
      </c>
      <c r="EL7" s="25">
        <v>0.48</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14604</cp:lastModifiedBy>
  <dcterms:created xsi:type="dcterms:W3CDTF">2025-01-24T06:51:24Z</dcterms:created>
  <dcterms:modified xsi:type="dcterms:W3CDTF">2025-02-06T01:55:20Z</dcterms:modified>
  <cp:category/>
</cp:coreProperties>
</file>