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4 府へ回答\"/>
    </mc:Choice>
  </mc:AlternateContent>
  <xr:revisionPtr revIDLastSave="0" documentId="13_ncr:1_{F05E74CB-C662-4BA8-ABA0-FD892AD85E1F}" xr6:coauthVersionLast="47" xr6:coauthVersionMax="47" xr10:uidLastSave="{00000000-0000-0000-0000-000000000000}"/>
  <workbookProtection workbookAlgorithmName="SHA-512" workbookHashValue="tJu+0mqXcuhNU+sYihUypllkAXUMfILX/rRZEZony5Ithxm4S2HMYJ0albKDi0Qei+6zAkslegEcbtqJi54puA==" workbookSaltValue="aVmNmWW1VxoJ6Xy0IYHA6w=="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F85" i="4"/>
  <c r="AT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<sst xmlns="http://schemas.openxmlformats.org/spreadsheetml/2006/main" count="231" uniqueCount="116">
  <si>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</si>
  <si>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</si>
  <si>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</si>
  <si>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</si>
  <si>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</si>
  <si>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</si>
  <si>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</si>
  <si>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</si>
  <si>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</si>
  <si>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</si>
  <si>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</si>
  <si>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</si>
  <si>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</si>
  <si>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</si>
  <si>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</si>
  <si>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</si>
  <si>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</si>
  <si>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</si>
  <si>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</si>
  <si>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</si>
  <si>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</si>
  <si>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</si>
  <si>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</si>
  <si>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</si>
  <si>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</si>
  <si>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</si>
  <si>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</si>
  <si>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</si>
  <si>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</si>
  <si>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</si>
  <si>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</si>
  <si>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</si>
  <si>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</si>
  <si>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</si>
  <si>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</si>
  <si>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</si>
  <si>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</si>
  <si>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</si>
  <si>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</si>
  <si>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</si>
  <si>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</si>
  <si>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</si>
  <si>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</si>
  <si>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</si>
  <si>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</si>
  <si>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</si>
  <si>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</si>
  <si>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</si>
  <si>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</si>
  <si>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</si>
  <si>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</si>
  <si>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</si>
  <si>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</si>
  <si>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</si>
  <si>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</si>
  <si>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</si>
  <si>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</si>
  <si>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</si>
  <si>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</si>
  <si>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</si>
  <si>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</si>
  <si>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</si>
  <si>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</si>
  <si>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</si>
  <si>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</si>
  <si>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</si>
  <si>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</si>
  <si>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</si>
  <si>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</si>
  <si>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</si>
  <si>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</si>
  <si>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</si>
  <si>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</si>
  <si>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</si>
  <si>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</si>
  <si>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</si>
  <si>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</si>
  <si>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</si>
  <si>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</si>
  <si>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</si>
  <si>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</si>
  <si>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</si>
  <si>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</si>
  <si>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</si>
  <si>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</si>
  <si>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</si>
  <si>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</si>
  <si>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</si>
  <si>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</si>
  <si>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</si>
  <si>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</si>
  <si>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</si>
  <si>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</si>
  <si>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</si>
  <si>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</si>
  <si>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</si>
  <si>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</si>
  <si>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</si>
  <si>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</si>
  <si>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</si>
  <si>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</si>
  <si>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</si>
  <si>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</si>
  <si>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</si>
  <si>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</si>
  <si>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</si>
  <si>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</si>
  <si>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</si>
  <si>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</si>
  <si>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</si>
  <si>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</si>
  <si>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</si>
  <si>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</si>
  <si>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います。令和５年４月に使用料改定を行い、類似団体平均値は上回りましたが、引き続き収益の確保及び汚水処理費の削減に努めま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⑥汚水処理原価は、類似団体と比較して高い水準です。維持管理費の削減、接続率の向上による有収水量を増加させる取組が必要です。
⑦施設利用率は前年度と比較し、やや上昇しましたが、引き続き適切な投資・改修計画を検討する必要があります。
⑧水洗化率は、類似団体と比較して高い水準となっていますが、引き続き水洗化の普及促進に努めていく必要があります。</t>
    <rPh sb="115" eb="117">
      <t>ルイジ</t>
    </rPh>
    <rPh sb="117" eb="119">
      <t>ダンタイ</t>
    </rPh>
    <rPh sb="119" eb="122">
      <t>ヘイキンチ</t>
    </rPh>
    <rPh sb="123" eb="125">
      <t>ウワマワ</t>
    </rPh>
    <rPh sb="135" eb="137">
      <t>シュウエキ</t>
    </rPh>
    <rPh sb="138" eb="140">
      <t>カクホ</t>
    </rPh>
    <rPh sb="140" eb="141">
      <t>オヨ</t>
    </rPh>
    <rPh sb="472" eb="474">
      <t>ジョウショウ</t>
    </rPh>
    <phoneticPr fontId="4"/>
  </si>
  <si>
    <t>①有形固定資産減価償却率は、類似団体と比較して低い水準ですが、平成３１年４月１日に法適化した影響があり、単純比較が難しい状況です。
②管渠老朽化率及び③管渠改善率については、管渠は比較的新しいため、現状大規模な改修を行う必要はありません。ただし、事業実施から約３０年が経過し、処理場施設等の老朽化が進行しているため、長寿命化計画等を検討していく必要があり、令和６年度から施設の機能診断調査を実施しています。</t>
    <rPh sb="178" eb="180">
      <t>レイワ</t>
    </rPh>
    <rPh sb="181" eb="183">
      <t>ネンド</t>
    </rPh>
    <rPh sb="185" eb="187">
      <t>シセツ</t>
    </rPh>
    <rPh sb="188" eb="190">
      <t>キノウ</t>
    </rPh>
    <rPh sb="190" eb="192">
      <t>シンダン</t>
    </rPh>
    <rPh sb="192" eb="194">
      <t>チョウサ</t>
    </rPh>
    <rPh sb="195" eb="197">
      <t>ジッシ</t>
    </rPh>
    <phoneticPr fontId="4"/>
  </si>
  <si>
    <t>令和５年４月に使用料改定を行ったことから、前年度と比較して経費回収率を改善することができました。しかし、本市の農業集落排水事業の経営は、引き続き厳しい状態であると認識しています。汚水処理原価を減少させるため、今後も徹底した維持管理費の削減、適切な投資・改修計画を行い、経営の安定化を図りたいと考えています。</t>
    <rPh sb="21" eb="24">
      <t>ゼンネンド</t>
    </rPh>
    <rPh sb="25" eb="27">
      <t>ヒカク</t>
    </rPh>
    <rPh sb="29" eb="31">
      <t>ケイヒ</t>
    </rPh>
    <rPh sb="31" eb="34">
      <t>カイシュウリツ</t>
    </rPh>
    <rPh sb="35" eb="37">
      <t>カイゼン</t>
    </rPh>
    <rPh sb="68" eb="69">
      <t>ヒ</t>
    </rPh>
    <rPh sb="70" eb="71">
      <t>ツヅ</t>
    </rPh>
    <rPh sb="104" eb="10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</si>
</sst>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89C6-4050-869F-BBE3B5494B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9C6-4050-869F-BBE3B5494B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51.13</c:v>
                </c:pt>
                <c:pt idx="1">
                  <c:v>53</c:v>
                </c:pt>
                <c:pt idx="2">
                  <c:v>53.3</c:v>
                </c:pt>
                <c:pt idx="3">
                  <c:v>51.08</c:v>
                </c:pt>
                <c:pt idx="4">
                  <c:v>56.28</c:v>
                </c:pt>
              </c:numCache>
            </c:numRef>
          </c:val>
          <c:extLst>
            <c:ext xmlns:c16="http://schemas.microsoft.com/office/drawing/2014/chart" uri="{C3380CC4-5D6E-409C-BE32-E72D297353CC}">
              <c16:uniqueId val="{00000000-F05D-4512-AA93-B19909B3A0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05D-4512-AA93-B19909B3A0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93.34</c:v>
                </c:pt>
                <c:pt idx="1">
                  <c:v>93.47</c:v>
                </c:pt>
                <c:pt idx="2">
                  <c:v>93.49</c:v>
                </c:pt>
                <c:pt idx="3">
                  <c:v>93.55</c:v>
                </c:pt>
                <c:pt idx="4">
                  <c:v>93.66</c:v>
                </c:pt>
              </c:numCache>
            </c:numRef>
          </c:val>
          <c:extLst>
            <c:ext xmlns:c16="http://schemas.microsoft.com/office/drawing/2014/chart" uri="{C3380CC4-5D6E-409C-BE32-E72D297353CC}">
              <c16:uniqueId val="{00000000-8E5C-46C1-B0E1-38241DCE67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E5C-46C1-B0E1-38241DCE67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84.56</c:v>
                </c:pt>
                <c:pt idx="1">
                  <c:v>85.88</c:v>
                </c:pt>
                <c:pt idx="2">
                  <c:v>82.74</c:v>
                </c:pt>
                <c:pt idx="3">
                  <c:v>82.49</c:v>
                </c:pt>
                <c:pt idx="4">
                  <c:v>83.75</c:v>
                </c:pt>
              </c:numCache>
            </c:numRef>
          </c:val>
          <c:extLst>
            <c:ext xmlns:c16="http://schemas.microsoft.com/office/drawing/2014/chart" uri="{C3380CC4-5D6E-409C-BE32-E72D297353CC}">
              <c16:uniqueId val="{00000000-643C-420C-9329-B370301105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43C-420C-9329-B370301105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c:v>
                </c:pt>
                <c:pt idx="1">
                  <c:v>7.29</c:v>
                </c:pt>
                <c:pt idx="2">
                  <c:v>10.67</c:v>
                </c:pt>
                <c:pt idx="3">
                  <c:v>13.87</c:v>
                </c:pt>
                <c:pt idx="4">
                  <c:v>17</c:v>
                </c:pt>
              </c:numCache>
            </c:numRef>
          </c:val>
          <c:extLst>
            <c:ext xmlns:c16="http://schemas.microsoft.com/office/drawing/2014/chart" uri="{C3380CC4-5D6E-409C-BE32-E72D297353CC}">
              <c16:uniqueId val="{00000000-3F2B-4494-BAAC-0A84A85A32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F2B-4494-BAAC-0A84A85A32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0-4B10-ADF0-298546A88A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900-4B10-ADF0-298546A88A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231.2</c:v>
                </c:pt>
                <c:pt idx="1">
                  <c:v>306.08</c:v>
                </c:pt>
                <c:pt idx="2">
                  <c:v>419.44</c:v>
                </c:pt>
                <c:pt idx="3">
                  <c:v>529.21</c:v>
                </c:pt>
                <c:pt idx="4">
                  <c:v>556.34</c:v>
                </c:pt>
              </c:numCache>
            </c:numRef>
          </c:val>
          <c:extLst>
            <c:ext xmlns:c16="http://schemas.microsoft.com/office/drawing/2014/chart" uri="{C3380CC4-5D6E-409C-BE32-E72D297353CC}">
              <c16:uniqueId val="{00000000-9FAE-46BD-8DA1-EEEA0828D6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9FAE-46BD-8DA1-EEEA0828D6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9.56</c:v>
                </c:pt>
                <c:pt idx="1">
                  <c:v>10.199999999999999</c:v>
                </c:pt>
                <c:pt idx="2">
                  <c:v>11.79</c:v>
                </c:pt>
                <c:pt idx="3">
                  <c:v>11.01</c:v>
                </c:pt>
                <c:pt idx="4">
                  <c:v>20.47</c:v>
                </c:pt>
              </c:numCache>
            </c:numRef>
          </c:val>
          <c:extLst>
            <c:ext xmlns:c16="http://schemas.microsoft.com/office/drawing/2014/chart" uri="{C3380CC4-5D6E-409C-BE32-E72D297353CC}">
              <c16:uniqueId val="{00000000-EA64-4F91-A2CA-FC72636229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A64-4F91-A2CA-FC72636229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4386.6099999999997</c:v>
                </c:pt>
                <c:pt idx="1">
                  <c:v>3988.51</c:v>
                </c:pt>
                <c:pt idx="2">
                  <c:v>3875.49</c:v>
                </c:pt>
                <c:pt idx="3">
                  <c:v>3732.59</c:v>
                </c:pt>
                <c:pt idx="4">
                  <c:v>3146.66</c:v>
                </c:pt>
              </c:numCache>
            </c:numRef>
          </c:val>
          <c:extLst>
            <c:ext xmlns:c16="http://schemas.microsoft.com/office/drawing/2014/chart" uri="{C3380CC4-5D6E-409C-BE32-E72D297353CC}">
              <c16:uniqueId val="{00000000-3A85-484E-9BB9-0E15BE6F18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A85-484E-9BB9-0E15BE6F18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47.46</c:v>
                </c:pt>
                <c:pt idx="1">
                  <c:v>52.69</c:v>
                </c:pt>
                <c:pt idx="2">
                  <c:v>47.99</c:v>
                </c:pt>
                <c:pt idx="3">
                  <c:v>48.42</c:v>
                </c:pt>
                <c:pt idx="4">
                  <c:v>53.94</c:v>
                </c:pt>
              </c:numCache>
            </c:numRef>
          </c:val>
          <c:extLst>
            <c:ext xmlns:c16="http://schemas.microsoft.com/office/drawing/2014/chart" uri="{C3380CC4-5D6E-409C-BE32-E72D297353CC}">
              <c16:uniqueId val="{00000000-9A02-4D80-870D-0803476F29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A02-4D80-870D-0803476F29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343.79</c:v>
                </c:pt>
                <c:pt idx="1">
                  <c:v>321.08</c:v>
                </c:pt>
                <c:pt idx="2">
                  <c:v>353.54</c:v>
                </c:pt>
                <c:pt idx="3">
                  <c:v>353.38</c:v>
                </c:pt>
                <c:pt idx="4">
                  <c:v>371.16</c:v>
                </c:pt>
              </c:numCache>
            </c:numRef>
          </c:val>
          <c:extLst>
            <c:ext xmlns:c16="http://schemas.microsoft.com/office/drawing/2014/chart" uri="{C3380CC4-5D6E-409C-BE32-E72D297353CC}">
              <c16:uniqueId val="{00000000-CD76-4CAA-8176-CE3700FCFC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D76-4CAA-8176-CE3700FCFC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綾部市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31526</v>
      </c>
      <c r="AM8" s="41"/>
      <c r="AN8" s="41"/>
      <c r="AO8" s="41"/>
      <c r="AP8" s="41"/>
      <c r="AQ8" s="41"/>
      <c r="AR8" s="41"/>
      <c r="AS8" s="41"/>
      <c r="AT8" s="34">
        <f>データ!T6</f>
        <v>347.1</v>
      </c>
      <c r="AU8" s="34"/>
      <c r="AV8" s="34"/>
      <c r="AW8" s="34"/>
      <c r="AX8" s="34"/>
      <c r="AY8" s="34"/>
      <c r="AZ8" s="34"/>
      <c r="BA8" s="34"/>
      <c r="BB8" s="34">
        <f>データ!U6</f>
        <v>90.83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56.76</v>
      </c>
      <c r="J10" s="34"/>
      <c r="K10" s="34"/>
      <c r="L10" s="34"/>
      <c r="M10" s="34"/>
      <c r="N10" s="34"/>
      <c r="O10" s="34"/>
      <c r="P10" s="34">
        <f>データ!P6</f>
        <v>12.72</v>
      </c>
      <c r="Q10" s="34"/>
      <c r="R10" s="34"/>
      <c r="S10" s="34"/>
      <c r="T10" s="34"/>
      <c r="U10" s="34"/>
      <c r="V10" s="34"/>
      <c r="W10" s="34">
        <f>データ!Q6</f>
        <v>90.91</v>
      </c>
      <c r="X10" s="34"/>
      <c r="Y10" s="34"/>
      <c r="Z10" s="34"/>
      <c r="AA10" s="34"/>
      <c r="AB10" s="34"/>
      <c r="AC10" s="34"/>
      <c r="AD10" s="41">
        <f>データ!R6</f>
        <v>3300</v>
      </c>
      <c r="AE10" s="41"/>
      <c r="AF10" s="41"/>
      <c r="AG10" s="41"/>
      <c r="AH10" s="41"/>
      <c r="AI10" s="41"/>
      <c r="AJ10" s="41"/>
      <c r="AK10" s="2"/>
      <c r="AL10" s="41">
        <f>データ!V6</f>
        <v>3973</v>
      </c>
      <c r="AM10" s="41"/>
      <c r="AN10" s="41"/>
      <c r="AO10" s="41"/>
      <c r="AP10" s="41"/>
      <c r="AQ10" s="41"/>
      <c r="AR10" s="41"/>
      <c r="AS10" s="41"/>
      <c r="AT10" s="34">
        <f>データ!W6</f>
        <v>2.96</v>
      </c>
      <c r="AU10" s="34"/>
      <c r="AV10" s="34"/>
      <c r="AW10" s="34"/>
      <c r="AX10" s="34"/>
      <c r="AY10" s="34"/>
      <c r="AZ10" s="34"/>
      <c r="BA10" s="34"/>
      <c r="BB10" s="34">
        <f>データ!X6</f>
        <v>1342.23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8MLEXG574MCW47hw51fxCCXPrhBO5+MdANG0uXOJ37yuRAFasKhK771Yv58oTJ/Q1fNdtep2SwrljQYZ1J3Zzg==" saltValue="InbvOm42bJXoag9+IkWg9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262030</v>
      </c>
      <c r="D6" s="19">
        <f t="shared" si="3"/>
        <v>46</v>
      </c>
      <c r="E6" s="19">
        <f t="shared" si="3"/>
        <v>17</v>
      </c>
      <c r="F6" s="19">
        <f t="shared" si="3"/>
        <v>5</v>
      </c>
      <c r="G6" s="19">
        <f t="shared" si="3"/>
        <v>0</v>
      </c>
      <c r="H6" s="19" t="str">
        <f t="shared" si="3"/>
        <v>京都府　綾部市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56.76</v>
      </c>
      <c r="P6" s="20">
        <f t="shared" si="3"/>
        <v>12.72</v>
      </c>
      <c r="Q6" s="20">
        <f t="shared" si="3"/>
        <v>90.91</v>
      </c>
      <c r="R6" s="20">
        <f t="shared" si="3"/>
        <v>3300</v>
      </c>
      <c r="S6" s="20">
        <f t="shared" si="3"/>
        <v>31526</v>
      </c>
      <c r="T6" s="20">
        <f t="shared" si="3"/>
        <v>347.1</v>
      </c>
      <c r="U6" s="20">
        <f t="shared" si="3"/>
        <v>90.83</v>
      </c>
      <c r="V6" s="20">
        <f t="shared" si="3"/>
        <v>3973</v>
      </c>
      <c r="W6" s="20">
        <f t="shared" si="3"/>
        <v>2.96</v>
      </c>
      <c r="X6" s="20">
        <f t="shared" si="3"/>
        <v>1342.23</v>
      </c>
      <c r="Y6" s="21">
        <f>IF(Y7="",NA(),Y7)</f>
        <v>84.56</v>
      </c>
      <c r="Z6" s="21">
        <f t="shared" ref="Z6:AH6" si="4">IF(Z7="",NA(),Z7)</f>
        <v>85.88</v>
      </c>
      <c r="AA6" s="21">
        <f t="shared" si="4"/>
        <v>82.74</v>
      </c>
      <c r="AB6" s="21">
        <f t="shared" si="4"/>
        <v>82.49</v>
      </c>
      <c r="AC6" s="21">
        <f t="shared" si="4"/>
        <v>83.75</v>
      </c>
      <c r="AD6" s="21">
        <f t="shared" si="4"/>
        <v>103.6</v>
      </c>
      <c r="AE6" s="21">
        <f t="shared" si="4"/>
        <v>106.37</v>
      </c>
      <c r="AF6" s="21">
        <f t="shared" si="4"/>
        <v>106.07</v>
      </c>
      <c r="AG6" s="21">
        <f t="shared" si="4"/>
        <v>105.5</v>
      </c>
      <c r="AH6" s="21">
        <f t="shared" si="4"/>
        <v>106.35</v>
      </c>
      <c r="AI6" s="20" t="str">
        <f>IF(AI7="","",IF(AI7="-","【-】","【"&amp;SUBSTITUTE(TEXT(AI7,"#,##0.00"),"-","△")&amp;"】"))</f>
        <v>【104.44】</v>
      </c>
      <c r="AJ6" s="21">
        <f>IF(AJ7="",NA(),AJ7)</f>
        <v>231.2</v>
      </c>
      <c r="AK6" s="21">
        <f t="shared" ref="AK6:AS6" si="5">IF(AK7="",NA(),AK7)</f>
        <v>306.08</v>
      </c>
      <c r="AL6" s="21">
        <f t="shared" si="5"/>
        <v>419.44</v>
      </c>
      <c r="AM6" s="21">
        <f t="shared" si="5"/>
        <v>529.21</v>
      </c>
      <c r="AN6" s="21">
        <f t="shared" si="5"/>
        <v>556.34</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9.56</v>
      </c>
      <c r="AV6" s="21">
        <f t="shared" ref="AV6:BD6" si="6">IF(AV7="",NA(),AV7)</f>
        <v>10.199999999999999</v>
      </c>
      <c r="AW6" s="21">
        <f t="shared" si="6"/>
        <v>11.79</v>
      </c>
      <c r="AX6" s="21">
        <f t="shared" si="6"/>
        <v>11.01</v>
      </c>
      <c r="AY6" s="21">
        <f t="shared" si="6"/>
        <v>20.47</v>
      </c>
      <c r="AZ6" s="21">
        <f t="shared" si="6"/>
        <v>26.99</v>
      </c>
      <c r="BA6" s="21">
        <f t="shared" si="6"/>
        <v>29.13</v>
      </c>
      <c r="BB6" s="21">
        <f t="shared" si="6"/>
        <v>35.69</v>
      </c>
      <c r="BC6" s="21">
        <f t="shared" si="6"/>
        <v>38.4</v>
      </c>
      <c r="BD6" s="21">
        <f t="shared" si="6"/>
        <v>44.04</v>
      </c>
      <c r="BE6" s="20" t="str">
        <f>IF(BE7="","",IF(BE7="-","【-】","【"&amp;SUBSTITUTE(TEXT(BE7,"#,##0.00"),"-","△")&amp;"】"))</f>
        <v>【42.02】</v>
      </c>
      <c r="BF6" s="21">
        <f>IF(BF7="",NA(),BF7)</f>
        <v>4386.6099999999997</v>
      </c>
      <c r="BG6" s="21">
        <f t="shared" ref="BG6:BO6" si="7">IF(BG7="",NA(),BG7)</f>
        <v>3988.51</v>
      </c>
      <c r="BH6" s="21">
        <f t="shared" si="7"/>
        <v>3875.49</v>
      </c>
      <c r="BI6" s="21">
        <f t="shared" si="7"/>
        <v>3732.59</v>
      </c>
      <c r="BJ6" s="21">
        <f t="shared" si="7"/>
        <v>3146.66</v>
      </c>
      <c r="BK6" s="21">
        <f t="shared" si="7"/>
        <v>826.83</v>
      </c>
      <c r="BL6" s="21">
        <f t="shared" si="7"/>
        <v>867.83</v>
      </c>
      <c r="BM6" s="21">
        <f t="shared" si="7"/>
        <v>791.76</v>
      </c>
      <c r="BN6" s="21">
        <f t="shared" si="7"/>
        <v>900.82</v>
      </c>
      <c r="BO6" s="21">
        <f t="shared" si="7"/>
        <v>839.21</v>
      </c>
      <c r="BP6" s="20" t="str">
        <f>IF(BP7="","",IF(BP7="-","【-】","【"&amp;SUBSTITUTE(TEXT(BP7,"#,##0.00"),"-","△")&amp;"】"))</f>
        <v>【785.10】</v>
      </c>
      <c r="BQ6" s="21">
        <f>IF(BQ7="",NA(),BQ7)</f>
        <v>47.46</v>
      </c>
      <c r="BR6" s="21">
        <f t="shared" ref="BR6:BZ6" si="8">IF(BR7="",NA(),BR7)</f>
        <v>52.69</v>
      </c>
      <c r="BS6" s="21">
        <f t="shared" si="8"/>
        <v>47.99</v>
      </c>
      <c r="BT6" s="21">
        <f t="shared" si="8"/>
        <v>48.42</v>
      </c>
      <c r="BU6" s="21">
        <f t="shared" si="8"/>
        <v>53.94</v>
      </c>
      <c r="BV6" s="21">
        <f t="shared" si="8"/>
        <v>57.31</v>
      </c>
      <c r="BW6" s="21">
        <f t="shared" si="8"/>
        <v>57.08</v>
      </c>
      <c r="BX6" s="21">
        <f t="shared" si="8"/>
        <v>56.26</v>
      </c>
      <c r="BY6" s="21">
        <f t="shared" si="8"/>
        <v>52.94</v>
      </c>
      <c r="BZ6" s="21">
        <f t="shared" si="8"/>
        <v>52.05</v>
      </c>
      <c r="CA6" s="20" t="str">
        <f>IF(CA7="","",IF(CA7="-","【-】","【"&amp;SUBSTITUTE(TEXT(CA7,"#,##0.00"),"-","△")&amp;"】"))</f>
        <v>【56.93】</v>
      </c>
      <c r="CB6" s="21">
        <f>IF(CB7="",NA(),CB7)</f>
        <v>343.79</v>
      </c>
      <c r="CC6" s="21">
        <f t="shared" ref="CC6:CK6" si="9">IF(CC7="",NA(),CC7)</f>
        <v>321.08</v>
      </c>
      <c r="CD6" s="21">
        <f t="shared" si="9"/>
        <v>353.54</v>
      </c>
      <c r="CE6" s="21">
        <f t="shared" si="9"/>
        <v>353.38</v>
      </c>
      <c r="CF6" s="21">
        <f t="shared" si="9"/>
        <v>371.16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51.13</v>
      </c>
      <c r="CN6" s="21">
        <f t="shared" ref="CN6:CV6" si="10">IF(CN7="",NA(),CN7)</f>
        <v>53</v>
      </c>
      <c r="CO6" s="21">
        <f t="shared" si="10"/>
        <v>53.3</v>
      </c>
      <c r="CP6" s="21">
        <f t="shared" si="10"/>
        <v>51.08</v>
      </c>
      <c r="CQ6" s="21">
        <f t="shared" si="10"/>
        <v>56.28</v>
      </c>
      <c r="CR6" s="21">
        <f t="shared" si="10"/>
        <v>50.14</v>
      </c>
      <c r="CS6" s="21">
        <f t="shared" si="10"/>
        <v>54.83</v>
      </c>
      <c r="CT6" s="21">
        <f t="shared" si="10"/>
        <v>66.53</v>
      </c>
      <c r="CU6" s="21">
        <f t="shared" si="10"/>
        <v>52.35</v>
      </c>
      <c r="CV6" s="21">
        <f t="shared" si="10"/>
        <v>46.25</v>
      </c>
      <c r="CW6" s="20" t="str">
        <f>IF(CW7="","",IF(CW7="-","【-】","【"&amp;SUBSTITUTE(TEXT(CW7,"#,##0.00"),"-","△")&amp;"】"))</f>
        <v>【49.87】</v>
      </c>
      <c r="CX6" s="21">
        <f>IF(CX7="",NA(),CX7)</f>
        <v>93.34</v>
      </c>
      <c r="CY6" s="21">
        <f t="shared" ref="CY6:DG6" si="11">IF(CY7="",NA(),CY7)</f>
        <v>93.47</v>
      </c>
      <c r="CZ6" s="21">
        <f t="shared" si="11"/>
        <v>93.49</v>
      </c>
      <c r="DA6" s="21">
        <f t="shared" si="11"/>
        <v>93.55</v>
      </c>
      <c r="DB6" s="21">
        <f t="shared" si="11"/>
        <v>93.66</v>
      </c>
      <c r="DC6" s="21">
        <f t="shared" si="11"/>
        <v>84.98</v>
      </c>
      <c r="DD6" s="21">
        <f t="shared" si="11"/>
        <v>84.7</v>
      </c>
      <c r="DE6" s="21">
        <f t="shared" si="11"/>
        <v>84.67</v>
      </c>
      <c r="DF6" s="21">
        <f t="shared" si="11"/>
        <v>84.39</v>
      </c>
      <c r="DG6" s="21">
        <f t="shared" si="11"/>
        <v>83.96</v>
      </c>
      <c r="DH6" s="20" t="str">
        <f>IF(DH7="","",IF(DH7="-","【-】","【"&amp;SUBSTITUTE(TEXT(DH7,"#,##0.00"),"-","△")&amp;"】"))</f>
        <v>【87.54】</v>
      </c>
      <c r="DI6" s="21">
        <f>IF(DI7="",NA(),DI7)</f>
        <v>3.74</v>
      </c>
      <c r="DJ6" s="21">
        <f t="shared" ref="DJ6:DR6" si="12">IF(DJ7="",NA(),DJ7)</f>
        <v>7.29</v>
      </c>
      <c r="DK6" s="21">
        <f t="shared" si="12"/>
        <v>10.67</v>
      </c>
      <c r="DL6" s="21">
        <f t="shared" si="12"/>
        <v>13.87</v>
      </c>
      <c r="DM6" s="21">
        <f t="shared" si="12"/>
        <v>17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1">
        <f>IF(EE7="",NA(),EE7)</f>
        <v>0.02</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262030</v>
      </c>
      <c r="D7" s="23">
        <v>46</v>
      </c>
      <c r="E7" s="23">
        <v>17</v>
      </c>
      <c r="F7" s="23">
        <v>5</v>
      </c>
      <c r="G7" s="23">
        <v>0</v>
      </c>
      <c r="H7" s="23" t="s">
        <v>96</v>
      </c>
      <c r="I7" s="23" t="s">
        <v>97</v>
      </c>
      <c r="J7" s="23" t="s">
        <v>98</v>
      </c>
      <c r="K7" s="23" t="s">
        <v>99</v>
      </c>
      <c r="L7" s="23" t="s">
        <v>100</v>
      </c>
      <c r="M7" s="23" t="s">
        <v>101</v>
      </c>
      <c r="N7" s="24" t="s">
        <v>102</v>
      </c>
      <c r="O7" s="24">
        <v>56.76</v>
      </c>
      <c r="P7" s="24">
        <v>12.72</v>
      </c>
      <c r="Q7" s="24">
        <v>90.91</v>
      </c>
      <c r="R7" s="24">
        <v>3300</v>
      </c>
      <c r="S7" s="24">
        <v>31526</v>
      </c>
      <c r="T7" s="24">
        <v>347.1</v>
      </c>
      <c r="U7" s="24">
        <v>90.83</v>
      </c>
      <c r="V7" s="24">
        <v>3973</v>
      </c>
      <c r="W7" s="24">
        <v>2.96</v>
      </c>
      <c r="X7" s="24">
        <v>1342.23</v>
      </c>
      <c r="Y7" s="24">
        <v>84.56</v>
      </c>
      <c r="Z7" s="24">
        <v>85.88</v>
      </c>
      <c r="AA7" s="24">
        <v>82.74</v>
      </c>
      <c r="AB7" s="24">
        <v>82.49</v>
      </c>
      <c r="AC7" s="24">
        <v>83.75</v>
      </c>
      <c r="AD7" s="24">
        <v>103.6</v>
      </c>
      <c r="AE7" s="24">
        <v>106.37</v>
      </c>
      <c r="AF7" s="24">
        <v>106.07</v>
      </c>
      <c r="AG7" s="24">
        <v>105.5</v>
      </c>
      <c r="AH7" s="24">
        <v>106.35</v>
      </c>
      <c r="AI7" s="24">
        <v>104.44</v>
      </c>
      <c r="AJ7" s="24">
        <v>231.2</v>
      </c>
      <c r="AK7" s="24">
        <v>306.08</v>
      </c>
      <c r="AL7" s="24">
        <v>419.44</v>
      </c>
      <c r="AM7" s="24">
        <v>529.21</v>
      </c>
      <c r="AN7" s="24">
        <v>556.34</v>
      </c>
      <c r="AO7" s="24">
        <v>193.99</v>
      </c>
      <c r="AP7" s="24">
        <v>139.02000000000001</v>
      </c>
      <c r="AQ7" s="24">
        <v>132.04</v>
      </c>
      <c r="AR7" s="24">
        <v>145.43</v>
      </c>
      <c r="AS7" s="24">
        <v>129.88999999999999</v>
      </c>
      <c r="AT7" s="24">
        <v>124.06</v>
      </c>
      <c r="AU7" s="24">
        <v>9.56</v>
      </c>
      <c r="AV7" s="24">
        <v>10.199999999999999</v>
      </c>
      <c r="AW7" s="24">
        <v>11.79</v>
      </c>
      <c r="AX7" s="24">
        <v>11.01</v>
      </c>
      <c r="AY7" s="24">
        <v>20.47</v>
      </c>
      <c r="AZ7" s="24">
        <v>26.99</v>
      </c>
      <c r="BA7" s="24">
        <v>29.13</v>
      </c>
      <c r="BB7" s="24">
        <v>35.69</v>
      </c>
      <c r="BC7" s="24">
        <v>38.4</v>
      </c>
      <c r="BD7" s="24">
        <v>44.04</v>
      </c>
      <c r="BE7" s="24">
        <v>42.02</v>
      </c>
      <c r="BF7" s="24">
        <v>4386.6099999999997</v>
      </c>
      <c r="BG7" s="24">
        <v>3988.51</v>
      </c>
      <c r="BH7" s="24">
        <v>3875.49</v>
      </c>
      <c r="BI7" s="24">
        <v>3732.59</v>
      </c>
      <c r="BJ7" s="24">
        <v>3146.66</v>
      </c>
      <c r="BK7" s="24">
        <v>826.83</v>
      </c>
      <c r="BL7" s="24">
        <v>867.83</v>
      </c>
      <c r="BM7" s="24">
        <v>791.76</v>
      </c>
      <c r="BN7" s="24">
        <v>900.82</v>
      </c>
      <c r="BO7" s="24">
        <v>839.21</v>
      </c>
      <c r="BP7" s="24">
        <v>785.1</v>
      </c>
      <c r="BQ7" s="24">
        <v>47.46</v>
      </c>
      <c r="BR7" s="24">
        <v>52.69</v>
      </c>
      <c r="BS7" s="24">
        <v>47.99</v>
      </c>
      <c r="BT7" s="24">
        <v>48.42</v>
      </c>
      <c r="BU7" s="24">
        <v>53.94</v>
      </c>
      <c r="BV7" s="24">
        <v>57.31</v>
      </c>
      <c r="BW7" s="24">
        <v>57.08</v>
      </c>
      <c r="BX7" s="24">
        <v>56.26</v>
      </c>
      <c r="BY7" s="24">
        <v>52.94</v>
      </c>
      <c r="BZ7" s="24">
        <v>52.05</v>
      </c>
      <c r="CA7" s="24">
        <v>56.93</v>
      </c>
      <c r="CB7" s="24">
        <v>343.79</v>
      </c>
      <c r="CC7" s="24">
        <v>321.08</v>
      </c>
      <c r="CD7" s="24">
        <v>353.54</v>
      </c>
      <c r="CE7" s="24">
        <v>353.38</v>
      </c>
      <c r="CF7" s="24">
        <v>371.16</v>
      </c>
      <c r="CG7" s="24">
        <v>273.52</v>
      </c>
      <c r="CH7" s="24">
        <v>274.99</v>
      </c>
      <c r="CI7" s="24">
        <v>282.08999999999997</v>
      </c>
      <c r="CJ7" s="24">
        <v>303.27999999999997</v>
      </c>
      <c r="CK7" s="24">
        <v>301.86</v>
      </c>
      <c r="CL7" s="24">
        <v>271.14999999999998</v>
      </c>
      <c r="CM7" s="24">
        <v>51.13</v>
      </c>
      <c r="CN7" s="24">
        <v>53</v>
      </c>
      <c r="CO7" s="24">
        <v>53.3</v>
      </c>
      <c r="CP7" s="24">
        <v>51.08</v>
      </c>
      <c r="CQ7" s="24">
        <v>56.28</v>
      </c>
      <c r="CR7" s="24">
        <v>50.14</v>
      </c>
      <c r="CS7" s="24">
        <v>54.83</v>
      </c>
      <c r="CT7" s="24">
        <v>66.53</v>
      </c>
      <c r="CU7" s="24">
        <v>52.35</v>
      </c>
      <c r="CV7" s="24">
        <v>46.25</v>
      </c>
      <c r="CW7" s="24">
        <v>49.87</v>
      </c>
      <c r="CX7" s="24">
        <v>93.34</v>
      </c>
      <c r="CY7" s="24">
        <v>93.47</v>
      </c>
      <c r="CZ7" s="24">
        <v>93.49</v>
      </c>
      <c r="DA7" s="24">
        <v>93.55</v>
      </c>
      <c r="DB7" s="24">
        <v>93.66</v>
      </c>
      <c r="DC7" s="24">
        <v>84.98</v>
      </c>
      <c r="DD7" s="24">
        <v>84.7</v>
      </c>
      <c r="DE7" s="24">
        <v>84.67</v>
      </c>
      <c r="DF7" s="24">
        <v>84.39</v>
      </c>
      <c r="DG7" s="24">
        <v>83.96</v>
      </c>
      <c r="DH7" s="24">
        <v>87.54</v>
      </c>
      <c r="DI7" s="24">
        <v>3.74</v>
      </c>
      <c r="DJ7" s="24">
        <v>7.29</v>
      </c>
      <c r="DK7" s="24">
        <v>10.67</v>
      </c>
      <c r="DL7" s="24">
        <v>13.87</v>
      </c>
      <c r="DM7" s="24">
        <v>17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0.02</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14604</cp:lastModifiedBy>
  <dcterms:created xsi:type="dcterms:W3CDTF">2025-01-24T07:19:00Z</dcterms:created>
  <dcterms:modified xsi:type="dcterms:W3CDTF">2025-02-06T01:58:07Z</dcterms:modified>
  <cp:category/>
</cp:coreProperties>
</file>