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６年度\070120 公営企業における経営比較分析表（令和５年度決算）の分析等について\04 市町村から\04 綾部市○\"/>
    </mc:Choice>
  </mc:AlternateContent>
  <xr:revisionPtr revIDLastSave="0" documentId="13_ncr:1_{C1331623-EFC0-48B6-B99F-C75086AF8497}" xr6:coauthVersionLast="36" xr6:coauthVersionMax="47" xr10:uidLastSave="{00000000-0000-0000-0000-000000000000}"/>
  <workbookProtection workbookAlgorithmName="SHA-512" workbookHashValue="4hbtYpHTNxdgDV3qY5X/eaAD3tvSaSjRn1qlrIJgvy9gS6P1WZ3DzsmDUmdTzPA9XJVXpzTV1sauuASkwQ4e+Q==" workbookSaltValue="IDTny0qEkyqlAUwhdg0zCQ==" workbookSpinCount="100000" lockStructure="1"/>
  <bookViews>
    <workbookView xWindow="0" yWindow="0" windowWidth="28800" windowHeight="121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P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Z76" i="4" l="1"/>
  <c r="MA51" i="4"/>
  <c r="MI76" i="4"/>
  <c r="HJ51" i="4"/>
  <c r="MA30" i="4"/>
  <c r="IT76" i="4"/>
  <c r="CS51" i="4"/>
  <c r="HJ30" i="4"/>
  <c r="CS30" i="4"/>
  <c r="AN30" i="4"/>
  <c r="D11" i="5"/>
  <c r="FE30" i="4"/>
  <c r="AN51" i="4"/>
  <c r="HA76" i="4"/>
  <c r="E11" i="5"/>
  <c r="B11" i="5"/>
  <c r="HP76" i="4" l="1"/>
  <c r="BG51" i="4"/>
  <c r="FX30" i="4"/>
  <c r="KO30" i="4"/>
  <c r="BG30" i="4"/>
  <c r="FX51" i="4"/>
  <c r="AV76" i="4"/>
  <c r="KO51" i="4"/>
  <c r="LE76" i="4"/>
  <c r="BZ30" i="4"/>
  <c r="IE76" i="4"/>
  <c r="BK76" i="4"/>
  <c r="LH51" i="4"/>
  <c r="GQ30" i="4"/>
  <c r="LT76" i="4"/>
  <c r="GQ51" i="4"/>
  <c r="LH30" i="4"/>
  <c r="BZ51" i="4"/>
  <c r="R76" i="4"/>
  <c r="JC51" i="4"/>
  <c r="KA76" i="4"/>
  <c r="EL51" i="4"/>
  <c r="JC30" i="4"/>
  <c r="U30" i="4"/>
  <c r="GL76" i="4"/>
  <c r="U51" i="4"/>
  <c r="EL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<sst xmlns="http://schemas.openxmlformats.org/spreadsheetml/2006/main" count="278" uniqueCount="134">
  <si>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</si>
  <si>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</si>
  <si>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</si>
  <si>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</si>
  <si>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</si>
  <si>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</si>
  <si>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</si>
  <si>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</si>
  <si>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</si>
  <si>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</si>
  <si>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</si>
  <si>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</si>
  <si>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</si>
  <si>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</si>
  <si>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</si>
  <si>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</si>
  <si>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</si>
  <si>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</si>
  <si>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</si>
  <si>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</si>
  <si>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</si>
  <si>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</si>
  <si>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</si>
  <si>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</si>
  <si>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</si>
  <si>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</si>
  <si>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</si>
  <si>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</si>
  <si>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</si>
  <si>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</si>
  <si>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</si>
  <si>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</si>
  <si>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</si>
  <si>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</si>
  <si>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</si>
  <si>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</si>
  <si>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</si>
  <si>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</si>
  <si>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</si>
  <si>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</si>
  <si>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</si>
  <si>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</si>
  <si>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</si>
  <si>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</si>
  <si>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</si>
  <si>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</si>
  <si>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</si>
  <si>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</si>
  <si>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</si>
  <si>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</si>
  <si>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</si>
  <si>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</si>
  <si>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</si>
  <si>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</si>
  <si>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</si>
  <si>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</si>
  <si>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</si>
  <si>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</si>
  <si>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</si>
  <si>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</si>
  <si>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</si>
  <si>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</si>
  <si>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</si>
  <si>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</si>
  <si>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</si>
  <si>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</si>
  <si>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</si>
  <si>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</si>
  <si>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</si>
  <si>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</si>
  <si>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</si>
  <si>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</si>
  <si>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</si>
  <si>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</si>
  <si>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</si>
  <si>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</si>
  <si>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</si>
  <si>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</si>
  <si>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</si>
  <si>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</si>
  <si>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</si>
  <si>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</si>
  <si>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</si>
  <si>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</si>
  <si>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</si>
  <si>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</si>
  <si>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</si>
  <si>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</si>
  <si>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</si>
  <si>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</si>
  <si>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</si>
  <si>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</si>
  <si>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</si>
  <si>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</si>
  <si>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</si>
  <si>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</si>
  <si>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</si>
  <si>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</si>
  <si>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</si>
  <si>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</si>
  <si>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</si>
  <si>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</si>
  <si>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当該値(N-1)</t>
    <phoneticPr fontId="5"/>
  </si>
  <si>
    <t>当該値(N-1)</t>
    <phoneticPr fontId="5"/>
  </si>
  <si>
    <t>当該値(N)</t>
    <phoneticPr fontId="5"/>
  </si>
  <si>
    <t>当該値(N)</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</si>
  <si>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</si>
  <si>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</si>
  <si>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</si>
  <si>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</si>
  <si>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</si>
  <si>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</si>
  <si>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綾部市</t>
  </si>
  <si>
    <t>綾部市営綾部駅南駐車場</t>
  </si>
  <si>
    <t>法非適用</t>
  </si>
  <si>
    <t>駐車場整備事業</t>
  </si>
  <si>
    <t>-</t>
  </si>
  <si>
    <t>Ａ３Ｂ１</t>
  </si>
  <si>
    <t>非設置</t>
  </si>
  <si>
    <t>該当数値なし</t>
  </si>
  <si>
    <t>その他駐車場</t>
  </si>
  <si>
    <t>広場式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</si>
  <si>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</si>
  <si>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</si>
  <si>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</si>
  <si>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</si>
  <si>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</si>
  <si>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</si>
  <si>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</si>
  <si>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</si>
  <si>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rPh sb="0" eb="1">
      <t>トク</t>
    </rPh>
    <phoneticPr fontId="5"/>
  </si>
  <si>
    <t>綾部駅南駐車場は、駅に隣接する交通結節点の駐車場として重要な役割を担っていますが、令和２年度以降は稼働率が大きく低下しています。本年度の稼働率も前年度より上昇しているとはいえ、低い推移を示しています。
主な営業費用としては24時間無人で営業を行うための入出庫管理システムの運用管理費で、駐車場施設の維持管理は自走式平面駐車場であるため、安く抑えられています。平成６年の供用開始後、拡張、変更による整備を実施しており、大規模な改築などは必要ありませんが、綾部市土地開発基金により先行取得した用地の買戻しが完了していないため、用地購入のための投資が必要となっています。利用者の利便性向上を図るため、令和４年度に電子決済サービスを導入しています。今後も稼働率の改善状況を注視しつつ経営維持を目指します。</t>
    <rPh sb="0" eb="2">
      <t>アヤベ</t>
    </rPh>
    <rPh sb="2" eb="3">
      <t>エキ</t>
    </rPh>
    <rPh sb="3" eb="7">
      <t>ミナミチュウシャジョウ</t>
    </rPh>
    <rPh sb="9" eb="10">
      <t>エキ</t>
    </rPh>
    <rPh sb="11" eb="13">
      <t>リンセツ</t>
    </rPh>
    <rPh sb="15" eb="17">
      <t>コウツウ</t>
    </rPh>
    <rPh sb="17" eb="18">
      <t>ユイ</t>
    </rPh>
    <rPh sb="18" eb="19">
      <t>セツ</t>
    </rPh>
    <rPh sb="19" eb="20">
      <t>テン</t>
    </rPh>
    <rPh sb="21" eb="24">
      <t>チュウシャジョウ</t>
    </rPh>
    <rPh sb="27" eb="29">
      <t>ジュウヨウ</t>
    </rPh>
    <rPh sb="30" eb="32">
      <t>ヤクワリ</t>
    </rPh>
    <rPh sb="33" eb="34">
      <t>ニナ</t>
    </rPh>
    <rPh sb="41" eb="43">
      <t>レイワ</t>
    </rPh>
    <rPh sb="44" eb="46">
      <t>ネンド</t>
    </rPh>
    <rPh sb="46" eb="48">
      <t>イコウ</t>
    </rPh>
    <rPh sb="49" eb="52">
      <t>カドウリツ</t>
    </rPh>
    <rPh sb="53" eb="54">
      <t>オオ</t>
    </rPh>
    <rPh sb="56" eb="58">
      <t>テイカ</t>
    </rPh>
    <rPh sb="64" eb="67">
      <t>ホンネンド</t>
    </rPh>
    <rPh sb="68" eb="71">
      <t>カドウリツ</t>
    </rPh>
    <rPh sb="72" eb="75">
      <t>ゼンネンド</t>
    </rPh>
    <rPh sb="77" eb="79">
      <t>ジョウショウ</t>
    </rPh>
    <rPh sb="88" eb="89">
      <t>ヒク</t>
    </rPh>
    <rPh sb="90" eb="92">
      <t>スイイ</t>
    </rPh>
    <rPh sb="93" eb="94">
      <t>シメ</t>
    </rPh>
    <phoneticPr fontId="5"/>
  </si>
  <si>
    <t>綾部駅南駐車場は駅南唯一の時間貸し駐車場として、駅周辺を中心に収容台数９０台で運用しています。新型コロナウイルス感染症の影響により稼働率が半減した令和２年度より徐々に持ち直し、令和２年度以降最も高い数値となりました。しかし、依然として低い推移が続いており、稼働率が回復しない要因として、令和３年度にパークアンドレールを廃止したことが影響していると考えられます。</t>
    <rPh sb="0" eb="3">
      <t>アヤベエキ</t>
    </rPh>
    <rPh sb="3" eb="7">
      <t>ミナミチュウシャジョウ</t>
    </rPh>
    <rPh sb="8" eb="9">
      <t>エキ</t>
    </rPh>
    <rPh sb="9" eb="10">
      <t>ミナミ</t>
    </rPh>
    <rPh sb="10" eb="12">
      <t>ユイイツ</t>
    </rPh>
    <rPh sb="13" eb="15">
      <t>ジカン</t>
    </rPh>
    <rPh sb="15" eb="16">
      <t>ガ</t>
    </rPh>
    <rPh sb="17" eb="20">
      <t>チュウシャジョウ</t>
    </rPh>
    <rPh sb="24" eb="27">
      <t>エキシュウヘン</t>
    </rPh>
    <rPh sb="28" eb="30">
      <t>チュウシン</t>
    </rPh>
    <rPh sb="31" eb="35">
      <t>シュウヨウダイスウ</t>
    </rPh>
    <rPh sb="37" eb="38">
      <t>ダイ</t>
    </rPh>
    <rPh sb="39" eb="41">
      <t>ウンヨウ</t>
    </rPh>
    <rPh sb="47" eb="49">
      <t>シンガタ</t>
    </rPh>
    <rPh sb="56" eb="59">
      <t>カンセンショウ</t>
    </rPh>
    <rPh sb="60" eb="62">
      <t>エイキョウ</t>
    </rPh>
    <rPh sb="65" eb="68">
      <t>カドウリツ</t>
    </rPh>
    <rPh sb="69" eb="71">
      <t>ハンゲン</t>
    </rPh>
    <rPh sb="73" eb="75">
      <t>レイワ</t>
    </rPh>
    <rPh sb="76" eb="78">
      <t>ネンド</t>
    </rPh>
    <rPh sb="80" eb="82">
      <t>ジョジョ</t>
    </rPh>
    <rPh sb="83" eb="84">
      <t>モ</t>
    </rPh>
    <rPh sb="85" eb="86">
      <t>ナオ</t>
    </rPh>
    <rPh sb="92" eb="94">
      <t>レイワ</t>
    </rPh>
    <rPh sb="95" eb="96">
      <t>モット</t>
    </rPh>
    <rPh sb="97" eb="99">
      <t>イコウ</t>
    </rPh>
    <rPh sb="100" eb="102">
      <t>バンタカ</t>
    </rPh>
    <rPh sb="103" eb="105">
      <t>スウチ</t>
    </rPh>
    <rPh sb="128" eb="131">
      <t>カドウリツ</t>
    </rPh>
    <rPh sb="132" eb="134">
      <t>カイフク</t>
    </rPh>
    <rPh sb="137" eb="139">
      <t>ヨウイン</t>
    </rPh>
    <rPh sb="147" eb="149">
      <t>レイワ</t>
    </rPh>
    <rPh sb="150" eb="152">
      <t>ネンド</t>
    </rPh>
    <rPh sb="159" eb="161">
      <t>ハイシ</t>
    </rPh>
    <rPh sb="163" eb="165">
      <t>ハイシ</t>
    </rPh>
    <rPh sb="166" eb="168">
      <t>エイキョウ</t>
    </rPh>
    <rPh sb="173" eb="174">
      <t>カンガ</t>
    </rPh>
    <phoneticPr fontId="5"/>
  </si>
  <si>
    <t>ＪＲ綾部駅の南東側に位置する綾部駅南駐車場は、24時間営業で市街地中心部の主要駐車場として運用しています。
過去数年にわたって、他会計からの繰り入れがないことから、②他会計補助金比率及び③駐車台数一台当たりの他会計補助金額の値は、ゼロで推移しています。
新型コロナウイルス感染症の影響により利用台数が大幅に減少していましたが徐々に回復し、①収益的収支比率も前年度に引き続き100％を超えました。</t>
    <rPh sb="2" eb="4">
      <t>アヤベ</t>
    </rPh>
    <rPh sb="6" eb="9">
      <t>ナントウガワ</t>
    </rPh>
    <rPh sb="10" eb="12">
      <t>イチ</t>
    </rPh>
    <rPh sb="14" eb="17">
      <t>アヤベエキ</t>
    </rPh>
    <rPh sb="17" eb="21">
      <t>ミナミチュウシャジョウ</t>
    </rPh>
    <rPh sb="25" eb="27">
      <t>ジカン</t>
    </rPh>
    <rPh sb="27" eb="29">
      <t>エイギョウ</t>
    </rPh>
    <rPh sb="30" eb="36">
      <t>シガイチチュウシンブ</t>
    </rPh>
    <rPh sb="37" eb="42">
      <t>シュヨウチュウシャジョウ</t>
    </rPh>
    <rPh sb="45" eb="47">
      <t>ウンヨウ</t>
    </rPh>
    <rPh sb="127" eb="129">
      <t>シンガタ</t>
    </rPh>
    <rPh sb="136" eb="139">
      <t>カンセンショウ</t>
    </rPh>
    <rPh sb="140" eb="142">
      <t>エイキョウ</t>
    </rPh>
    <rPh sb="145" eb="149">
      <t>リヨウダイスウ</t>
    </rPh>
    <rPh sb="150" eb="152">
      <t>オオハバ</t>
    </rPh>
    <rPh sb="153" eb="155">
      <t>ゲンショウ</t>
    </rPh>
    <rPh sb="162" eb="164">
      <t>ジョジョ</t>
    </rPh>
    <rPh sb="165" eb="167">
      <t>カイフク</t>
    </rPh>
    <rPh sb="170" eb="177">
      <t>シュウエキテキシュウシヒリツ</t>
    </rPh>
    <rPh sb="178" eb="181">
      <t>ゼンネンド</t>
    </rPh>
    <rPh sb="182" eb="183">
      <t>ヒ</t>
    </rPh>
    <rPh sb="184" eb="185">
      <t>ツヅ</t>
    </rPh>
    <rPh sb="191" eb="192">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</si>
</sst>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166.3</c:v>
                </c:pt>
                <c:pt idx="1">
                  <c:v>76.400000000000006</c:v>
                </c:pt>
                <c:pt idx="2">
                  <c:v>78.5</c:v>
                </c:pt>
                <c:pt idx="3">
                  <c:v>109.1</c:v>
                </c:pt>
                <c:pt idx="4">
                  <c:v>105.9</c:v>
                </c:pt>
              </c:numCache>
            </c:numRef>
          </c:val>
          <c:extLst>
            <c:ext xmlns:c16="http://schemas.microsoft.com/office/drawing/2014/chart" uri="{C3380CC4-5D6E-409C-BE32-E72D297353CC}">
              <c16:uniqueId val="{00000000-3F74-4261-9E4F-C8CE50FBAF0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3F74-4261-9E4F-C8CE50FBAF0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458-496C-8291-013B9B961CA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4458-496C-8291-013B9B961CA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4BF-4EF2-92C6-CEEC14BC068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4BF-4EF2-92C6-CEEC14BC068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C1EF-4C18-9D3C-5CB271A850E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1EF-4C18-9D3C-5CB271A850E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B1-495E-B40E-47D54627898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87B1-495E-B40E-47D54627898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01-4BED-9E11-A27F56E7376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4C01-4BED-9E11-A27F56E7376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117.8</c:v>
                </c:pt>
                <c:pt idx="1">
                  <c:v>46.7</c:v>
                </c:pt>
                <c:pt idx="2">
                  <c:v>51.1</c:v>
                </c:pt>
                <c:pt idx="3">
                  <c:v>52.2</c:v>
                </c:pt>
                <c:pt idx="4">
                  <c:v>60</c:v>
                </c:pt>
              </c:numCache>
            </c:numRef>
          </c:val>
          <c:extLst>
            <c:ext xmlns:c16="http://schemas.microsoft.com/office/drawing/2014/chart" uri="{C3380CC4-5D6E-409C-BE32-E72D297353CC}">
              <c16:uniqueId val="{00000000-4D91-4DBE-B3DC-697F96A9026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4D91-4DBE-B3DC-697F96A9026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44</c:v>
                </c:pt>
                <c:pt idx="1">
                  <c:v>-26.3</c:v>
                </c:pt>
                <c:pt idx="2">
                  <c:v>-22.6</c:v>
                </c:pt>
                <c:pt idx="3">
                  <c:v>8.4</c:v>
                </c:pt>
                <c:pt idx="4">
                  <c:v>10.1</c:v>
                </c:pt>
              </c:numCache>
            </c:numRef>
          </c:val>
          <c:extLst>
            <c:ext xmlns:c16="http://schemas.microsoft.com/office/drawing/2014/chart" uri="{C3380CC4-5D6E-409C-BE32-E72D297353CC}">
              <c16:uniqueId val="{00000000-E3A6-4400-81A2-6374907F12A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E3A6-4400-81A2-6374907F12A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3452</c:v>
                </c:pt>
                <c:pt idx="1">
                  <c:v>-1142</c:v>
                </c:pt>
                <c:pt idx="2">
                  <c:v>-1166</c:v>
                </c:pt>
                <c:pt idx="3">
                  <c:v>471</c:v>
                </c:pt>
                <c:pt idx="4">
                  <c:v>346</c:v>
                </c:pt>
              </c:numCache>
            </c:numRef>
          </c:val>
          <c:extLst>
            <c:ext xmlns:c16="http://schemas.microsoft.com/office/drawing/2014/chart" uri="{C3380CC4-5D6E-409C-BE32-E72D297353CC}">
              <c16:uniqueId val="{00000000-421A-491D-ABE7-919CDDCFCCA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421A-491D-ABE7-919CDDCFCCA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CC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京都府綾部市　綾部市営綾部駅南駐車場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3259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90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46" t="s">
        <v>133</v>
      </c>
      <c r="NE15" s="147"/>
      <c r="NF15" s="147"/>
      <c r="NG15" s="147"/>
      <c r="NH15" s="147"/>
      <c r="NI15" s="147"/>
      <c r="NJ15" s="147"/>
      <c r="NK15" s="147"/>
      <c r="NL15" s="147"/>
      <c r="NM15" s="147"/>
      <c r="NN15" s="147"/>
      <c r="NO15" s="147"/>
      <c r="NP15" s="147"/>
      <c r="NQ15" s="147"/>
      <c r="NR15" s="14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166.3</v>
      </c>
      <c r="V31" s="116"/>
      <c r="W31" s="116"/>
      <c r="X31" s="116"/>
      <c r="Y31" s="116"/>
      <c r="Z31" s="116"/>
      <c r="AA31" s="116"/>
      <c r="AB31" s="116"/>
      <c r="AC31" s="116"/>
      <c r="AD31" s="116"/>
      <c r="AE31" s="116"/>
      <c r="AF31" s="116"/>
      <c r="AG31" s="116"/>
      <c r="AH31" s="116"/>
      <c r="AI31" s="116"/>
      <c r="AJ31" s="116"/>
      <c r="AK31" s="116"/>
      <c r="AL31" s="116"/>
      <c r="AM31" s="116"/>
      <c r="AN31" s="116">
        <f>データ!Z7</f>
        <v>76.400000000000006</v>
      </c>
      <c r="AO31" s="116"/>
      <c r="AP31" s="116"/>
      <c r="AQ31" s="116"/>
      <c r="AR31" s="116"/>
      <c r="AS31" s="116"/>
      <c r="AT31" s="116"/>
      <c r="AU31" s="116"/>
      <c r="AV31" s="116"/>
      <c r="AW31" s="116"/>
      <c r="AX31" s="116"/>
      <c r="AY31" s="116"/>
      <c r="AZ31" s="116"/>
      <c r="BA31" s="116"/>
      <c r="BB31" s="116"/>
      <c r="BC31" s="116"/>
      <c r="BD31" s="116"/>
      <c r="BE31" s="116"/>
      <c r="BF31" s="116"/>
      <c r="BG31" s="116">
        <f>データ!AA7</f>
        <v>78.5</v>
      </c>
      <c r="BH31" s="116"/>
      <c r="BI31" s="116"/>
      <c r="BJ31" s="116"/>
      <c r="BK31" s="116"/>
      <c r="BL31" s="116"/>
      <c r="BM31" s="116"/>
      <c r="BN31" s="116"/>
      <c r="BO31" s="116"/>
      <c r="BP31" s="116"/>
      <c r="BQ31" s="116"/>
      <c r="BR31" s="116"/>
      <c r="BS31" s="116"/>
      <c r="BT31" s="116"/>
      <c r="BU31" s="116"/>
      <c r="BV31" s="116"/>
      <c r="BW31" s="116"/>
      <c r="BX31" s="116"/>
      <c r="BY31" s="116"/>
      <c r="BZ31" s="116">
        <f>データ!AB7</f>
        <v>109.1</v>
      </c>
      <c r="CA31" s="116"/>
      <c r="CB31" s="116"/>
      <c r="CC31" s="116"/>
      <c r="CD31" s="116"/>
      <c r="CE31" s="116"/>
      <c r="CF31" s="116"/>
      <c r="CG31" s="116"/>
      <c r="CH31" s="116"/>
      <c r="CI31" s="116"/>
      <c r="CJ31" s="116"/>
      <c r="CK31" s="116"/>
      <c r="CL31" s="116"/>
      <c r="CM31" s="116"/>
      <c r="CN31" s="116"/>
      <c r="CO31" s="116"/>
      <c r="CP31" s="116"/>
      <c r="CQ31" s="116"/>
      <c r="CR31" s="116"/>
      <c r="CS31" s="116">
        <f>データ!AC7</f>
        <v>105.9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117.8</v>
      </c>
      <c r="JD31" s="111"/>
      <c r="JE31" s="111"/>
      <c r="JF31" s="111"/>
      <c r="JG31" s="111"/>
      <c r="JH31" s="111"/>
      <c r="JI31" s="111"/>
      <c r="JJ31" s="111"/>
      <c r="JK31" s="111"/>
      <c r="JL31" s="111"/>
      <c r="JM31" s="111"/>
      <c r="JN31" s="111"/>
      <c r="JO31" s="111"/>
      <c r="JP31" s="111"/>
      <c r="JQ31" s="111"/>
      <c r="JR31" s="111"/>
      <c r="JS31" s="111"/>
      <c r="JT31" s="111"/>
      <c r="JU31" s="112"/>
      <c r="JV31" s="110">
        <f>データ!DL7</f>
        <v>46.7</v>
      </c>
      <c r="JW31" s="111"/>
      <c r="JX31" s="111"/>
      <c r="JY31" s="111"/>
      <c r="JZ31" s="111"/>
      <c r="KA31" s="111"/>
      <c r="KB31" s="111"/>
      <c r="KC31" s="111"/>
      <c r="KD31" s="111"/>
      <c r="KE31" s="111"/>
      <c r="KF31" s="111"/>
      <c r="KG31" s="111"/>
      <c r="KH31" s="111"/>
      <c r="KI31" s="111"/>
      <c r="KJ31" s="111"/>
      <c r="KK31" s="111"/>
      <c r="KL31" s="111"/>
      <c r="KM31" s="111"/>
      <c r="KN31" s="112"/>
      <c r="KO31" s="110">
        <f>データ!DM7</f>
        <v>51.1</v>
      </c>
      <c r="KP31" s="111"/>
      <c r="KQ31" s="111"/>
      <c r="KR31" s="111"/>
      <c r="KS31" s="111"/>
      <c r="KT31" s="111"/>
      <c r="KU31" s="111"/>
      <c r="KV31" s="111"/>
      <c r="KW31" s="111"/>
      <c r="KX31" s="111"/>
      <c r="KY31" s="111"/>
      <c r="KZ31" s="111"/>
      <c r="LA31" s="111"/>
      <c r="LB31" s="111"/>
      <c r="LC31" s="111"/>
      <c r="LD31" s="111"/>
      <c r="LE31" s="111"/>
      <c r="LF31" s="111"/>
      <c r="LG31" s="112"/>
      <c r="LH31" s="110">
        <f>データ!DN7</f>
        <v>52.2</v>
      </c>
      <c r="LI31" s="111"/>
      <c r="LJ31" s="111"/>
      <c r="LK31" s="111"/>
      <c r="LL31" s="111"/>
      <c r="LM31" s="111"/>
      <c r="LN31" s="111"/>
      <c r="LO31" s="111"/>
      <c r="LP31" s="111"/>
      <c r="LQ31" s="111"/>
      <c r="LR31" s="111"/>
      <c r="LS31" s="111"/>
      <c r="LT31" s="111"/>
      <c r="LU31" s="111"/>
      <c r="LV31" s="111"/>
      <c r="LW31" s="111"/>
      <c r="LX31" s="111"/>
      <c r="LY31" s="111"/>
      <c r="LZ31" s="112"/>
      <c r="MA31" s="110">
        <f>データ!DO7</f>
        <v>60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44</v>
      </c>
      <c r="EM52" s="116"/>
      <c r="EN52" s="116"/>
      <c r="EO52" s="116"/>
      <c r="EP52" s="116"/>
      <c r="EQ52" s="116"/>
      <c r="ER52" s="116"/>
      <c r="ES52" s="116"/>
      <c r="ET52" s="116"/>
      <c r="EU52" s="116"/>
      <c r="EV52" s="116"/>
      <c r="EW52" s="116"/>
      <c r="EX52" s="116"/>
      <c r="EY52" s="116"/>
      <c r="EZ52" s="116"/>
      <c r="FA52" s="116"/>
      <c r="FB52" s="116"/>
      <c r="FC52" s="116"/>
      <c r="FD52" s="116"/>
      <c r="FE52" s="116">
        <f>データ!BG7</f>
        <v>-26.3</v>
      </c>
      <c r="FF52" s="116"/>
      <c r="FG52" s="116"/>
      <c r="FH52" s="116"/>
      <c r="FI52" s="116"/>
      <c r="FJ52" s="116"/>
      <c r="FK52" s="116"/>
      <c r="FL52" s="116"/>
      <c r="FM52" s="116"/>
      <c r="FN52" s="116"/>
      <c r="FO52" s="116"/>
      <c r="FP52" s="116"/>
      <c r="FQ52" s="116"/>
      <c r="FR52" s="116"/>
      <c r="FS52" s="116"/>
      <c r="FT52" s="116"/>
      <c r="FU52" s="116"/>
      <c r="FV52" s="116"/>
      <c r="FW52" s="116"/>
      <c r="FX52" s="116">
        <f>データ!BH7</f>
        <v>-22.6</v>
      </c>
      <c r="FY52" s="116"/>
      <c r="FZ52" s="116"/>
      <c r="GA52" s="116"/>
      <c r="GB52" s="116"/>
      <c r="GC52" s="116"/>
      <c r="GD52" s="116"/>
      <c r="GE52" s="116"/>
      <c r="GF52" s="116"/>
      <c r="GG52" s="116"/>
      <c r="GH52" s="116"/>
      <c r="GI52" s="116"/>
      <c r="GJ52" s="116"/>
      <c r="GK52" s="116"/>
      <c r="GL52" s="116"/>
      <c r="GM52" s="116"/>
      <c r="GN52" s="116"/>
      <c r="GO52" s="116"/>
      <c r="GP52" s="116"/>
      <c r="GQ52" s="116">
        <f>データ!BI7</f>
        <v>8.4</v>
      </c>
      <c r="GR52" s="116"/>
      <c r="GS52" s="116"/>
      <c r="GT52" s="116"/>
      <c r="GU52" s="116"/>
      <c r="GV52" s="116"/>
      <c r="GW52" s="116"/>
      <c r="GX52" s="116"/>
      <c r="GY52" s="116"/>
      <c r="GZ52" s="116"/>
      <c r="HA52" s="116"/>
      <c r="HB52" s="116"/>
      <c r="HC52" s="116"/>
      <c r="HD52" s="116"/>
      <c r="HE52" s="116"/>
      <c r="HF52" s="116"/>
      <c r="HG52" s="116"/>
      <c r="HH52" s="116"/>
      <c r="HI52" s="116"/>
      <c r="HJ52" s="116">
        <f>データ!BJ7</f>
        <v>10.1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3452</v>
      </c>
      <c r="JD52" s="120"/>
      <c r="JE52" s="120"/>
      <c r="JF52" s="120"/>
      <c r="JG52" s="120"/>
      <c r="JH52" s="120"/>
      <c r="JI52" s="120"/>
      <c r="JJ52" s="120"/>
      <c r="JK52" s="120"/>
      <c r="JL52" s="120"/>
      <c r="JM52" s="120"/>
      <c r="JN52" s="120"/>
      <c r="JO52" s="120"/>
      <c r="JP52" s="120"/>
      <c r="JQ52" s="120"/>
      <c r="JR52" s="120"/>
      <c r="JS52" s="120"/>
      <c r="JT52" s="120"/>
      <c r="JU52" s="120"/>
      <c r="JV52" s="120">
        <f>データ!BR7</f>
        <v>-1142</v>
      </c>
      <c r="JW52" s="120"/>
      <c r="JX52" s="120"/>
      <c r="JY52" s="120"/>
      <c r="JZ52" s="120"/>
      <c r="KA52" s="120"/>
      <c r="KB52" s="120"/>
      <c r="KC52" s="120"/>
      <c r="KD52" s="120"/>
      <c r="KE52" s="120"/>
      <c r="KF52" s="120"/>
      <c r="KG52" s="120"/>
      <c r="KH52" s="120"/>
      <c r="KI52" s="120"/>
      <c r="KJ52" s="120"/>
      <c r="KK52" s="120"/>
      <c r="KL52" s="120"/>
      <c r="KM52" s="120"/>
      <c r="KN52" s="120"/>
      <c r="KO52" s="120">
        <f>データ!BS7</f>
        <v>-1166</v>
      </c>
      <c r="KP52" s="120"/>
      <c r="KQ52" s="120"/>
      <c r="KR52" s="120"/>
      <c r="KS52" s="120"/>
      <c r="KT52" s="120"/>
      <c r="KU52" s="120"/>
      <c r="KV52" s="120"/>
      <c r="KW52" s="120"/>
      <c r="KX52" s="120"/>
      <c r="KY52" s="120"/>
      <c r="KZ52" s="120"/>
      <c r="LA52" s="120"/>
      <c r="LB52" s="120"/>
      <c r="LC52" s="120"/>
      <c r="LD52" s="120"/>
      <c r="LE52" s="120"/>
      <c r="LF52" s="120"/>
      <c r="LG52" s="120"/>
      <c r="LH52" s="120">
        <f>データ!BT7</f>
        <v>471</v>
      </c>
      <c r="LI52" s="120"/>
      <c r="LJ52" s="120"/>
      <c r="LK52" s="120"/>
      <c r="LL52" s="120"/>
      <c r="LM52" s="120"/>
      <c r="LN52" s="120"/>
      <c r="LO52" s="120"/>
      <c r="LP52" s="120"/>
      <c r="LQ52" s="120"/>
      <c r="LR52" s="120"/>
      <c r="LS52" s="120"/>
      <c r="LT52" s="120"/>
      <c r="LU52" s="120"/>
      <c r="LV52" s="120"/>
      <c r="LW52" s="120"/>
      <c r="LX52" s="120"/>
      <c r="LY52" s="120"/>
      <c r="LZ52" s="120"/>
      <c r="MA52" s="120">
        <f>データ!BU7</f>
        <v>346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V3aTlJsywuic63Doq5dJDd3Ekf4jOdKz21n2AyIFUMKpeQ9B0F3USctOAFoz1ntuoFvWBNRUXZjA8fLHZfb2bg==" saltValue="WfLtBHt5ksVgaJrL7ZZ3y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101</v>
      </c>
      <c r="AN5" s="47" t="s">
        <v>93</v>
      </c>
      <c r="AO5" s="47" t="s">
        <v>94</v>
      </c>
      <c r="AP5" s="47" t="s">
        <v>95</v>
      </c>
      <c r="AQ5" s="47" t="s">
        <v>96</v>
      </c>
      <c r="AR5" s="47" t="s">
        <v>97</v>
      </c>
      <c r="AS5" s="47" t="s">
        <v>98</v>
      </c>
      <c r="AT5" s="47" t="s">
        <v>99</v>
      </c>
      <c r="AU5" s="47" t="s">
        <v>89</v>
      </c>
      <c r="AV5" s="47" t="s">
        <v>90</v>
      </c>
      <c r="AW5" s="47" t="s">
        <v>91</v>
      </c>
      <c r="AX5" s="47" t="s">
        <v>102</v>
      </c>
      <c r="AY5" s="47" t="s">
        <v>93</v>
      </c>
      <c r="AZ5" s="47" t="s">
        <v>94</v>
      </c>
      <c r="BA5" s="47" t="s">
        <v>95</v>
      </c>
      <c r="BB5" s="47" t="s">
        <v>96</v>
      </c>
      <c r="BC5" s="47" t="s">
        <v>97</v>
      </c>
      <c r="BD5" s="47" t="s">
        <v>98</v>
      </c>
      <c r="BE5" s="47" t="s">
        <v>99</v>
      </c>
      <c r="BF5" s="47" t="s">
        <v>89</v>
      </c>
      <c r="BG5" s="47" t="s">
        <v>90</v>
      </c>
      <c r="BH5" s="47" t="s">
        <v>91</v>
      </c>
      <c r="BI5" s="47" t="s">
        <v>103</v>
      </c>
      <c r="BJ5" s="47" t="s">
        <v>104</v>
      </c>
      <c r="BK5" s="47" t="s">
        <v>94</v>
      </c>
      <c r="BL5" s="47" t="s">
        <v>95</v>
      </c>
      <c r="BM5" s="47" t="s">
        <v>96</v>
      </c>
      <c r="BN5" s="47" t="s">
        <v>97</v>
      </c>
      <c r="BO5" s="47" t="s">
        <v>98</v>
      </c>
      <c r="BP5" s="47" t="s">
        <v>99</v>
      </c>
      <c r="BQ5" s="47" t="s">
        <v>89</v>
      </c>
      <c r="BR5" s="47" t="s">
        <v>90</v>
      </c>
      <c r="BS5" s="47" t="s">
        <v>91</v>
      </c>
      <c r="BT5" s="47" t="s">
        <v>103</v>
      </c>
      <c r="BU5" s="47" t="s">
        <v>105</v>
      </c>
      <c r="BV5" s="47" t="s">
        <v>94</v>
      </c>
      <c r="BW5" s="47" t="s">
        <v>95</v>
      </c>
      <c r="BX5" s="47" t="s">
        <v>96</v>
      </c>
      <c r="BY5" s="47" t="s">
        <v>97</v>
      </c>
      <c r="BZ5" s="47" t="s">
        <v>98</v>
      </c>
      <c r="CA5" s="47" t="s">
        <v>99</v>
      </c>
      <c r="CB5" s="47" t="s">
        <v>89</v>
      </c>
      <c r="CC5" s="47" t="s">
        <v>100</v>
      </c>
      <c r="CD5" s="47" t="s">
        <v>91</v>
      </c>
      <c r="CE5" s="47" t="s">
        <v>101</v>
      </c>
      <c r="CF5" s="47" t="s">
        <v>93</v>
      </c>
      <c r="CG5" s="47" t="s">
        <v>94</v>
      </c>
      <c r="CH5" s="47" t="s">
        <v>95</v>
      </c>
      <c r="CI5" s="47" t="s">
        <v>96</v>
      </c>
      <c r="CJ5" s="47" t="s">
        <v>97</v>
      </c>
      <c r="CK5" s="47" t="s">
        <v>98</v>
      </c>
      <c r="CL5" s="47" t="s">
        <v>99</v>
      </c>
      <c r="CM5" s="145"/>
      <c r="CN5" s="145"/>
      <c r="CO5" s="47" t="s">
        <v>106</v>
      </c>
      <c r="CP5" s="47" t="s">
        <v>90</v>
      </c>
      <c r="CQ5" s="47" t="s">
        <v>91</v>
      </c>
      <c r="CR5" s="47" t="s">
        <v>103</v>
      </c>
      <c r="CS5" s="47" t="s">
        <v>93</v>
      </c>
      <c r="CT5" s="47" t="s">
        <v>94</v>
      </c>
      <c r="CU5" s="47" t="s">
        <v>95</v>
      </c>
      <c r="CV5" s="47" t="s">
        <v>96</v>
      </c>
      <c r="CW5" s="47" t="s">
        <v>97</v>
      </c>
      <c r="CX5" s="47" t="s">
        <v>98</v>
      </c>
      <c r="CY5" s="47" t="s">
        <v>99</v>
      </c>
      <c r="CZ5" s="47" t="s">
        <v>89</v>
      </c>
      <c r="DA5" s="47" t="s">
        <v>90</v>
      </c>
      <c r="DB5" s="47" t="s">
        <v>91</v>
      </c>
      <c r="DC5" s="47" t="s">
        <v>103</v>
      </c>
      <c r="DD5" s="47" t="s">
        <v>93</v>
      </c>
      <c r="DE5" s="47" t="s">
        <v>94</v>
      </c>
      <c r="DF5" s="47" t="s">
        <v>95</v>
      </c>
      <c r="DG5" s="47" t="s">
        <v>96</v>
      </c>
      <c r="DH5" s="47" t="s">
        <v>97</v>
      </c>
      <c r="DI5" s="47" t="s">
        <v>98</v>
      </c>
      <c r="DJ5" s="47" t="s">
        <v>35</v>
      </c>
      <c r="DK5" s="47" t="s">
        <v>106</v>
      </c>
      <c r="DL5" s="47" t="s">
        <v>107</v>
      </c>
      <c r="DM5" s="47" t="s">
        <v>91</v>
      </c>
      <c r="DN5" s="47" t="s">
        <v>102</v>
      </c>
      <c r="DO5" s="47" t="s">
        <v>93</v>
      </c>
      <c r="DP5" s="47" t="s">
        <v>94</v>
      </c>
      <c r="DQ5" s="47" t="s">
        <v>95</v>
      </c>
      <c r="DR5" s="47" t="s">
        <v>96</v>
      </c>
      <c r="DS5" s="47" t="s">
        <v>97</v>
      </c>
      <c r="DT5" s="47" t="s">
        <v>98</v>
      </c>
      <c r="DU5" s="47" t="s">
        <v>99</v>
      </c>
    </row>
    <row r="6" spans="1:125" s="54" customFormat="1" x14ac:dyDescent="0.15">
      <c r="A6" s="37" t="s">
        <v>108</v>
      </c>
      <c r="B6" s="48">
        <f>B8</f>
        <v>2023</v>
      </c>
      <c r="C6" s="48">
        <f t="shared" ref="C6:X6" si="1">C8</f>
        <v>262030</v>
      </c>
      <c r="D6" s="48">
        <f t="shared" si="1"/>
        <v>47</v>
      </c>
      <c r="E6" s="48">
        <f t="shared" si="1"/>
        <v>14</v>
      </c>
      <c r="F6" s="48">
        <f t="shared" si="1"/>
        <v>0</v>
      </c>
      <c r="G6" s="48">
        <f t="shared" si="1"/>
        <v>2</v>
      </c>
      <c r="H6" s="48" t="str">
        <f>SUBSTITUTE(H8,"　","")</f>
        <v>京都府綾部市</v>
      </c>
      <c r="I6" s="48" t="str">
        <f t="shared" si="1"/>
        <v>綾部市営綾部駅南駐車場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29</v>
      </c>
      <c r="S6" s="50" t="str">
        <f t="shared" si="1"/>
        <v>駅</v>
      </c>
      <c r="T6" s="50" t="str">
        <f t="shared" si="1"/>
        <v>有</v>
      </c>
      <c r="U6" s="51">
        <f t="shared" si="1"/>
        <v>3259</v>
      </c>
      <c r="V6" s="51">
        <f t="shared" si="1"/>
        <v>90</v>
      </c>
      <c r="W6" s="51">
        <f t="shared" si="1"/>
        <v>200</v>
      </c>
      <c r="X6" s="50" t="str">
        <f t="shared" si="1"/>
        <v>無</v>
      </c>
      <c r="Y6" s="52">
        <f>IF(Y8="-",NA(),Y8)</f>
        <v>166.3</v>
      </c>
      <c r="Z6" s="52">
        <f t="shared" ref="Z6:AH6" si="2">IF(Z8="-",NA(),Z8)</f>
        <v>76.400000000000006</v>
      </c>
      <c r="AA6" s="52">
        <f t="shared" si="2"/>
        <v>78.5</v>
      </c>
      <c r="AB6" s="52">
        <f t="shared" si="2"/>
        <v>109.1</v>
      </c>
      <c r="AC6" s="52">
        <f t="shared" si="2"/>
        <v>105.9</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44</v>
      </c>
      <c r="BG6" s="52">
        <f t="shared" ref="BG6:BO6" si="5">IF(BG8="-",NA(),BG8)</f>
        <v>-26.3</v>
      </c>
      <c r="BH6" s="52">
        <f t="shared" si="5"/>
        <v>-22.6</v>
      </c>
      <c r="BI6" s="52">
        <f t="shared" si="5"/>
        <v>8.4</v>
      </c>
      <c r="BJ6" s="52">
        <f t="shared" si="5"/>
        <v>10.1</v>
      </c>
      <c r="BK6" s="52">
        <f t="shared" si="5"/>
        <v>33.6</v>
      </c>
      <c r="BL6" s="52">
        <f t="shared" si="5"/>
        <v>-122.5</v>
      </c>
      <c r="BM6" s="52">
        <f t="shared" si="5"/>
        <v>8.5</v>
      </c>
      <c r="BN6" s="52">
        <f t="shared" si="5"/>
        <v>26.6</v>
      </c>
      <c r="BO6" s="52">
        <f t="shared" si="5"/>
        <v>36.5</v>
      </c>
      <c r="BP6" s="49" t="str">
        <f>IF(BP8="-","",IF(BP8="-","【-】","【"&amp;SUBSTITUTE(TEXT(BP8,"#,##0.0"),"-","△")&amp;"】"))</f>
        <v>【△55.6】</v>
      </c>
      <c r="BQ6" s="53">
        <f>IF(BQ8="-",NA(),BQ8)</f>
        <v>3452</v>
      </c>
      <c r="BR6" s="53">
        <f t="shared" ref="BR6:BZ6" si="6">IF(BR8="-",NA(),BR8)</f>
        <v>-1142</v>
      </c>
      <c r="BS6" s="53">
        <f t="shared" si="6"/>
        <v>-1166</v>
      </c>
      <c r="BT6" s="53">
        <f t="shared" si="6"/>
        <v>471</v>
      </c>
      <c r="BU6" s="53">
        <f t="shared" si="6"/>
        <v>346</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109</v>
      </c>
      <c r="CM6" s="51">
        <f t="shared" ref="CM6:CN6" si="7">CM8</f>
        <v>0</v>
      </c>
      <c r="CN6" s="51">
        <f t="shared" si="7"/>
        <v>1000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117.8</v>
      </c>
      <c r="DL6" s="52">
        <f t="shared" ref="DL6:DT6" si="9">IF(DL8="-",NA(),DL8)</f>
        <v>46.7</v>
      </c>
      <c r="DM6" s="52">
        <f t="shared" si="9"/>
        <v>51.1</v>
      </c>
      <c r="DN6" s="52">
        <f t="shared" si="9"/>
        <v>52.2</v>
      </c>
      <c r="DO6" s="52">
        <f t="shared" si="9"/>
        <v>60</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110</v>
      </c>
      <c r="B7" s="48">
        <f t="shared" ref="B7:X7" si="10">B8</f>
        <v>2023</v>
      </c>
      <c r="C7" s="48">
        <f t="shared" si="10"/>
        <v>262030</v>
      </c>
      <c r="D7" s="48">
        <f t="shared" si="10"/>
        <v>47</v>
      </c>
      <c r="E7" s="48">
        <f t="shared" si="10"/>
        <v>14</v>
      </c>
      <c r="F7" s="48">
        <f t="shared" si="10"/>
        <v>0</v>
      </c>
      <c r="G7" s="48">
        <f t="shared" si="10"/>
        <v>2</v>
      </c>
      <c r="H7" s="48" t="str">
        <f t="shared" si="10"/>
        <v>京都府　綾部市</v>
      </c>
      <c r="I7" s="48" t="str">
        <f t="shared" si="10"/>
        <v>綾部市営綾部駅南駐車場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29</v>
      </c>
      <c r="S7" s="50" t="str">
        <f t="shared" si="10"/>
        <v>駅</v>
      </c>
      <c r="T7" s="50" t="str">
        <f t="shared" si="10"/>
        <v>有</v>
      </c>
      <c r="U7" s="51">
        <f t="shared" si="10"/>
        <v>3259</v>
      </c>
      <c r="V7" s="51">
        <f t="shared" si="10"/>
        <v>90</v>
      </c>
      <c r="W7" s="51">
        <f t="shared" si="10"/>
        <v>200</v>
      </c>
      <c r="X7" s="50" t="str">
        <f t="shared" si="10"/>
        <v>無</v>
      </c>
      <c r="Y7" s="52">
        <f>Y8</f>
        <v>166.3</v>
      </c>
      <c r="Z7" s="52">
        <f t="shared" ref="Z7:AH7" si="11">Z8</f>
        <v>76.400000000000006</v>
      </c>
      <c r="AA7" s="52">
        <f t="shared" si="11"/>
        <v>78.5</v>
      </c>
      <c r="AB7" s="52">
        <f t="shared" si="11"/>
        <v>109.1</v>
      </c>
      <c r="AC7" s="52">
        <f t="shared" si="11"/>
        <v>105.9</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44</v>
      </c>
      <c r="BG7" s="52">
        <f t="shared" ref="BG7:BO7" si="14">BG8</f>
        <v>-26.3</v>
      </c>
      <c r="BH7" s="52">
        <f t="shared" si="14"/>
        <v>-22.6</v>
      </c>
      <c r="BI7" s="52">
        <f t="shared" si="14"/>
        <v>8.4</v>
      </c>
      <c r="BJ7" s="52">
        <f t="shared" si="14"/>
        <v>10.1</v>
      </c>
      <c r="BK7" s="52">
        <f t="shared" si="14"/>
        <v>33.6</v>
      </c>
      <c r="BL7" s="52">
        <f t="shared" si="14"/>
        <v>-122.5</v>
      </c>
      <c r="BM7" s="52">
        <f t="shared" si="14"/>
        <v>8.5</v>
      </c>
      <c r="BN7" s="52">
        <f t="shared" si="14"/>
        <v>26.6</v>
      </c>
      <c r="BO7" s="52">
        <f t="shared" si="14"/>
        <v>36.5</v>
      </c>
      <c r="BP7" s="49"/>
      <c r="BQ7" s="53">
        <f>BQ8</f>
        <v>3452</v>
      </c>
      <c r="BR7" s="53">
        <f t="shared" ref="BR7:BZ7" si="15">BR8</f>
        <v>-1142</v>
      </c>
      <c r="BS7" s="53">
        <f t="shared" si="15"/>
        <v>-1166</v>
      </c>
      <c r="BT7" s="53">
        <f t="shared" si="15"/>
        <v>471</v>
      </c>
      <c r="BU7" s="53">
        <f t="shared" si="15"/>
        <v>346</v>
      </c>
      <c r="BV7" s="53">
        <f t="shared" si="15"/>
        <v>7940</v>
      </c>
      <c r="BW7" s="53">
        <f t="shared" si="15"/>
        <v>2576</v>
      </c>
      <c r="BX7" s="53">
        <f t="shared" si="15"/>
        <v>4153</v>
      </c>
      <c r="BY7" s="53">
        <f t="shared" si="15"/>
        <v>6140</v>
      </c>
      <c r="BZ7" s="53">
        <f t="shared" si="15"/>
        <v>9395</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1000</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117.8</v>
      </c>
      <c r="DL7" s="52">
        <f t="shared" ref="DL7:DT7" si="17">DL8</f>
        <v>46.7</v>
      </c>
      <c r="DM7" s="52">
        <f t="shared" si="17"/>
        <v>51.1</v>
      </c>
      <c r="DN7" s="52">
        <f t="shared" si="17"/>
        <v>52.2</v>
      </c>
      <c r="DO7" s="52">
        <f t="shared" si="17"/>
        <v>60</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262030</v>
      </c>
      <c r="D8" s="55">
        <v>47</v>
      </c>
      <c r="E8" s="55">
        <v>14</v>
      </c>
      <c r="F8" s="55">
        <v>0</v>
      </c>
      <c r="G8" s="55">
        <v>2</v>
      </c>
      <c r="H8" s="55" t="s">
        <v>112</v>
      </c>
      <c r="I8" s="55" t="s">
        <v>113</v>
      </c>
      <c r="J8" s="55" t="s">
        <v>114</v>
      </c>
      <c r="K8" s="55" t="s">
        <v>115</v>
      </c>
      <c r="L8" s="55" t="s">
        <v>116</v>
      </c>
      <c r="M8" s="55" t="s">
        <v>117</v>
      </c>
      <c r="N8" s="55" t="s">
        <v>118</v>
      </c>
      <c r="O8" s="56" t="s">
        <v>119</v>
      </c>
      <c r="P8" s="57" t="s">
        <v>120</v>
      </c>
      <c r="Q8" s="57" t="s">
        <v>121</v>
      </c>
      <c r="R8" s="58">
        <v>29</v>
      </c>
      <c r="S8" s="57" t="s">
        <v>122</v>
      </c>
      <c r="T8" s="57" t="s">
        <v>123</v>
      </c>
      <c r="U8" s="58">
        <v>3259</v>
      </c>
      <c r="V8" s="58">
        <v>90</v>
      </c>
      <c r="W8" s="58">
        <v>200</v>
      </c>
      <c r="X8" s="57" t="s">
        <v>124</v>
      </c>
      <c r="Y8" s="59">
        <v>166.3</v>
      </c>
      <c r="Z8" s="59">
        <v>76.400000000000006</v>
      </c>
      <c r="AA8" s="59">
        <v>78.5</v>
      </c>
      <c r="AB8" s="59">
        <v>109.1</v>
      </c>
      <c r="AC8" s="59">
        <v>105.9</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44</v>
      </c>
      <c r="BG8" s="59">
        <v>-26.3</v>
      </c>
      <c r="BH8" s="59">
        <v>-22.6</v>
      </c>
      <c r="BI8" s="59">
        <v>8.4</v>
      </c>
      <c r="BJ8" s="59">
        <v>10.1</v>
      </c>
      <c r="BK8" s="59">
        <v>33.6</v>
      </c>
      <c r="BL8" s="59">
        <v>-122.5</v>
      </c>
      <c r="BM8" s="59">
        <v>8.5</v>
      </c>
      <c r="BN8" s="59">
        <v>26.6</v>
      </c>
      <c r="BO8" s="59">
        <v>36.5</v>
      </c>
      <c r="BP8" s="56">
        <v>-55.6</v>
      </c>
      <c r="BQ8" s="60">
        <v>3452</v>
      </c>
      <c r="BR8" s="60">
        <v>-1142</v>
      </c>
      <c r="BS8" s="60">
        <v>-1166</v>
      </c>
      <c r="BT8" s="61">
        <v>471</v>
      </c>
      <c r="BU8" s="61">
        <v>346</v>
      </c>
      <c r="BV8" s="60">
        <v>7940</v>
      </c>
      <c r="BW8" s="60">
        <v>2576</v>
      </c>
      <c r="BX8" s="60">
        <v>4153</v>
      </c>
      <c r="BY8" s="60">
        <v>6140</v>
      </c>
      <c r="BZ8" s="60">
        <v>9395</v>
      </c>
      <c r="CA8" s="58">
        <v>12639</v>
      </c>
      <c r="CB8" s="59" t="s">
        <v>116</v>
      </c>
      <c r="CC8" s="59" t="s">
        <v>116</v>
      </c>
      <c r="CD8" s="59" t="s">
        <v>116</v>
      </c>
      <c r="CE8" s="59" t="s">
        <v>116</v>
      </c>
      <c r="CF8" s="59" t="s">
        <v>116</v>
      </c>
      <c r="CG8" s="59" t="s">
        <v>116</v>
      </c>
      <c r="CH8" s="59" t="s">
        <v>116</v>
      </c>
      <c r="CI8" s="59" t="s">
        <v>116</v>
      </c>
      <c r="CJ8" s="59" t="s">
        <v>116</v>
      </c>
      <c r="CK8" s="59" t="s">
        <v>116</v>
      </c>
      <c r="CL8" s="56" t="s">
        <v>116</v>
      </c>
      <c r="CM8" s="58">
        <v>0</v>
      </c>
      <c r="CN8" s="58">
        <v>1000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54.4</v>
      </c>
      <c r="DF8" s="59">
        <v>70.3</v>
      </c>
      <c r="DG8" s="59">
        <v>70</v>
      </c>
      <c r="DH8" s="59">
        <v>47.6</v>
      </c>
      <c r="DI8" s="59">
        <v>36.1</v>
      </c>
      <c r="DJ8" s="56">
        <v>79</v>
      </c>
      <c r="DK8" s="59">
        <v>117.8</v>
      </c>
      <c r="DL8" s="59">
        <v>46.7</v>
      </c>
      <c r="DM8" s="59">
        <v>51.1</v>
      </c>
      <c r="DN8" s="59">
        <v>52.2</v>
      </c>
      <c r="DO8" s="59">
        <v>60</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藤澤　祥子</cp:lastModifiedBy>
  <cp:lastPrinted>2025-02-06T08:07:51Z</cp:lastPrinted>
  <dcterms:created xsi:type="dcterms:W3CDTF">2024-12-19T01:05:42Z</dcterms:created>
  <dcterms:modified xsi:type="dcterms:W3CDTF">2025-02-06T08:07:55Z</dcterms:modified>
  <cp:category/>
</cp:coreProperties>
</file>