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6\R6.1.23 【京都府自治振興課 26（木）〆】公営企業に係る「経営比較分析表」（令和５年度決算）の分析等について\02 回答\"/>
    </mc:Choice>
  </mc:AlternateContent>
  <xr:revisionPtr revIDLastSave="0" documentId="13_ncr:1_{185A4328-CAA1-45E9-996F-64CB9A4E80A5}" xr6:coauthVersionLast="47" xr6:coauthVersionMax="47" xr10:uidLastSave="{00000000-0000-0000-0000-000000000000}"/>
  <workbookProtection workbookAlgorithmName="SHA-512" workbookHashValue="2bkFgWojnEjCv4m8UJV32QrA4qO8jDCPLguTM+RSkFBUvTPSXgpN1F+g7rjQVbNogqE1x/QHl9UyAGu83Wqk2w==" workbookSaltValue="UtMn4YQ6/wax5TX5AZ8fPg==" workbookSpinCount="100000" lockStructure="1"/>
  <bookViews>
    <workbookView xWindow="28680" yWindow="-45"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HJ32" i="4" s="1"/>
  <c r="AR7" i="5"/>
  <c r="AQ7" i="5"/>
  <c r="FX32" i="4" s="1"/>
  <c r="AP7" i="5"/>
  <c r="FE32" i="4" s="1"/>
  <c r="AO7" i="5"/>
  <c r="AN7" i="5"/>
  <c r="AM7" i="5"/>
  <c r="AL7" i="5"/>
  <c r="AK7" i="5"/>
  <c r="FE31" i="4" s="1"/>
  <c r="AJ7" i="5"/>
  <c r="AH7" i="5"/>
  <c r="AG7" i="5"/>
  <c r="BZ32" i="4" s="1"/>
  <c r="AF7" i="5"/>
  <c r="BG32" i="4" s="1"/>
  <c r="AE7" i="5"/>
  <c r="AD7" i="5"/>
  <c r="AC7" i="5"/>
  <c r="AB7" i="5"/>
  <c r="BZ31" i="4" s="1"/>
  <c r="AA7" i="5"/>
  <c r="Z7" i="5"/>
  <c r="Y7" i="5"/>
  <c r="U31" i="4" s="1"/>
  <c r="X7" i="5"/>
  <c r="W7" i="5"/>
  <c r="V7" i="5"/>
  <c r="HX10" i="4" s="1"/>
  <c r="U7" i="5"/>
  <c r="LJ8" i="4" s="1"/>
  <c r="T7" i="5"/>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GQ32" i="4"/>
  <c r="EL32" i="4"/>
  <c r="CS32" i="4"/>
  <c r="AN32" i="4"/>
  <c r="U32" i="4"/>
  <c r="MA31" i="4"/>
  <c r="LH31" i="4"/>
  <c r="JV31" i="4"/>
  <c r="JC31" i="4"/>
  <c r="HJ31" i="4"/>
  <c r="GQ31" i="4"/>
  <c r="FX31" i="4"/>
  <c r="EL31" i="4"/>
  <c r="CS31" i="4"/>
  <c r="BG31" i="4"/>
  <c r="AN31" i="4"/>
  <c r="LJ10" i="4"/>
  <c r="JQ10" i="4"/>
  <c r="DU10" i="4"/>
  <c r="CF10" i="4"/>
  <c r="B10" i="4"/>
  <c r="JQ8" i="4"/>
  <c r="HX8" i="4"/>
  <c r="AQ8" i="4"/>
  <c r="LT76" i="4" l="1"/>
  <c r="GQ51" i="4"/>
  <c r="LH30" i="4"/>
  <c r="IE76" i="4"/>
  <c r="BZ51" i="4"/>
  <c r="GQ30" i="4"/>
  <c r="BZ30" i="4"/>
  <c r="BK76" i="4"/>
  <c r="LH51" i="4"/>
  <c r="B11" i="5"/>
  <c r="F11" i="5"/>
  <c r="C11" i="5"/>
  <c r="D11" i="5"/>
  <c r="AN30" i="4" l="1"/>
  <c r="AG76" i="4"/>
  <c r="JV51" i="4"/>
  <c r="KP76" i="4"/>
  <c r="FE51" i="4"/>
  <c r="JV30" i="4"/>
  <c r="HA76" i="4"/>
  <c r="AN51" i="4"/>
  <c r="FE30" i="4"/>
  <c r="IT76" i="4"/>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<sst xmlns="http://schemas.openxmlformats.org/spreadsheetml/2006/main" count="278" uniqueCount="140">
  <si>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</si>
  <si>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</si>
  <si>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</si>
  <si>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</si>
  <si>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</si>
  <si>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</si>
  <si>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</si>
  <si>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</si>
  <si>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</si>
  <si>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</si>
  <si>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</si>
  <si>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</si>
  <si>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</si>
  <si>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</si>
  <si>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</si>
  <si>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</si>
  <si>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</si>
  <si>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</si>
  <si>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</si>
  <si>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</si>
  <si>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</si>
  <si>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</si>
  <si>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</si>
  <si>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</si>
  <si>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</si>
  <si>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</si>
  <si>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</si>
  <si>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</si>
  <si>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</si>
  <si>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</si>
  <si>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</si>
  <si>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</si>
  <si>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</si>
  <si>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</si>
  <si>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</si>
  <si>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</si>
  <si>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</si>
  <si>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</si>
  <si>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</si>
  <si>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</si>
  <si>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</si>
  <si>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</si>
  <si>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</si>
  <si>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</si>
  <si>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</si>
  <si>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</si>
  <si>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</si>
  <si>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</si>
  <si>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</si>
  <si>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</si>
  <si>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</si>
  <si>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</si>
  <si>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</si>
  <si>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</si>
  <si>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</si>
  <si>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</si>
  <si>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</si>
  <si>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</si>
  <si>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</si>
  <si>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</si>
  <si>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</si>
  <si>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</si>
  <si>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</si>
  <si>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</si>
  <si>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</si>
  <si>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</si>
  <si>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</si>
  <si>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</si>
  <si>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</si>
  <si>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</si>
  <si>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</si>
  <si>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</si>
  <si>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</si>
  <si>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</si>
  <si>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</si>
  <si>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</si>
  <si>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</si>
  <si>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</si>
  <si>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</si>
  <si>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</si>
  <si>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</si>
  <si>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</si>
  <si>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</si>
  <si>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</si>
  <si>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</si>
  <si>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</si>
  <si>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</si>
  <si>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</si>
  <si>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</si>
  <si>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</si>
  <si>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</si>
  <si>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</si>
  <si>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</si>
  <si>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</si>
  <si>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</si>
  <si>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</si>
  <si>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</si>
  <si>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</si>
  <si>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</si>
  <si>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</si>
  <si>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</si>
  <si>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</si>
  <si>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</si>
  <si>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</si>
  <si>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</si>
  <si>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</si>
  <si>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</si>
  <si>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</si>
  <si>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</si>
  <si>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</si>
  <si>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</si>
  <si>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</si>
  <si>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</si>
  <si>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</si>
  <si>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</si>
  <si>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</si>
  <si>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</si>
  <si>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</si>
  <si>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</si>
  <si>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</si>
  <si>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</si>
  <si>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</si>
  <si>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</si>
  <si>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</si>
  <si>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</si>
  <si>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</si>
  <si>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</si>
  <si>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</si>
  <si>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</si>
  <si>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</si>
  <si>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</si>
  <si>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</si>
  <si>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</si>
  <si>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</si>
  <si>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</si>
  <si>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</si>
  <si>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7月の料金改定や、新型コロナウイルス感染拡大による行動制限が撤廃されたことにより収入が増加したことで収益的収支比率は対前年比約107％、売上高GOP比率についても対前年度比約113％となっている。</t>
    <rPh sb="1" eb="3">
      <t>レイワ</t>
    </rPh>
    <rPh sb="4" eb="5">
      <t>ネン</t>
    </rPh>
    <rPh sb="6" eb="7">
      <t>ガツ</t>
    </rPh>
    <rPh sb="8" eb="10">
      <t>リョウキン</t>
    </rPh>
    <rPh sb="10" eb="12">
      <t>カイテイ</t>
    </rPh>
    <rPh sb="35" eb="37">
      <t>テッパイ</t>
    </rPh>
    <rPh sb="45" eb="47">
      <t>シュウニュウ</t>
    </rPh>
    <rPh sb="48" eb="50">
      <t>ゾウカ</t>
    </rPh>
    <rPh sb="73" eb="74">
      <t>バイ</t>
    </rPh>
    <rPh sb="74" eb="75">
      <t>ア</t>
    </rPh>
    <rPh sb="79" eb="81">
      <t>ヒリツ</t>
    </rPh>
    <rPh sb="86" eb="87">
      <t>タイ</t>
    </rPh>
    <rPh sb="87" eb="90">
      <t>ゼンネンド</t>
    </rPh>
    <rPh sb="90" eb="91">
      <t>ヒ</t>
    </rPh>
    <rPh sb="91" eb="92">
      <t>ヤク</t>
    </rPh>
    <phoneticPr fontId="5"/>
  </si>
  <si>
    <t>　特記事項なし。</t>
  </si>
  <si>
    <t>　コロナ禍からの回復及び料金改定等により安定した経営状況は維持できており、公共駐車場としての役割は果たしている。
　今後はコロナ禍以前の数値との比較も行いながら、引き続き安定的な経営に務める。</t>
    <rPh sb="10" eb="11">
      <t>オヨ</t>
    </rPh>
    <rPh sb="12" eb="14">
      <t>リョウキン</t>
    </rPh>
    <rPh sb="14" eb="16">
      <t>カイテイ</t>
    </rPh>
    <rPh sb="16" eb="17">
      <t>ナド</t>
    </rPh>
    <rPh sb="58" eb="60">
      <t>コンゴ</t>
    </rPh>
    <rPh sb="64" eb="65">
      <t>カ</t>
    </rPh>
    <rPh sb="65" eb="67">
      <t>イゼン</t>
    </rPh>
    <rPh sb="68" eb="70">
      <t>スウチ</t>
    </rPh>
    <rPh sb="72" eb="74">
      <t>ヒカク</t>
    </rPh>
    <rPh sb="75" eb="76">
      <t>オコナ</t>
    </rPh>
    <rPh sb="81" eb="82">
      <t>ヒ</t>
    </rPh>
    <rPh sb="83" eb="84">
      <t>ツヅ</t>
    </rPh>
    <rPh sb="85" eb="88">
      <t>アンテイテキ</t>
    </rPh>
    <rPh sb="89" eb="91">
      <t>ケイエイ</t>
    </rPh>
    <rPh sb="92" eb="93">
      <t>ツト</t>
    </rPh>
    <phoneticPr fontId="5"/>
  </si>
  <si>
    <t>　本駐車場は京阪神に向かう特急電車の停車駅である京都丹後鉄道宮津駅に隣接しており、高速バス(Willerバス、丹海バス)の発着地点になっていることからビジネス客や観光客の利用が多い。稼働率に着目してみると、対前年比約106％となっており、料金改定やコロナ禍からの回復により上昇傾向にある。</t>
    <rPh sb="81" eb="84">
      <t>カンコウキャク</t>
    </rPh>
    <rPh sb="119" eb="121">
      <t>リョウキン</t>
    </rPh>
    <rPh sb="121" eb="123">
      <t>カイテイ</t>
    </rPh>
    <rPh sb="127" eb="128">
      <t>カ</t>
    </rPh>
    <rPh sb="131" eb="133">
      <t>カイフク</t>
    </rPh>
    <rPh sb="136" eb="138">
      <t>ジョウショウ</t>
    </rPh>
    <rPh sb="138" eb="14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</si>
</sst>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240.7</c:v>
                </c:pt>
                <c:pt idx="1">
                  <c:v>126.6</c:v>
                </c:pt>
                <c:pt idx="2">
                  <c:v>111.6</c:v>
                </c:pt>
                <c:pt idx="3">
                  <c:v>149.30000000000001</c:v>
                </c:pt>
                <c:pt idx="4">
                  <c:v>159.69999999999999</c:v>
                </c:pt>
              </c:numCache>
            </c:numRef>
          </c:val>
          <c:extLst>
            <c:ext xmlns:c16="http://schemas.microsoft.com/office/drawing/2014/chart" uri="{C3380CC4-5D6E-409C-BE32-E72D297353CC}">
              <c16:uniqueId val="{00000000-22F3-4738-940F-6D1F5ABB687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2F3-4738-940F-6D1F5ABB687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E4-48A2-824D-105D55F6AF9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2EE4-48A2-824D-105D55F6AF9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003-4915-9462-87815954144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003-4915-9462-87815954144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E93-42FF-AE33-1A0DDBED07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E93-42FF-AE33-1A0DDBED07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2E-4968-90C0-A99B41ACD5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132E-4968-90C0-A99B41ACD5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89-4025-A512-9B3BBEC7A08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F189-4025-A512-9B3BBEC7A08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115.4</c:v>
                </c:pt>
                <c:pt idx="1">
                  <c:v>75.599999999999994</c:v>
                </c:pt>
                <c:pt idx="2">
                  <c:v>65.900000000000006</c:v>
                </c:pt>
                <c:pt idx="3">
                  <c:v>80.5</c:v>
                </c:pt>
                <c:pt idx="4">
                  <c:v>85.4</c:v>
                </c:pt>
              </c:numCache>
            </c:numRef>
          </c:val>
          <c:extLst>
            <c:ext xmlns:c16="http://schemas.microsoft.com/office/drawing/2014/chart" uri="{C3380CC4-5D6E-409C-BE32-E72D297353CC}">
              <c16:uniqueId val="{00000000-E203-42F3-8388-D4EC81752E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203-42F3-8388-D4EC81752E0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58.5</c:v>
                </c:pt>
                <c:pt idx="1">
                  <c:v>21.1</c:v>
                </c:pt>
                <c:pt idx="2">
                  <c:v>10.4</c:v>
                </c:pt>
                <c:pt idx="3">
                  <c:v>33</c:v>
                </c:pt>
                <c:pt idx="4">
                  <c:v>37.4</c:v>
                </c:pt>
              </c:numCache>
            </c:numRef>
          </c:val>
          <c:extLst>
            <c:ext xmlns:c16="http://schemas.microsoft.com/office/drawing/2014/chart" uri="{C3380CC4-5D6E-409C-BE32-E72D297353CC}">
              <c16:uniqueId val="{00000000-47AE-4B11-BDB7-95B504DEDF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7AE-4B11-BDB7-95B504DEDF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3085</c:v>
                </c:pt>
                <c:pt idx="1">
                  <c:v>615</c:v>
                </c:pt>
                <c:pt idx="2">
                  <c:v>268</c:v>
                </c:pt>
                <c:pt idx="3">
                  <c:v>1095</c:v>
                </c:pt>
                <c:pt idx="4">
                  <c:v>1435</c:v>
                </c:pt>
              </c:numCache>
            </c:numRef>
          </c:val>
          <c:extLst>
            <c:ext xmlns:c16="http://schemas.microsoft.com/office/drawing/2014/chart" uri="{C3380CC4-5D6E-409C-BE32-E72D297353CC}">
              <c16:uniqueId val="{00000000-9CDE-44D8-A88C-42D80495A9A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9CDE-44D8-A88C-42D80495A9A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O43" zoomScale="115" zoomScaleNormal="11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京都府宮津市　宮津駅前駐車場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1400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240.7</v>
      </c>
      <c r="V31" s="113"/>
      <c r="W31" s="113"/>
      <c r="X31" s="113"/>
      <c r="Y31" s="113"/>
      <c r="Z31" s="113"/>
      <c r="AA31" s="113"/>
      <c r="AB31" s="113"/>
      <c r="AC31" s="113"/>
      <c r="AD31" s="113"/>
      <c r="AE31" s="113"/>
      <c r="AF31" s="113"/>
      <c r="AG31" s="113"/>
      <c r="AH31" s="113"/>
      <c r="AI31" s="113"/>
      <c r="AJ31" s="113"/>
      <c r="AK31" s="113"/>
      <c r="AL31" s="113"/>
      <c r="AM31" s="113"/>
      <c r="AN31" s="113">
        <f>データ!Z7</f>
        <v>126.6</v>
      </c>
      <c r="AO31" s="113"/>
      <c r="AP31" s="113"/>
      <c r="AQ31" s="113"/>
      <c r="AR31" s="113"/>
      <c r="AS31" s="113"/>
      <c r="AT31" s="113"/>
      <c r="AU31" s="113"/>
      <c r="AV31" s="113"/>
      <c r="AW31" s="113"/>
      <c r="AX31" s="113"/>
      <c r="AY31" s="113"/>
      <c r="AZ31" s="113"/>
      <c r="BA31" s="113"/>
      <c r="BB31" s="113"/>
      <c r="BC31" s="113"/>
      <c r="BD31" s="113"/>
      <c r="BE31" s="113"/>
      <c r="BF31" s="113"/>
      <c r="BG31" s="113">
        <f>データ!AA7</f>
        <v>111.6</v>
      </c>
      <c r="BH31" s="113"/>
      <c r="BI31" s="113"/>
      <c r="BJ31" s="113"/>
      <c r="BK31" s="113"/>
      <c r="BL31" s="113"/>
      <c r="BM31" s="113"/>
      <c r="BN31" s="113"/>
      <c r="BO31" s="113"/>
      <c r="BP31" s="113"/>
      <c r="BQ31" s="113"/>
      <c r="BR31" s="113"/>
      <c r="BS31" s="113"/>
      <c r="BT31" s="113"/>
      <c r="BU31" s="113"/>
      <c r="BV31" s="113"/>
      <c r="BW31" s="113"/>
      <c r="BX31" s="113"/>
      <c r="BY31" s="113"/>
      <c r="BZ31" s="113">
        <f>データ!AB7</f>
        <v>149.30000000000001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159.69999999999999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115.4</v>
      </c>
      <c r="JD31" s="115"/>
      <c r="JE31" s="115"/>
      <c r="JF31" s="115"/>
      <c r="JG31" s="115"/>
      <c r="JH31" s="115"/>
      <c r="JI31" s="115"/>
      <c r="JJ31" s="115"/>
      <c r="JK31" s="115"/>
      <c r="JL31" s="115"/>
      <c r="JM31" s="115"/>
      <c r="JN31" s="115"/>
      <c r="JO31" s="115"/>
      <c r="JP31" s="115"/>
      <c r="JQ31" s="115"/>
      <c r="JR31" s="115"/>
      <c r="JS31" s="115"/>
      <c r="JT31" s="115"/>
      <c r="JU31" s="116"/>
      <c r="JV31" s="114">
        <f>データ!DL7</f>
        <v>75.599999999999994</v>
      </c>
      <c r="JW31" s="115"/>
      <c r="JX31" s="115"/>
      <c r="JY31" s="115"/>
      <c r="JZ31" s="115"/>
      <c r="KA31" s="115"/>
      <c r="KB31" s="115"/>
      <c r="KC31" s="115"/>
      <c r="KD31" s="115"/>
      <c r="KE31" s="115"/>
      <c r="KF31" s="115"/>
      <c r="KG31" s="115"/>
      <c r="KH31" s="115"/>
      <c r="KI31" s="115"/>
      <c r="KJ31" s="115"/>
      <c r="KK31" s="115"/>
      <c r="KL31" s="115"/>
      <c r="KM31" s="115"/>
      <c r="KN31" s="116"/>
      <c r="KO31" s="114">
        <f>データ!DM7</f>
        <v>65.900000000000006</v>
      </c>
      <c r="KP31" s="115"/>
      <c r="KQ31" s="115"/>
      <c r="KR31" s="115"/>
      <c r="KS31" s="115"/>
      <c r="KT31" s="115"/>
      <c r="KU31" s="115"/>
      <c r="KV31" s="115"/>
      <c r="KW31" s="115"/>
      <c r="KX31" s="115"/>
      <c r="KY31" s="115"/>
      <c r="KZ31" s="115"/>
      <c r="LA31" s="115"/>
      <c r="LB31" s="115"/>
      <c r="LC31" s="115"/>
      <c r="LD31" s="115"/>
      <c r="LE31" s="115"/>
      <c r="LF31" s="115"/>
      <c r="LG31" s="116"/>
      <c r="LH31" s="114">
        <f>データ!DN7</f>
        <v>80.5</v>
      </c>
      <c r="LI31" s="115"/>
      <c r="LJ31" s="115"/>
      <c r="LK31" s="115"/>
      <c r="LL31" s="115"/>
      <c r="LM31" s="115"/>
      <c r="LN31" s="115"/>
      <c r="LO31" s="115"/>
      <c r="LP31" s="115"/>
      <c r="LQ31" s="115"/>
      <c r="LR31" s="115"/>
      <c r="LS31" s="115"/>
      <c r="LT31" s="115"/>
      <c r="LU31" s="115"/>
      <c r="LV31" s="115"/>
      <c r="LW31" s="115"/>
      <c r="LX31" s="115"/>
      <c r="LY31" s="115"/>
      <c r="LZ31" s="116"/>
      <c r="MA31" s="114">
        <f>データ!DO7</f>
        <v>85.4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17"/>
      <c r="NF49" s="117"/>
      <c r="NG49" s="117"/>
      <c r="NH49" s="117"/>
      <c r="NI49" s="117"/>
      <c r="NJ49" s="117"/>
      <c r="NK49" s="117"/>
      <c r="NL49" s="117"/>
      <c r="NM49" s="117"/>
      <c r="NN49" s="117"/>
      <c r="NO49" s="117"/>
      <c r="NP49" s="117"/>
      <c r="NQ49" s="117"/>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17"/>
      <c r="NF50" s="117"/>
      <c r="NG50" s="117"/>
      <c r="NH50" s="117"/>
      <c r="NI50" s="117"/>
      <c r="NJ50" s="117"/>
      <c r="NK50" s="117"/>
      <c r="NL50" s="117"/>
      <c r="NM50" s="117"/>
      <c r="NN50" s="117"/>
      <c r="NO50" s="117"/>
      <c r="NP50" s="117"/>
      <c r="NQ50" s="117"/>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17"/>
      <c r="NF51" s="117"/>
      <c r="NG51" s="117"/>
      <c r="NH51" s="117"/>
      <c r="NI51" s="117"/>
      <c r="NJ51" s="117"/>
      <c r="NK51" s="117"/>
      <c r="NL51" s="117"/>
      <c r="NM51" s="117"/>
      <c r="NN51" s="117"/>
      <c r="NO51" s="117"/>
      <c r="NP51" s="117"/>
      <c r="NQ51" s="117"/>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1">
        <f>データ!AU7</f>
        <v>0</v>
      </c>
      <c r="V52" s="121"/>
      <c r="W52" s="121"/>
      <c r="X52" s="121"/>
      <c r="Y52" s="121"/>
      <c r="Z52" s="121"/>
      <c r="AA52" s="121"/>
      <c r="AB52" s="121"/>
      <c r="AC52" s="121"/>
      <c r="AD52" s="121"/>
      <c r="AE52" s="121"/>
      <c r="AF52" s="121"/>
      <c r="AG52" s="121"/>
      <c r="AH52" s="121"/>
      <c r="AI52" s="121"/>
      <c r="AJ52" s="121"/>
      <c r="AK52" s="121"/>
      <c r="AL52" s="121"/>
      <c r="AM52" s="121"/>
      <c r="AN52" s="121">
        <f>データ!AV7</f>
        <v>0</v>
      </c>
      <c r="AO52" s="121"/>
      <c r="AP52" s="121"/>
      <c r="AQ52" s="121"/>
      <c r="AR52" s="121"/>
      <c r="AS52" s="121"/>
      <c r="AT52" s="121"/>
      <c r="AU52" s="121"/>
      <c r="AV52" s="121"/>
      <c r="AW52" s="121"/>
      <c r="AX52" s="121"/>
      <c r="AY52" s="121"/>
      <c r="AZ52" s="121"/>
      <c r="BA52" s="121"/>
      <c r="BB52" s="121"/>
      <c r="BC52" s="121"/>
      <c r="BD52" s="121"/>
      <c r="BE52" s="121"/>
      <c r="BF52" s="121"/>
      <c r="BG52" s="121">
        <f>データ!AW7</f>
        <v>0</v>
      </c>
      <c r="BH52" s="121"/>
      <c r="BI52" s="121"/>
      <c r="BJ52" s="121"/>
      <c r="BK52" s="121"/>
      <c r="BL52" s="121"/>
      <c r="BM52" s="121"/>
      <c r="BN52" s="121"/>
      <c r="BO52" s="121"/>
      <c r="BP52" s="121"/>
      <c r="BQ52" s="121"/>
      <c r="BR52" s="121"/>
      <c r="BS52" s="121"/>
      <c r="BT52" s="121"/>
      <c r="BU52" s="121"/>
      <c r="BV52" s="121"/>
      <c r="BW52" s="121"/>
      <c r="BX52" s="121"/>
      <c r="BY52" s="121"/>
      <c r="BZ52" s="121">
        <f>データ!AX7</f>
        <v>0</v>
      </c>
      <c r="CA52" s="121"/>
      <c r="CB52" s="121"/>
      <c r="CC52" s="121"/>
      <c r="CD52" s="121"/>
      <c r="CE52" s="121"/>
      <c r="CF52" s="121"/>
      <c r="CG52" s="121"/>
      <c r="CH52" s="121"/>
      <c r="CI52" s="121"/>
      <c r="CJ52" s="121"/>
      <c r="CK52" s="121"/>
      <c r="CL52" s="121"/>
      <c r="CM52" s="121"/>
      <c r="CN52" s="121"/>
      <c r="CO52" s="121"/>
      <c r="CP52" s="121"/>
      <c r="CQ52" s="121"/>
      <c r="CR52" s="121"/>
      <c r="CS52" s="121">
        <f>データ!AY7</f>
        <v>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58.5</v>
      </c>
      <c r="EM52" s="113"/>
      <c r="EN52" s="113"/>
      <c r="EO52" s="113"/>
      <c r="EP52" s="113"/>
      <c r="EQ52" s="113"/>
      <c r="ER52" s="113"/>
      <c r="ES52" s="113"/>
      <c r="ET52" s="113"/>
      <c r="EU52" s="113"/>
      <c r="EV52" s="113"/>
      <c r="EW52" s="113"/>
      <c r="EX52" s="113"/>
      <c r="EY52" s="113"/>
      <c r="EZ52" s="113"/>
      <c r="FA52" s="113"/>
      <c r="FB52" s="113"/>
      <c r="FC52" s="113"/>
      <c r="FD52" s="113"/>
      <c r="FE52" s="113">
        <f>データ!BG7</f>
        <v>21.1</v>
      </c>
      <c r="FF52" s="113"/>
      <c r="FG52" s="113"/>
      <c r="FH52" s="113"/>
      <c r="FI52" s="113"/>
      <c r="FJ52" s="113"/>
      <c r="FK52" s="113"/>
      <c r="FL52" s="113"/>
      <c r="FM52" s="113"/>
      <c r="FN52" s="113"/>
      <c r="FO52" s="113"/>
      <c r="FP52" s="113"/>
      <c r="FQ52" s="113"/>
      <c r="FR52" s="113"/>
      <c r="FS52" s="113"/>
      <c r="FT52" s="113"/>
      <c r="FU52" s="113"/>
      <c r="FV52" s="113"/>
      <c r="FW52" s="113"/>
      <c r="FX52" s="113">
        <f>データ!BH7</f>
        <v>10.4</v>
      </c>
      <c r="FY52" s="113"/>
      <c r="FZ52" s="113"/>
      <c r="GA52" s="113"/>
      <c r="GB52" s="113"/>
      <c r="GC52" s="113"/>
      <c r="GD52" s="113"/>
      <c r="GE52" s="113"/>
      <c r="GF52" s="113"/>
      <c r="GG52" s="113"/>
      <c r="GH52" s="113"/>
      <c r="GI52" s="113"/>
      <c r="GJ52" s="113"/>
      <c r="GK52" s="113"/>
      <c r="GL52" s="113"/>
      <c r="GM52" s="113"/>
      <c r="GN52" s="113"/>
      <c r="GO52" s="113"/>
      <c r="GP52" s="113"/>
      <c r="GQ52" s="113">
        <f>データ!BI7</f>
        <v>33</v>
      </c>
      <c r="GR52" s="113"/>
      <c r="GS52" s="113"/>
      <c r="GT52" s="113"/>
      <c r="GU52" s="113"/>
      <c r="GV52" s="113"/>
      <c r="GW52" s="113"/>
      <c r="GX52" s="113"/>
      <c r="GY52" s="113"/>
      <c r="GZ52" s="113"/>
      <c r="HA52" s="113"/>
      <c r="HB52" s="113"/>
      <c r="HC52" s="113"/>
      <c r="HD52" s="113"/>
      <c r="HE52" s="113"/>
      <c r="HF52" s="113"/>
      <c r="HG52" s="113"/>
      <c r="HH52" s="113"/>
      <c r="HI52" s="113"/>
      <c r="HJ52" s="113">
        <f>データ!BJ7</f>
        <v>37.4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1">
        <f>データ!BQ7</f>
        <v>3085</v>
      </c>
      <c r="JD52" s="121"/>
      <c r="JE52" s="121"/>
      <c r="JF52" s="121"/>
      <c r="JG52" s="121"/>
      <c r="JH52" s="121"/>
      <c r="JI52" s="121"/>
      <c r="JJ52" s="121"/>
      <c r="JK52" s="121"/>
      <c r="JL52" s="121"/>
      <c r="JM52" s="121"/>
      <c r="JN52" s="121"/>
      <c r="JO52" s="121"/>
      <c r="JP52" s="121"/>
      <c r="JQ52" s="121"/>
      <c r="JR52" s="121"/>
      <c r="JS52" s="121"/>
      <c r="JT52" s="121"/>
      <c r="JU52" s="121"/>
      <c r="JV52" s="121">
        <f>データ!BR7</f>
        <v>615</v>
      </c>
      <c r="JW52" s="121"/>
      <c r="JX52" s="121"/>
      <c r="JY52" s="121"/>
      <c r="JZ52" s="121"/>
      <c r="KA52" s="121"/>
      <c r="KB52" s="121"/>
      <c r="KC52" s="121"/>
      <c r="KD52" s="121"/>
      <c r="KE52" s="121"/>
      <c r="KF52" s="121"/>
      <c r="KG52" s="121"/>
      <c r="KH52" s="121"/>
      <c r="KI52" s="121"/>
      <c r="KJ52" s="121"/>
      <c r="KK52" s="121"/>
      <c r="KL52" s="121"/>
      <c r="KM52" s="121"/>
      <c r="KN52" s="121"/>
      <c r="KO52" s="121">
        <f>データ!BS7</f>
        <v>268</v>
      </c>
      <c r="KP52" s="121"/>
      <c r="KQ52" s="121"/>
      <c r="KR52" s="121"/>
      <c r="KS52" s="121"/>
      <c r="KT52" s="121"/>
      <c r="KU52" s="121"/>
      <c r="KV52" s="121"/>
      <c r="KW52" s="121"/>
      <c r="KX52" s="121"/>
      <c r="KY52" s="121"/>
      <c r="KZ52" s="121"/>
      <c r="LA52" s="121"/>
      <c r="LB52" s="121"/>
      <c r="LC52" s="121"/>
      <c r="LD52" s="121"/>
      <c r="LE52" s="121"/>
      <c r="LF52" s="121"/>
      <c r="LG52" s="121"/>
      <c r="LH52" s="121">
        <f>データ!BT7</f>
        <v>1095</v>
      </c>
      <c r="LI52" s="121"/>
      <c r="LJ52" s="121"/>
      <c r="LK52" s="121"/>
      <c r="LL52" s="121"/>
      <c r="LM52" s="121"/>
      <c r="LN52" s="121"/>
      <c r="LO52" s="121"/>
      <c r="LP52" s="121"/>
      <c r="LQ52" s="121"/>
      <c r="LR52" s="121"/>
      <c r="LS52" s="121"/>
      <c r="LT52" s="121"/>
      <c r="LU52" s="121"/>
      <c r="LV52" s="121"/>
      <c r="LW52" s="121"/>
      <c r="LX52" s="121"/>
      <c r="LY52" s="121"/>
      <c r="LZ52" s="121"/>
      <c r="MA52" s="121">
        <f>データ!BU7</f>
        <v>1435</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0"/>
      <c r="NE52" s="117"/>
      <c r="NF52" s="117"/>
      <c r="NG52" s="117"/>
      <c r="NH52" s="117"/>
      <c r="NI52" s="117"/>
      <c r="NJ52" s="117"/>
      <c r="NK52" s="117"/>
      <c r="NL52" s="117"/>
      <c r="NM52" s="117"/>
      <c r="NN52" s="117"/>
      <c r="NO52" s="117"/>
      <c r="NP52" s="117"/>
      <c r="NQ52" s="117"/>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1">
        <f>データ!AZ7</f>
        <v>15</v>
      </c>
      <c r="V53" s="121"/>
      <c r="W53" s="121"/>
      <c r="X53" s="121"/>
      <c r="Y53" s="121"/>
      <c r="Z53" s="121"/>
      <c r="AA53" s="121"/>
      <c r="AB53" s="121"/>
      <c r="AC53" s="121"/>
      <c r="AD53" s="121"/>
      <c r="AE53" s="121"/>
      <c r="AF53" s="121"/>
      <c r="AG53" s="121"/>
      <c r="AH53" s="121"/>
      <c r="AI53" s="121"/>
      <c r="AJ53" s="121"/>
      <c r="AK53" s="121"/>
      <c r="AL53" s="121"/>
      <c r="AM53" s="121"/>
      <c r="AN53" s="121">
        <f>データ!BA7</f>
        <v>407</v>
      </c>
      <c r="AO53" s="121"/>
      <c r="AP53" s="121"/>
      <c r="AQ53" s="121"/>
      <c r="AR53" s="121"/>
      <c r="AS53" s="121"/>
      <c r="AT53" s="121"/>
      <c r="AU53" s="121"/>
      <c r="AV53" s="121"/>
      <c r="AW53" s="121"/>
      <c r="AX53" s="121"/>
      <c r="AY53" s="121"/>
      <c r="AZ53" s="121"/>
      <c r="BA53" s="121"/>
      <c r="BB53" s="121"/>
      <c r="BC53" s="121"/>
      <c r="BD53" s="121"/>
      <c r="BE53" s="121"/>
      <c r="BF53" s="121"/>
      <c r="BG53" s="121">
        <f>データ!BB7</f>
        <v>166</v>
      </c>
      <c r="BH53" s="121"/>
      <c r="BI53" s="121"/>
      <c r="BJ53" s="121"/>
      <c r="BK53" s="121"/>
      <c r="BL53" s="121"/>
      <c r="BM53" s="121"/>
      <c r="BN53" s="121"/>
      <c r="BO53" s="121"/>
      <c r="BP53" s="121"/>
      <c r="BQ53" s="121"/>
      <c r="BR53" s="121"/>
      <c r="BS53" s="121"/>
      <c r="BT53" s="121"/>
      <c r="BU53" s="121"/>
      <c r="BV53" s="121"/>
      <c r="BW53" s="121"/>
      <c r="BX53" s="121"/>
      <c r="BY53" s="121"/>
      <c r="BZ53" s="121">
        <f>データ!BC7</f>
        <v>18</v>
      </c>
      <c r="CA53" s="121"/>
      <c r="CB53" s="121"/>
      <c r="CC53" s="121"/>
      <c r="CD53" s="121"/>
      <c r="CE53" s="121"/>
      <c r="CF53" s="121"/>
      <c r="CG53" s="121"/>
      <c r="CH53" s="121"/>
      <c r="CI53" s="121"/>
      <c r="CJ53" s="121"/>
      <c r="CK53" s="121"/>
      <c r="CL53" s="121"/>
      <c r="CM53" s="121"/>
      <c r="CN53" s="121"/>
      <c r="CO53" s="121"/>
      <c r="CP53" s="121"/>
      <c r="CQ53" s="121"/>
      <c r="CR53" s="121"/>
      <c r="CS53" s="121">
        <f>データ!BD7</f>
        <v>18</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1">
        <f>データ!BV7</f>
        <v>7940</v>
      </c>
      <c r="JD53" s="121"/>
      <c r="JE53" s="121"/>
      <c r="JF53" s="121"/>
      <c r="JG53" s="121"/>
      <c r="JH53" s="121"/>
      <c r="JI53" s="121"/>
      <c r="JJ53" s="121"/>
      <c r="JK53" s="121"/>
      <c r="JL53" s="121"/>
      <c r="JM53" s="121"/>
      <c r="JN53" s="121"/>
      <c r="JO53" s="121"/>
      <c r="JP53" s="121"/>
      <c r="JQ53" s="121"/>
      <c r="JR53" s="121"/>
      <c r="JS53" s="121"/>
      <c r="JT53" s="121"/>
      <c r="JU53" s="121"/>
      <c r="JV53" s="121">
        <f>データ!BW7</f>
        <v>2576</v>
      </c>
      <c r="JW53" s="121"/>
      <c r="JX53" s="121"/>
      <c r="JY53" s="121"/>
      <c r="JZ53" s="121"/>
      <c r="KA53" s="121"/>
      <c r="KB53" s="121"/>
      <c r="KC53" s="121"/>
      <c r="KD53" s="121"/>
      <c r="KE53" s="121"/>
      <c r="KF53" s="121"/>
      <c r="KG53" s="121"/>
      <c r="KH53" s="121"/>
      <c r="KI53" s="121"/>
      <c r="KJ53" s="121"/>
      <c r="KK53" s="121"/>
      <c r="KL53" s="121"/>
      <c r="KM53" s="121"/>
      <c r="KN53" s="121"/>
      <c r="KO53" s="121">
        <f>データ!BX7</f>
        <v>4153</v>
      </c>
      <c r="KP53" s="121"/>
      <c r="KQ53" s="121"/>
      <c r="KR53" s="121"/>
      <c r="KS53" s="121"/>
      <c r="KT53" s="121"/>
      <c r="KU53" s="121"/>
      <c r="KV53" s="121"/>
      <c r="KW53" s="121"/>
      <c r="KX53" s="121"/>
      <c r="KY53" s="121"/>
      <c r="KZ53" s="121"/>
      <c r="LA53" s="121"/>
      <c r="LB53" s="121"/>
      <c r="LC53" s="121"/>
      <c r="LD53" s="121"/>
      <c r="LE53" s="121"/>
      <c r="LF53" s="121"/>
      <c r="LG53" s="121"/>
      <c r="LH53" s="121">
        <f>データ!BY7</f>
        <v>6140</v>
      </c>
      <c r="LI53" s="121"/>
      <c r="LJ53" s="121"/>
      <c r="LK53" s="121"/>
      <c r="LL53" s="121"/>
      <c r="LM53" s="121"/>
      <c r="LN53" s="121"/>
      <c r="LO53" s="121"/>
      <c r="LP53" s="121"/>
      <c r="LQ53" s="121"/>
      <c r="LR53" s="121"/>
      <c r="LS53" s="121"/>
      <c r="LT53" s="121"/>
      <c r="LU53" s="121"/>
      <c r="LV53" s="121"/>
      <c r="LW53" s="121"/>
      <c r="LX53" s="121"/>
      <c r="LY53" s="121"/>
      <c r="LZ53" s="121"/>
      <c r="MA53" s="121">
        <f>データ!BZ7</f>
        <v>9395</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0"/>
      <c r="NE53" s="117"/>
      <c r="NF53" s="117"/>
      <c r="NG53" s="117"/>
      <c r="NH53" s="117"/>
      <c r="NI53" s="117"/>
      <c r="NJ53" s="117"/>
      <c r="NK53" s="117"/>
      <c r="NL53" s="117"/>
      <c r="NM53" s="117"/>
      <c r="NN53" s="117"/>
      <c r="NO53" s="117"/>
      <c r="NP53" s="117"/>
      <c r="NQ53" s="117"/>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17"/>
      <c r="NF54" s="117"/>
      <c r="NG54" s="117"/>
      <c r="NH54" s="117"/>
      <c r="NI54" s="117"/>
      <c r="NJ54" s="117"/>
      <c r="NK54" s="117"/>
      <c r="NL54" s="117"/>
      <c r="NM54" s="117"/>
      <c r="NN54" s="117"/>
      <c r="NO54" s="117"/>
      <c r="NP54" s="117"/>
      <c r="NQ54" s="117"/>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17"/>
      <c r="NF55" s="117"/>
      <c r="NG55" s="117"/>
      <c r="NH55" s="117"/>
      <c r="NI55" s="117"/>
      <c r="NJ55" s="117"/>
      <c r="NK55" s="117"/>
      <c r="NL55" s="117"/>
      <c r="NM55" s="117"/>
      <c r="NN55" s="117"/>
      <c r="NO55" s="117"/>
      <c r="NP55" s="117"/>
      <c r="NQ55" s="117"/>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17"/>
      <c r="NF56" s="117"/>
      <c r="NG56" s="117"/>
      <c r="NH56" s="117"/>
      <c r="NI56" s="117"/>
      <c r="NJ56" s="117"/>
      <c r="NK56" s="117"/>
      <c r="NL56" s="117"/>
      <c r="NM56" s="117"/>
      <c r="NN56" s="117"/>
      <c r="NO56" s="117"/>
      <c r="NP56" s="117"/>
      <c r="NQ56" s="117"/>
      <c r="NR56" s="102"/>
    </row>
    <row r="57" spans="1:382" ht="13.5" customHeight="1" x14ac:dyDescent="0.15">
      <c r="A57" s="2"/>
      <c r="B57" s="25"/>
      <c r="NB57" s="26"/>
      <c r="NC57" s="2"/>
      <c r="ND57" s="100"/>
      <c r="NE57" s="117"/>
      <c r="NF57" s="117"/>
      <c r="NG57" s="117"/>
      <c r="NH57" s="117"/>
      <c r="NI57" s="117"/>
      <c r="NJ57" s="117"/>
      <c r="NK57" s="117"/>
      <c r="NL57" s="117"/>
      <c r="NM57" s="117"/>
      <c r="NN57" s="117"/>
      <c r="NO57" s="117"/>
      <c r="NP57" s="117"/>
      <c r="NQ57" s="117"/>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17"/>
      <c r="NF58" s="117"/>
      <c r="NG58" s="117"/>
      <c r="NH58" s="117"/>
      <c r="NI58" s="117"/>
      <c r="NJ58" s="117"/>
      <c r="NK58" s="117"/>
      <c r="NL58" s="117"/>
      <c r="NM58" s="117"/>
      <c r="NN58" s="117"/>
      <c r="NO58" s="117"/>
      <c r="NP58" s="117"/>
      <c r="NQ58" s="117"/>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17"/>
      <c r="NF59" s="117"/>
      <c r="NG59" s="117"/>
      <c r="NH59" s="117"/>
      <c r="NI59" s="117"/>
      <c r="NJ59" s="117"/>
      <c r="NK59" s="117"/>
      <c r="NL59" s="117"/>
      <c r="NM59" s="117"/>
      <c r="NN59" s="117"/>
      <c r="NO59" s="117"/>
      <c r="NP59" s="117"/>
      <c r="NQ59" s="117"/>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17"/>
      <c r="NF60" s="117"/>
      <c r="NG60" s="117"/>
      <c r="NH60" s="117"/>
      <c r="NI60" s="117"/>
      <c r="NJ60" s="117"/>
      <c r="NK60" s="117"/>
      <c r="NL60" s="117"/>
      <c r="NM60" s="117"/>
      <c r="NN60" s="117"/>
      <c r="NO60" s="117"/>
      <c r="NP60" s="117"/>
      <c r="NQ60" s="117"/>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17"/>
      <c r="NF61" s="117"/>
      <c r="NG61" s="117"/>
      <c r="NH61" s="117"/>
      <c r="NI61" s="117"/>
      <c r="NJ61" s="117"/>
      <c r="NK61" s="117"/>
      <c r="NL61" s="117"/>
      <c r="NM61" s="117"/>
      <c r="NN61" s="117"/>
      <c r="NO61" s="117"/>
      <c r="NP61" s="117"/>
      <c r="NQ61" s="117"/>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17"/>
      <c r="NF62" s="117"/>
      <c r="NG62" s="117"/>
      <c r="NH62" s="117"/>
      <c r="NI62" s="117"/>
      <c r="NJ62" s="117"/>
      <c r="NK62" s="117"/>
      <c r="NL62" s="117"/>
      <c r="NM62" s="117"/>
      <c r="NN62" s="117"/>
      <c r="NO62" s="117"/>
      <c r="NP62" s="117"/>
      <c r="NQ62" s="117"/>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17"/>
      <c r="NF63" s="117"/>
      <c r="NG63" s="117"/>
      <c r="NH63" s="117"/>
      <c r="NI63" s="117"/>
      <c r="NJ63" s="117"/>
      <c r="NK63" s="117"/>
      <c r="NL63" s="117"/>
      <c r="NM63" s="117"/>
      <c r="NN63" s="117"/>
      <c r="NO63" s="117"/>
      <c r="NP63" s="117"/>
      <c r="NQ63" s="117"/>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8602</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2" t="str">
        <f>データ!$B$11</f>
        <v>R01</v>
      </c>
      <c r="S76" s="133"/>
      <c r="T76" s="133"/>
      <c r="U76" s="133"/>
      <c r="V76" s="133"/>
      <c r="W76" s="133"/>
      <c r="X76" s="133"/>
      <c r="Y76" s="133"/>
      <c r="Z76" s="133"/>
      <c r="AA76" s="133"/>
      <c r="AB76" s="133"/>
      <c r="AC76" s="133"/>
      <c r="AD76" s="133"/>
      <c r="AE76" s="133"/>
      <c r="AF76" s="134"/>
      <c r="AG76" s="132" t="str">
        <f>データ!$C$11</f>
        <v>R02</v>
      </c>
      <c r="AH76" s="133"/>
      <c r="AI76" s="133"/>
      <c r="AJ76" s="133"/>
      <c r="AK76" s="133"/>
      <c r="AL76" s="133"/>
      <c r="AM76" s="133"/>
      <c r="AN76" s="133"/>
      <c r="AO76" s="133"/>
      <c r="AP76" s="133"/>
      <c r="AQ76" s="133"/>
      <c r="AR76" s="133"/>
      <c r="AS76" s="133"/>
      <c r="AT76" s="133"/>
      <c r="AU76" s="134"/>
      <c r="AV76" s="132" t="str">
        <f>データ!$D$11</f>
        <v>R03</v>
      </c>
      <c r="AW76" s="133"/>
      <c r="AX76" s="133"/>
      <c r="AY76" s="133"/>
      <c r="AZ76" s="133"/>
      <c r="BA76" s="133"/>
      <c r="BB76" s="133"/>
      <c r="BC76" s="133"/>
      <c r="BD76" s="133"/>
      <c r="BE76" s="133"/>
      <c r="BF76" s="133"/>
      <c r="BG76" s="133"/>
      <c r="BH76" s="133"/>
      <c r="BI76" s="133"/>
      <c r="BJ76" s="134"/>
      <c r="BK76" s="132" t="str">
        <f>データ!$E$11</f>
        <v>R04</v>
      </c>
      <c r="BL76" s="133"/>
      <c r="BM76" s="133"/>
      <c r="BN76" s="133"/>
      <c r="BO76" s="133"/>
      <c r="BP76" s="133"/>
      <c r="BQ76" s="133"/>
      <c r="BR76" s="133"/>
      <c r="BS76" s="133"/>
      <c r="BT76" s="133"/>
      <c r="BU76" s="133"/>
      <c r="BV76" s="133"/>
      <c r="BW76" s="133"/>
      <c r="BX76" s="133"/>
      <c r="BY76" s="134"/>
      <c r="BZ76" s="132" t="str">
        <f>データ!$F$11</f>
        <v>R05</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R01</v>
      </c>
      <c r="GM76" s="133"/>
      <c r="GN76" s="133"/>
      <c r="GO76" s="133"/>
      <c r="GP76" s="133"/>
      <c r="GQ76" s="133"/>
      <c r="GR76" s="133"/>
      <c r="GS76" s="133"/>
      <c r="GT76" s="133"/>
      <c r="GU76" s="133"/>
      <c r="GV76" s="133"/>
      <c r="GW76" s="133"/>
      <c r="GX76" s="133"/>
      <c r="GY76" s="133"/>
      <c r="GZ76" s="134"/>
      <c r="HA76" s="132" t="str">
        <f>データ!$C$11</f>
        <v>R02</v>
      </c>
      <c r="HB76" s="133"/>
      <c r="HC76" s="133"/>
      <c r="HD76" s="133"/>
      <c r="HE76" s="133"/>
      <c r="HF76" s="133"/>
      <c r="HG76" s="133"/>
      <c r="HH76" s="133"/>
      <c r="HI76" s="133"/>
      <c r="HJ76" s="133"/>
      <c r="HK76" s="133"/>
      <c r="HL76" s="133"/>
      <c r="HM76" s="133"/>
      <c r="HN76" s="133"/>
      <c r="HO76" s="134"/>
      <c r="HP76" s="132" t="str">
        <f>データ!$D$11</f>
        <v>R03</v>
      </c>
      <c r="HQ76" s="133"/>
      <c r="HR76" s="133"/>
      <c r="HS76" s="133"/>
      <c r="HT76" s="133"/>
      <c r="HU76" s="133"/>
      <c r="HV76" s="133"/>
      <c r="HW76" s="133"/>
      <c r="HX76" s="133"/>
      <c r="HY76" s="133"/>
      <c r="HZ76" s="133"/>
      <c r="IA76" s="133"/>
      <c r="IB76" s="133"/>
      <c r="IC76" s="133"/>
      <c r="ID76" s="134"/>
      <c r="IE76" s="132" t="str">
        <f>データ!$E$11</f>
        <v>R04</v>
      </c>
      <c r="IF76" s="133"/>
      <c r="IG76" s="133"/>
      <c r="IH76" s="133"/>
      <c r="II76" s="133"/>
      <c r="IJ76" s="133"/>
      <c r="IK76" s="133"/>
      <c r="IL76" s="133"/>
      <c r="IM76" s="133"/>
      <c r="IN76" s="133"/>
      <c r="IO76" s="133"/>
      <c r="IP76" s="133"/>
      <c r="IQ76" s="133"/>
      <c r="IR76" s="133"/>
      <c r="IS76" s="134"/>
      <c r="IT76" s="132" t="str">
        <f>データ!$F$11</f>
        <v>R05</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R01</v>
      </c>
      <c r="KB76" s="133"/>
      <c r="KC76" s="133"/>
      <c r="KD76" s="133"/>
      <c r="KE76" s="133"/>
      <c r="KF76" s="133"/>
      <c r="KG76" s="133"/>
      <c r="KH76" s="133"/>
      <c r="KI76" s="133"/>
      <c r="KJ76" s="133"/>
      <c r="KK76" s="133"/>
      <c r="KL76" s="133"/>
      <c r="KM76" s="133"/>
      <c r="KN76" s="133"/>
      <c r="KO76" s="134"/>
      <c r="KP76" s="132" t="str">
        <f>データ!$C$11</f>
        <v>R02</v>
      </c>
      <c r="KQ76" s="133"/>
      <c r="KR76" s="133"/>
      <c r="KS76" s="133"/>
      <c r="KT76" s="133"/>
      <c r="KU76" s="133"/>
      <c r="KV76" s="133"/>
      <c r="KW76" s="133"/>
      <c r="KX76" s="133"/>
      <c r="KY76" s="133"/>
      <c r="KZ76" s="133"/>
      <c r="LA76" s="133"/>
      <c r="LB76" s="133"/>
      <c r="LC76" s="133"/>
      <c r="LD76" s="134"/>
      <c r="LE76" s="132" t="str">
        <f>データ!$D$11</f>
        <v>R03</v>
      </c>
      <c r="LF76" s="133"/>
      <c r="LG76" s="133"/>
      <c r="LH76" s="133"/>
      <c r="LI76" s="133"/>
      <c r="LJ76" s="133"/>
      <c r="LK76" s="133"/>
      <c r="LL76" s="133"/>
      <c r="LM76" s="133"/>
      <c r="LN76" s="133"/>
      <c r="LO76" s="133"/>
      <c r="LP76" s="133"/>
      <c r="LQ76" s="133"/>
      <c r="LR76" s="133"/>
      <c r="LS76" s="134"/>
      <c r="LT76" s="132" t="str">
        <f>データ!$E$11</f>
        <v>R04</v>
      </c>
      <c r="LU76" s="133"/>
      <c r="LV76" s="133"/>
      <c r="LW76" s="133"/>
      <c r="LX76" s="133"/>
      <c r="LY76" s="133"/>
      <c r="LZ76" s="133"/>
      <c r="MA76" s="133"/>
      <c r="MB76" s="133"/>
      <c r="MC76" s="133"/>
      <c r="MD76" s="133"/>
      <c r="ME76" s="133"/>
      <c r="MF76" s="133"/>
      <c r="MG76" s="133"/>
      <c r="MH76" s="134"/>
      <c r="MI76" s="132" t="str">
        <f>データ!$F$11</f>
        <v>R05</v>
      </c>
      <c r="MJ76" s="133"/>
      <c r="MK76" s="133"/>
      <c r="ML76" s="133"/>
      <c r="MM76" s="133"/>
      <c r="MN76" s="133"/>
      <c r="MO76" s="133"/>
      <c r="MP76" s="133"/>
      <c r="MQ76" s="133"/>
      <c r="MR76" s="133"/>
      <c r="MS76" s="133"/>
      <c r="MT76" s="133"/>
      <c r="MU76" s="133"/>
      <c r="MV76" s="133"/>
      <c r="MW76" s="134"/>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5" t="s">
        <v>27</v>
      </c>
      <c r="J77" s="135"/>
      <c r="K77" s="135"/>
      <c r="L77" s="135"/>
      <c r="M77" s="135"/>
      <c r="N77" s="135"/>
      <c r="O77" s="135"/>
      <c r="P77" s="135"/>
      <c r="Q77" s="135"/>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5" t="s">
        <v>27</v>
      </c>
      <c r="JS77" s="135"/>
      <c r="JT77" s="135"/>
      <c r="JU77" s="135"/>
      <c r="JV77" s="135"/>
      <c r="JW77" s="135"/>
      <c r="JX77" s="135"/>
      <c r="JY77" s="135"/>
      <c r="JZ77" s="135"/>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5" t="s">
        <v>29</v>
      </c>
      <c r="J78" s="135"/>
      <c r="K78" s="135"/>
      <c r="L78" s="135"/>
      <c r="M78" s="135"/>
      <c r="N78" s="135"/>
      <c r="O78" s="135"/>
      <c r="P78" s="135"/>
      <c r="Q78" s="135"/>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5" t="s">
        <v>29</v>
      </c>
      <c r="JS78" s="135"/>
      <c r="JT78" s="135"/>
      <c r="JU78" s="135"/>
      <c r="JV78" s="135"/>
      <c r="JW78" s="135"/>
      <c r="JX78" s="135"/>
      <c r="JY78" s="135"/>
      <c r="JZ78" s="135"/>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P0FhNT3ST0t4dMkqv8qwSrlxiKISAfn+AxBnmSEV9B4S6dCPX+SXOlAGMSa0JDxpl7DFFp6BIWwDN+w0EebUHA==" saltValue="4OyderpDDMaQ3RolNxM7C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104</v>
      </c>
      <c r="AV5" s="47" t="s">
        <v>105</v>
      </c>
      <c r="AW5" s="47" t="s">
        <v>106</v>
      </c>
      <c r="AX5" s="47" t="s">
        <v>107</v>
      </c>
      <c r="AY5" s="47" t="s">
        <v>108</v>
      </c>
      <c r="AZ5" s="47" t="s">
        <v>94</v>
      </c>
      <c r="BA5" s="47" t="s">
        <v>95</v>
      </c>
      <c r="BB5" s="47" t="s">
        <v>96</v>
      </c>
      <c r="BC5" s="47" t="s">
        <v>97</v>
      </c>
      <c r="BD5" s="47" t="s">
        <v>98</v>
      </c>
      <c r="BE5" s="47" t="s">
        <v>99</v>
      </c>
      <c r="BF5" s="47" t="s">
        <v>109</v>
      </c>
      <c r="BG5" s="47" t="s">
        <v>105</v>
      </c>
      <c r="BH5" s="47" t="s">
        <v>110</v>
      </c>
      <c r="BI5" s="47" t="s">
        <v>107</v>
      </c>
      <c r="BJ5" s="47" t="s">
        <v>93</v>
      </c>
      <c r="BK5" s="47" t="s">
        <v>94</v>
      </c>
      <c r="BL5" s="47" t="s">
        <v>95</v>
      </c>
      <c r="BM5" s="47" t="s">
        <v>96</v>
      </c>
      <c r="BN5" s="47" t="s">
        <v>97</v>
      </c>
      <c r="BO5" s="47" t="s">
        <v>98</v>
      </c>
      <c r="BP5" s="47" t="s">
        <v>99</v>
      </c>
      <c r="BQ5" s="47" t="s">
        <v>109</v>
      </c>
      <c r="BR5" s="47" t="s">
        <v>101</v>
      </c>
      <c r="BS5" s="47" t="s">
        <v>106</v>
      </c>
      <c r="BT5" s="47" t="s">
        <v>92</v>
      </c>
      <c r="BU5" s="47" t="s">
        <v>93</v>
      </c>
      <c r="BV5" s="47" t="s">
        <v>94</v>
      </c>
      <c r="BW5" s="47" t="s">
        <v>95</v>
      </c>
      <c r="BX5" s="47" t="s">
        <v>96</v>
      </c>
      <c r="BY5" s="47" t="s">
        <v>97</v>
      </c>
      <c r="BZ5" s="47" t="s">
        <v>98</v>
      </c>
      <c r="CA5" s="47" t="s">
        <v>99</v>
      </c>
      <c r="CB5" s="47" t="s">
        <v>100</v>
      </c>
      <c r="CC5" s="47" t="s">
        <v>105</v>
      </c>
      <c r="CD5" s="47" t="s">
        <v>106</v>
      </c>
      <c r="CE5" s="47" t="s">
        <v>111</v>
      </c>
      <c r="CF5" s="47" t="s">
        <v>93</v>
      </c>
      <c r="CG5" s="47" t="s">
        <v>94</v>
      </c>
      <c r="CH5" s="47" t="s">
        <v>95</v>
      </c>
      <c r="CI5" s="47" t="s">
        <v>96</v>
      </c>
      <c r="CJ5" s="47" t="s">
        <v>97</v>
      </c>
      <c r="CK5" s="47" t="s">
        <v>98</v>
      </c>
      <c r="CL5" s="47" t="s">
        <v>99</v>
      </c>
      <c r="CM5" s="146"/>
      <c r="CN5" s="146"/>
      <c r="CO5" s="47" t="s">
        <v>109</v>
      </c>
      <c r="CP5" s="47" t="s">
        <v>105</v>
      </c>
      <c r="CQ5" s="47" t="s">
        <v>106</v>
      </c>
      <c r="CR5" s="47" t="s">
        <v>103</v>
      </c>
      <c r="CS5" s="47" t="s">
        <v>112</v>
      </c>
      <c r="CT5" s="47" t="s">
        <v>94</v>
      </c>
      <c r="CU5" s="47" t="s">
        <v>95</v>
      </c>
      <c r="CV5" s="47" t="s">
        <v>96</v>
      </c>
      <c r="CW5" s="47" t="s">
        <v>97</v>
      </c>
      <c r="CX5" s="47" t="s">
        <v>98</v>
      </c>
      <c r="CY5" s="47" t="s">
        <v>99</v>
      </c>
      <c r="CZ5" s="47" t="s">
        <v>104</v>
      </c>
      <c r="DA5" s="47" t="s">
        <v>105</v>
      </c>
      <c r="DB5" s="47" t="s">
        <v>110</v>
      </c>
      <c r="DC5" s="47" t="s">
        <v>107</v>
      </c>
      <c r="DD5" s="47" t="s">
        <v>93</v>
      </c>
      <c r="DE5" s="47" t="s">
        <v>94</v>
      </c>
      <c r="DF5" s="47" t="s">
        <v>95</v>
      </c>
      <c r="DG5" s="47" t="s">
        <v>96</v>
      </c>
      <c r="DH5" s="47" t="s">
        <v>97</v>
      </c>
      <c r="DI5" s="47" t="s">
        <v>98</v>
      </c>
      <c r="DJ5" s="47" t="s">
        <v>35</v>
      </c>
      <c r="DK5" s="47" t="s">
        <v>100</v>
      </c>
      <c r="DL5" s="47" t="s">
        <v>113</v>
      </c>
      <c r="DM5" s="47" t="s">
        <v>91</v>
      </c>
      <c r="DN5" s="47" t="s">
        <v>92</v>
      </c>
      <c r="DO5" s="47" t="s">
        <v>112</v>
      </c>
      <c r="DP5" s="47" t="s">
        <v>94</v>
      </c>
      <c r="DQ5" s="47" t="s">
        <v>95</v>
      </c>
      <c r="DR5" s="47" t="s">
        <v>96</v>
      </c>
      <c r="DS5" s="47" t="s">
        <v>97</v>
      </c>
      <c r="DT5" s="47" t="s">
        <v>98</v>
      </c>
      <c r="DU5" s="47" t="s">
        <v>99</v>
      </c>
    </row>
    <row r="6" spans="1:125" s="54" customFormat="1" x14ac:dyDescent="0.15">
      <c r="A6" s="37" t="s">
        <v>114</v>
      </c>
      <c r="B6" s="48">
        <f>B8</f>
        <v>2023</v>
      </c>
      <c r="C6" s="48">
        <f t="shared" ref="C6:X6" si="1">C8</f>
        <v>262056</v>
      </c>
      <c r="D6" s="48">
        <f t="shared" si="1"/>
        <v>47</v>
      </c>
      <c r="E6" s="48">
        <f t="shared" si="1"/>
        <v>14</v>
      </c>
      <c r="F6" s="48">
        <f t="shared" si="1"/>
        <v>0</v>
      </c>
      <c r="G6" s="48">
        <f t="shared" si="1"/>
        <v>2</v>
      </c>
      <c r="H6" s="48" t="str">
        <f>SUBSTITUTE(H8,"　","")</f>
        <v>京都府宮津市</v>
      </c>
      <c r="I6" s="48" t="str">
        <f t="shared" si="1"/>
        <v>宮津駅前駐車場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21</v>
      </c>
      <c r="S6" s="50" t="str">
        <f t="shared" si="1"/>
        <v>駅</v>
      </c>
      <c r="T6" s="50" t="str">
        <f t="shared" si="1"/>
        <v>無</v>
      </c>
      <c r="U6" s="51">
        <f t="shared" si="1"/>
        <v>1400</v>
      </c>
      <c r="V6" s="51">
        <f t="shared" si="1"/>
        <v>41</v>
      </c>
      <c r="W6" s="51">
        <f t="shared" si="1"/>
        <v>1000</v>
      </c>
      <c r="X6" s="50" t="str">
        <f t="shared" si="1"/>
        <v>無</v>
      </c>
      <c r="Y6" s="52">
        <f>IF(Y8="-",NA(),Y8)</f>
        <v>240.7</v>
      </c>
      <c r="Z6" s="52">
        <f t="shared" ref="Z6:AH6" si="2">IF(Z8="-",NA(),Z8)</f>
        <v>126.6</v>
      </c>
      <c r="AA6" s="52">
        <f t="shared" si="2"/>
        <v>111.6</v>
      </c>
      <c r="AB6" s="52">
        <f t="shared" si="2"/>
        <v>149.30000000000001</v>
      </c>
      <c r="AC6" s="52">
        <f t="shared" si="2"/>
        <v>159.69999999999999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58.5</v>
      </c>
      <c r="BG6" s="52">
        <f t="shared" ref="BG6:BO6" si="5">IF(BG8="-",NA(),BG8)</f>
        <v>21.1</v>
      </c>
      <c r="BH6" s="52">
        <f t="shared" si="5"/>
        <v>10.4</v>
      </c>
      <c r="BI6" s="52">
        <f t="shared" si="5"/>
        <v>33</v>
      </c>
      <c r="BJ6" s="52">
        <f t="shared" si="5"/>
        <v>37.4</v>
      </c>
      <c r="BK6" s="52">
        <f t="shared" si="5"/>
        <v>33.6</v>
      </c>
      <c r="BL6" s="52">
        <f t="shared" si="5"/>
        <v>-122.5</v>
      </c>
      <c r="BM6" s="52">
        <f t="shared" si="5"/>
        <v>8.5</v>
      </c>
      <c r="BN6" s="52">
        <f t="shared" si="5"/>
        <v>26.6</v>
      </c>
      <c r="BO6" s="52">
        <f t="shared" si="5"/>
        <v>36.5</v>
      </c>
      <c r="BP6" s="49" t="str">
        <f>IF(BP8="-","",IF(BP8="-","【-】","【"&amp;SUBSTITUTE(TEXT(BP8,"#,##0.0"),"-","△")&amp;"】"))</f>
        <v>【△55.6】</v>
      </c>
      <c r="BQ6" s="53">
        <f>IF(BQ8="-",NA(),BQ8)</f>
        <v>3085</v>
      </c>
      <c r="BR6" s="53">
        <f t="shared" ref="BR6:BZ6" si="6">IF(BR8="-",NA(),BR8)</f>
        <v>615</v>
      </c>
      <c r="BS6" s="53">
        <f t="shared" si="6"/>
        <v>268</v>
      </c>
      <c r="BT6" s="53">
        <f t="shared" si="6"/>
        <v>1095</v>
      </c>
      <c r="BU6" s="53">
        <f t="shared" si="6"/>
        <v>1435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8602</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115.4</v>
      </c>
      <c r="DL6" s="52">
        <f t="shared" ref="DL6:DT6" si="9">IF(DL8="-",NA(),DL8)</f>
        <v>75.599999999999994</v>
      </c>
      <c r="DM6" s="52">
        <f t="shared" si="9"/>
        <v>65.900000000000006</v>
      </c>
      <c r="DN6" s="52">
        <f t="shared" si="9"/>
        <v>80.5</v>
      </c>
      <c r="DO6" s="52">
        <f t="shared" si="9"/>
        <v>85.4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117</v>
      </c>
      <c r="B7" s="48">
        <f t="shared" ref="B7:X7" si="10">B8</f>
        <v>2023</v>
      </c>
      <c r="C7" s="48">
        <f t="shared" si="10"/>
        <v>262056</v>
      </c>
      <c r="D7" s="48">
        <f t="shared" si="10"/>
        <v>47</v>
      </c>
      <c r="E7" s="48">
        <f t="shared" si="10"/>
        <v>14</v>
      </c>
      <c r="F7" s="48">
        <f t="shared" si="10"/>
        <v>0</v>
      </c>
      <c r="G7" s="48">
        <f t="shared" si="10"/>
        <v>2</v>
      </c>
      <c r="H7" s="48" t="str">
        <f t="shared" si="10"/>
        <v>京都府　宮津市</v>
      </c>
      <c r="I7" s="48" t="str">
        <f t="shared" si="10"/>
        <v>宮津駅前駐車場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21</v>
      </c>
      <c r="S7" s="50" t="str">
        <f t="shared" si="10"/>
        <v>駅</v>
      </c>
      <c r="T7" s="50" t="str">
        <f t="shared" si="10"/>
        <v>無</v>
      </c>
      <c r="U7" s="51">
        <f t="shared" si="10"/>
        <v>1400</v>
      </c>
      <c r="V7" s="51">
        <f t="shared" si="10"/>
        <v>41</v>
      </c>
      <c r="W7" s="51">
        <f t="shared" si="10"/>
        <v>1000</v>
      </c>
      <c r="X7" s="50" t="str">
        <f t="shared" si="10"/>
        <v>無</v>
      </c>
      <c r="Y7" s="52">
        <f>Y8</f>
        <v>240.7</v>
      </c>
      <c r="Z7" s="52">
        <f t="shared" ref="Z7:AH7" si="11">Z8</f>
        <v>126.6</v>
      </c>
      <c r="AA7" s="52">
        <f t="shared" si="11"/>
        <v>111.6</v>
      </c>
      <c r="AB7" s="52">
        <f t="shared" si="11"/>
        <v>149.30000000000001</v>
      </c>
      <c r="AC7" s="52">
        <f t="shared" si="11"/>
        <v>159.69999999999999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58.5</v>
      </c>
      <c r="BG7" s="52">
        <f t="shared" ref="BG7:BO7" si="14">BG8</f>
        <v>21.1</v>
      </c>
      <c r="BH7" s="52">
        <f t="shared" si="14"/>
        <v>10.4</v>
      </c>
      <c r="BI7" s="52">
        <f t="shared" si="14"/>
        <v>33</v>
      </c>
      <c r="BJ7" s="52">
        <f t="shared" si="14"/>
        <v>37.4</v>
      </c>
      <c r="BK7" s="52">
        <f t="shared" si="14"/>
        <v>33.6</v>
      </c>
      <c r="BL7" s="52">
        <f t="shared" si="14"/>
        <v>-122.5</v>
      </c>
      <c r="BM7" s="52">
        <f t="shared" si="14"/>
        <v>8.5</v>
      </c>
      <c r="BN7" s="52">
        <f t="shared" si="14"/>
        <v>26.6</v>
      </c>
      <c r="BO7" s="52">
        <f t="shared" si="14"/>
        <v>36.5</v>
      </c>
      <c r="BP7" s="49"/>
      <c r="BQ7" s="53">
        <f>BQ8</f>
        <v>3085</v>
      </c>
      <c r="BR7" s="53">
        <f t="shared" ref="BR7:BZ7" si="15">BR8</f>
        <v>615</v>
      </c>
      <c r="BS7" s="53">
        <f t="shared" si="15"/>
        <v>268</v>
      </c>
      <c r="BT7" s="53">
        <f t="shared" si="15"/>
        <v>1095</v>
      </c>
      <c r="BU7" s="53">
        <f t="shared" si="15"/>
        <v>1435</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115</v>
      </c>
      <c r="CL7" s="49"/>
      <c r="CM7" s="51">
        <f>CM8</f>
        <v>8602</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115.4</v>
      </c>
      <c r="DL7" s="52">
        <f t="shared" ref="DL7:DT7" si="17">DL8</f>
        <v>75.599999999999994</v>
      </c>
      <c r="DM7" s="52">
        <f t="shared" si="17"/>
        <v>65.900000000000006</v>
      </c>
      <c r="DN7" s="52">
        <f t="shared" si="17"/>
        <v>80.5</v>
      </c>
      <c r="DO7" s="52">
        <f t="shared" si="17"/>
        <v>85.4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262056</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21</v>
      </c>
      <c r="S8" s="57" t="s">
        <v>129</v>
      </c>
      <c r="T8" s="57" t="s">
        <v>130</v>
      </c>
      <c r="U8" s="58">
        <v>1400</v>
      </c>
      <c r="V8" s="58">
        <v>41</v>
      </c>
      <c r="W8" s="58">
        <v>1000</v>
      </c>
      <c r="X8" s="57" t="s">
        <v>130</v>
      </c>
      <c r="Y8" s="59">
        <v>240.7</v>
      </c>
      <c r="Z8" s="59">
        <v>126.6</v>
      </c>
      <c r="AA8" s="59">
        <v>111.6</v>
      </c>
      <c r="AB8" s="59">
        <v>149.30000000000001</v>
      </c>
      <c r="AC8" s="59">
        <v>159.69999999999999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58.5</v>
      </c>
      <c r="BG8" s="59">
        <v>21.1</v>
      </c>
      <c r="BH8" s="59">
        <v>10.4</v>
      </c>
      <c r="BI8" s="59">
        <v>33</v>
      </c>
      <c r="BJ8" s="59">
        <v>37.4</v>
      </c>
      <c r="BK8" s="59">
        <v>33.6</v>
      </c>
      <c r="BL8" s="59">
        <v>-122.5</v>
      </c>
      <c r="BM8" s="59">
        <v>8.5</v>
      </c>
      <c r="BN8" s="59">
        <v>26.6</v>
      </c>
      <c r="BO8" s="59">
        <v>36.5</v>
      </c>
      <c r="BP8" s="56">
        <v>-55.6</v>
      </c>
      <c r="BQ8" s="60">
        <v>3085</v>
      </c>
      <c r="BR8" s="60">
        <v>615</v>
      </c>
      <c r="BS8" s="60">
        <v>268</v>
      </c>
      <c r="BT8" s="61">
        <v>1095</v>
      </c>
      <c r="BU8" s="61">
        <v>1435</v>
      </c>
      <c r="BV8" s="60">
        <v>7940</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8602</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54.4</v>
      </c>
      <c r="DF8" s="59">
        <v>70.3</v>
      </c>
      <c r="DG8" s="59">
        <v>70</v>
      </c>
      <c r="DH8" s="59">
        <v>47.6</v>
      </c>
      <c r="DI8" s="59">
        <v>36.1</v>
      </c>
      <c r="DJ8" s="56">
        <v>79</v>
      </c>
      <c r="DK8" s="59">
        <v>115.4</v>
      </c>
      <c r="DL8" s="59">
        <v>75.599999999999994</v>
      </c>
      <c r="DM8" s="59">
        <v>65.900000000000006</v>
      </c>
      <c r="DN8" s="59">
        <v>80.5</v>
      </c>
      <c r="DO8" s="59">
        <v>85.4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