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6照会関係\経-庶務-01-00 _照会文書関係書\23_公営企業に係る「経営比較分析表」（令和５年度決算）の分析等について\"/>
    </mc:Choice>
  </mc:AlternateContent>
  <workbookProtection workbookAlgorithmName="SHA-512" workbookHashValue="ZtFsYDsaENnJF+IdJ71tp98P7ametH7a8TOmJRpmtir+hwtZFGdcTtamfw1dA4Nf5W35ySPJDN9MIz0lhD5EqA==" workbookSaltValue="PqeDPx1tp7HCMbbiamtgo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<sst xmlns="http://schemas.openxmlformats.org/spreadsheetml/2006/main" count="237" uniqueCount="116">
  <si>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</si>
  <si>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</si>
  <si>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</si>
  <si>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</si>
  <si>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</si>
  <si>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</si>
  <si>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</si>
  <si>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</si>
  <si>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</si>
  <si>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</si>
  <si>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</si>
  <si>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</si>
  <si>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</si>
  <si>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</si>
  <si>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</si>
  <si>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</si>
  <si>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</si>
  <si>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</si>
  <si>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</si>
  <si>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</si>
  <si>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</si>
  <si>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</si>
  <si>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</si>
  <si>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</si>
  <si>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</si>
  <si>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</si>
  <si>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</si>
  <si>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</si>
  <si>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</si>
  <si>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</si>
  <si>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</si>
  <si>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</si>
  <si>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</si>
  <si>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</si>
  <si>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</si>
  <si>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</si>
  <si>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</si>
  <si>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</si>
  <si>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</si>
  <si>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</si>
  <si>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</si>
  <si>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</si>
  <si>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</si>
  <si>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</si>
  <si>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</si>
  <si>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</si>
  <si>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</si>
  <si>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</si>
  <si>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</si>
  <si>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</si>
  <si>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</si>
  <si>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</si>
  <si>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</si>
  <si>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</si>
  <si>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</si>
  <si>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</si>
  <si>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</si>
  <si>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</si>
  <si>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</si>
  <si>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</si>
  <si>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</si>
  <si>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</si>
  <si>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</si>
  <si>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</si>
  <si>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</si>
  <si>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</si>
  <si>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</si>
  <si>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</si>
  <si>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</si>
  <si>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</si>
  <si>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</si>
  <si>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</si>
  <si>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</si>
  <si>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</si>
  <si>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</si>
  <si>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</si>
  <si>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</si>
  <si>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</si>
  <si>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</si>
  <si>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</si>
  <si>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</si>
  <si>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</si>
  <si>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</si>
  <si>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</si>
  <si>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</si>
  <si>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</si>
  <si>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</si>
  <si>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</si>
  <si>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</si>
  <si>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</si>
  <si>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</si>
  <si>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</si>
  <si>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</si>
  <si>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</si>
  <si>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</si>
  <si>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</si>
  <si>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</si>
  <si>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</si>
  <si>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</si>
  <si>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</si>
  <si>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</si>
  <si>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</si>
  <si>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</si>
  <si>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</si>
  <si>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</si>
  <si>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</si>
  <si>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</si>
  <si>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</si>
  <si>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</si>
  <si>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</si>
  <si>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</si>
  <si>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</si>
  <si>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</si>
  <si>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新規の資産取得は平成20年以降ほぼ生じていないため、老朽度合いを示す①有形固定資産減価償却率は他団体と比べて高い水準である。
　令和５年度に耐用年数を超過した管渠が初めて発生したが、他団体と比べて低い水準であり、③管渠改善率も０%である。</t>
    <rPh sb="246" eb="247">
      <t>ハジ</t>
    </rPh>
    <rPh sb="249" eb="251">
      <t>ハッセイ</t>
    </rPh>
    <rPh sb="255" eb="256">
      <t>タ</t>
    </rPh>
    <rPh sb="256" eb="258">
      <t>ダンタイ</t>
    </rPh>
    <rPh sb="259" eb="260">
      <t>クラ</t>
    </rPh>
    <rPh sb="262" eb="263">
      <t>ヒク</t>
    </rPh>
    <rPh sb="264" eb="266">
      <t>スイジュン</t>
    </rPh>
    <phoneticPr fontId="4"/>
  </si>
  <si>
    <t>　①下水道使用料の減少に伴い経常収益は減少したが、支払利息の減少等により経常費用も減少したことで、経常収支比率は令和４年度に引き続き良化した。②累積欠損金比率は年々改善しているものの、過去からの累積欠損金が非常に大きく、③流動比率も低い水準で、ともに他団体と比べて低水準の数値となっている。
　また、④企業債残高対事業規模比率は、企業債残高が着実に減少しているものの、令和４年度と同様に、コロナ禍において原油価格や電気・ガス料金を含む物価の高騰の影響を受けた市民や事業者の負担の軽減を図るため、下水道契約者を対象に２期４か月分の基本使用料金を減免したことで、下水道使用料収入が減収となっており、指標上ではわずかな良化にとどまっている。
　⑤経費回収率は、前述のとおり下水道使用料収入の減少により数値は悪化した。
　⑥汚水処理原価は、資本費の減少により、汚水処理費が良化したものの、有収水量が減少したことで、令和４年度と数値の変化はなかった。
　⑧水洗化率については着実に上昇傾向にある。</t>
    <rPh sb="4" eb="5">
      <t>ドウ</t>
    </rPh>
    <rPh sb="7" eb="8">
      <t>リョウ</t>
    </rPh>
    <rPh sb="9" eb="11">
      <t>ゲンショウ</t>
    </rPh>
    <rPh sb="12" eb="13">
      <t>トモナ</t>
    </rPh>
    <rPh sb="14" eb="16">
      <t>ケイジョウ</t>
    </rPh>
    <rPh sb="16" eb="18">
      <t>シュウエキ</t>
    </rPh>
    <rPh sb="19" eb="21">
      <t>ゲンショウ</t>
    </rPh>
    <rPh sb="25" eb="27">
      <t>シハライ</t>
    </rPh>
    <rPh sb="27" eb="29">
      <t>リソク</t>
    </rPh>
    <rPh sb="30" eb="32">
      <t>ゲンショウ</t>
    </rPh>
    <rPh sb="32" eb="33">
      <t>トウ</t>
    </rPh>
    <rPh sb="36" eb="38">
      <t>ケイジョウ</t>
    </rPh>
    <rPh sb="38" eb="40">
      <t>ヒヨウ</t>
    </rPh>
    <rPh sb="41" eb="43">
      <t>ゲンショウ</t>
    </rPh>
    <rPh sb="49" eb="51">
      <t>ケイジョウ</t>
    </rPh>
    <rPh sb="51" eb="53">
      <t>シュウシ</t>
    </rPh>
    <rPh sb="53" eb="55">
      <t>ヒリツ</t>
    </rPh>
    <rPh sb="62" eb="63">
      <t>ヒ</t>
    </rPh>
    <rPh sb="64" eb="65">
      <t>ツヅ</t>
    </rPh>
    <rPh sb="80" eb="82">
      <t>ネンネン</t>
    </rPh>
    <rPh sb="99" eb="101">
      <t>ケッソン</t>
    </rPh>
    <rPh sb="101" eb="102">
      <t>キン</t>
    </rPh>
    <rPh sb="171" eb="173">
      <t>チャクジツ</t>
    </rPh>
    <rPh sb="184" eb="186">
      <t>レイワ</t>
    </rPh>
    <rPh sb="187" eb="189">
      <t>ネンド</t>
    </rPh>
    <rPh sb="190" eb="192">
      <t>ドウヨウ</t>
    </rPh>
    <rPh sb="288" eb="290">
      <t>ゲンシュウ</t>
    </rPh>
    <rPh sb="297" eb="299">
      <t>シヒョウ</t>
    </rPh>
    <rPh sb="299" eb="300">
      <t>ジョウ</t>
    </rPh>
    <rPh sb="306" eb="308">
      <t>リョウカ</t>
    </rPh>
    <rPh sb="367" eb="369">
      <t>シホン</t>
    </rPh>
    <rPh sb="369" eb="370">
      <t>ヒ</t>
    </rPh>
    <rPh sb="371" eb="373">
      <t>ゲンショウ</t>
    </rPh>
    <rPh sb="377" eb="379">
      <t>オスイ</t>
    </rPh>
    <rPh sb="379" eb="381">
      <t>ショリ</t>
    </rPh>
    <rPh sb="381" eb="382">
      <t>ヒ</t>
    </rPh>
    <rPh sb="383" eb="385">
      <t>リョウカ</t>
    </rPh>
    <rPh sb="391" eb="395">
      <t>ユウシュウスイリョウ</t>
    </rPh>
    <rPh sb="396" eb="398">
      <t>ゲンショウ</t>
    </rPh>
    <rPh sb="404" eb="406">
      <t>レイワ</t>
    </rPh>
    <rPh sb="407" eb="409">
      <t>ネンド</t>
    </rPh>
    <rPh sb="410" eb="412">
      <t>スウチ</t>
    </rPh>
    <rPh sb="413" eb="415">
      <t>ヘンカ</t>
    </rPh>
    <phoneticPr fontId="4"/>
  </si>
  <si>
    <t>　本市では、下水道の耐震化、人口減少に伴う使用料収入の減少及び経営基盤の強化などに対応するため、令和２年度から令和11年度までを計画期間とする下水道事業ビジョンを策定している。
　同ビジョンに基づき、令和２年度から耐震調査を実施しており、令和11年度までに重要な幹線等の耐震化を終える予定としている。
　また、令和３年度以降は一般会計繰入金を増額するとともに、令和３年10月には使用料を改定するなど、資金不足の解消に向け財政基盤の強化を図っている。</t>
    <rPh sb="64" eb="66">
      <t>ケイカク</t>
    </rPh>
    <rPh sb="66" eb="68">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</si>
</sst>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b/>
      <sz val="12"/>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21-4BC4-B179-4596F58772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0.12</c:v>
                </c:pt>
                <c:pt idx="2">
                  <c:v>0.35</c:v>
                </c:pt>
                <c:pt idx="3">
                  <c:v>0.1</c:v>
                </c:pt>
                <c:pt idx="4">
                  <c:v>1.51</c:v>
                </c:pt>
              </c:numCache>
            </c:numRef>
          </c:val>
          <c:smooth val="0"/>
          <c:extLst>
            <c:ext xmlns:c16="http://schemas.microsoft.com/office/drawing/2014/chart" uri="{C3380CC4-5D6E-409C-BE32-E72D297353CC}">
              <c16:uniqueId val="{00000001-0721-4BC4-B179-4596F58772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C1-4CE3-BE86-EE3296D88F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12C1-4CE3-BE86-EE3296D88F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93.7</c:v>
                </c:pt>
                <c:pt idx="1">
                  <c:v>94.5</c:v>
                </c:pt>
                <c:pt idx="2">
                  <c:v>94.89</c:v>
                </c:pt>
                <c:pt idx="3">
                  <c:v>95.36</c:v>
                </c:pt>
                <c:pt idx="4">
                  <c:v>95.76</c:v>
                </c:pt>
              </c:numCache>
            </c:numRef>
          </c:val>
          <c:extLst>
            <c:ext xmlns:c16="http://schemas.microsoft.com/office/drawing/2014/chart" uri="{C3380CC4-5D6E-409C-BE32-E72D297353CC}">
              <c16:uniqueId val="{00000000-DB8C-4CD9-9053-EA56E996CC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90.26</c:v>
                </c:pt>
                <c:pt idx="1">
                  <c:v>95.96</c:v>
                </c:pt>
                <c:pt idx="2">
                  <c:v>95.73</c:v>
                </c:pt>
                <c:pt idx="3">
                  <c:v>96.1</c:v>
                </c:pt>
                <c:pt idx="4">
                  <c:v>96.61</c:v>
                </c:pt>
              </c:numCache>
            </c:numRef>
          </c:val>
          <c:smooth val="0"/>
          <c:extLst>
            <c:ext xmlns:c16="http://schemas.microsoft.com/office/drawing/2014/chart" uri="{C3380CC4-5D6E-409C-BE32-E72D297353CC}">
              <c16:uniqueId val="{00000001-DB8C-4CD9-9053-EA56E996CC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117.52</c:v>
                </c:pt>
                <c:pt idx="1">
                  <c:v>122.41</c:v>
                </c:pt>
                <c:pt idx="2">
                  <c:v>128.16999999999999</c:v>
                </c:pt>
                <c:pt idx="3">
                  <c:v>131.59</c:v>
                </c:pt>
                <c:pt idx="4">
                  <c:v>132.12</c:v>
                </c:pt>
              </c:numCache>
            </c:numRef>
          </c:val>
          <c:extLst>
            <c:ext xmlns:c16="http://schemas.microsoft.com/office/drawing/2014/chart" uri="{C3380CC4-5D6E-409C-BE32-E72D297353CC}">
              <c16:uniqueId val="{00000000-9B1C-4148-B609-9472368641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110.81</c:v>
                </c:pt>
                <c:pt idx="1">
                  <c:v>107.87</c:v>
                </c:pt>
                <c:pt idx="2">
                  <c:v>109.78</c:v>
                </c:pt>
                <c:pt idx="3">
                  <c:v>109.96</c:v>
                </c:pt>
                <c:pt idx="4">
                  <c:v>109.44</c:v>
                </c:pt>
              </c:numCache>
            </c:numRef>
          </c:val>
          <c:smooth val="0"/>
          <c:extLst>
            <c:ext xmlns:c16="http://schemas.microsoft.com/office/drawing/2014/chart" uri="{C3380CC4-5D6E-409C-BE32-E72D297353CC}">
              <c16:uniqueId val="{00000001-9B1C-4148-B609-9472368641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26.79</c:v>
                </c:pt>
                <c:pt idx="1">
                  <c:v>29.02</c:v>
                </c:pt>
                <c:pt idx="2">
                  <c:v>31.24</c:v>
                </c:pt>
                <c:pt idx="3">
                  <c:v>33.39</c:v>
                </c:pt>
                <c:pt idx="4">
                  <c:v>35.619999999999997</c:v>
                </c:pt>
              </c:numCache>
            </c:numRef>
          </c:val>
          <c:extLst>
            <c:ext xmlns:c16="http://schemas.microsoft.com/office/drawing/2014/chart" uri="{C3380CC4-5D6E-409C-BE32-E72D297353CC}">
              <c16:uniqueId val="{00000000-3BCF-48E3-A8B3-72B5ADBD5A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14.51</c:v>
                </c:pt>
                <c:pt idx="1">
                  <c:v>20.23</c:v>
                </c:pt>
                <c:pt idx="2">
                  <c:v>22.34</c:v>
                </c:pt>
                <c:pt idx="3">
                  <c:v>24.65</c:v>
                </c:pt>
                <c:pt idx="4">
                  <c:v>24.87</c:v>
                </c:pt>
              </c:numCache>
            </c:numRef>
          </c:val>
          <c:smooth val="0"/>
          <c:extLst>
            <c:ext xmlns:c16="http://schemas.microsoft.com/office/drawing/2014/chart" uri="{C3380CC4-5D6E-409C-BE32-E72D297353CC}">
              <c16:uniqueId val="{00000001-3BCF-48E3-A8B3-72B5ADBD5A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0.24</c:v>
                </c:pt>
              </c:numCache>
            </c:numRef>
          </c:val>
          <c:extLst>
            <c:ext xmlns:c16="http://schemas.microsoft.com/office/drawing/2014/chart" uri="{C3380CC4-5D6E-409C-BE32-E72D297353CC}">
              <c16:uniqueId val="{00000000-E035-4755-AC7B-450E5AC05B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1.63</c:v>
                </c:pt>
                <c:pt idx="2">
                  <c:v>1.94</c:v>
                </c:pt>
                <c:pt idx="3">
                  <c:v>2.42</c:v>
                </c:pt>
                <c:pt idx="4">
                  <c:v>3</c:v>
                </c:pt>
              </c:numCache>
            </c:numRef>
          </c:val>
          <c:smooth val="0"/>
          <c:extLst>
            <c:ext xmlns:c16="http://schemas.microsoft.com/office/drawing/2014/chart" uri="{C3380CC4-5D6E-409C-BE32-E72D297353CC}">
              <c16:uniqueId val="{00000001-E035-4755-AC7B-450E5AC05B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282.49</c:v>
                </c:pt>
                <c:pt idx="1">
                  <c:v>265.55</c:v>
                </c:pt>
                <c:pt idx="2">
                  <c:v>210.03</c:v>
                </c:pt>
                <c:pt idx="3">
                  <c:v>184.15</c:v>
                </c:pt>
                <c:pt idx="4">
                  <c:v>141.02000000000001</c:v>
                </c:pt>
              </c:numCache>
            </c:numRef>
          </c:val>
          <c:extLst>
            <c:ext xmlns:c16="http://schemas.microsoft.com/office/drawing/2014/chart" uri="{C3380CC4-5D6E-409C-BE32-E72D297353CC}">
              <c16:uniqueId val="{00000000-F299-4952-8913-FF84EFB29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156.22</c:v>
                </c:pt>
                <c:pt idx="1">
                  <c:v>11.59</c:v>
                </c:pt>
                <c:pt idx="2">
                  <c:v>9.36</c:v>
                </c:pt>
                <c:pt idx="3">
                  <c:v>7.56</c:v>
                </c:pt>
                <c:pt idx="4">
                  <c:v>5.84</c:v>
                </c:pt>
              </c:numCache>
            </c:numRef>
          </c:val>
          <c:smooth val="0"/>
          <c:extLst>
            <c:ext xmlns:c16="http://schemas.microsoft.com/office/drawing/2014/chart" uri="{C3380CC4-5D6E-409C-BE32-E72D297353CC}">
              <c16:uniqueId val="{00000001-F299-4952-8913-FF84EFB29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3.75</c:v>
                </c:pt>
                <c:pt idx="1">
                  <c:v>6.48</c:v>
                </c:pt>
                <c:pt idx="2">
                  <c:v>9.61</c:v>
                </c:pt>
                <c:pt idx="3">
                  <c:v>8.42</c:v>
                </c:pt>
                <c:pt idx="4">
                  <c:v>17.62</c:v>
                </c:pt>
              </c:numCache>
            </c:numRef>
          </c:val>
          <c:extLst>
            <c:ext xmlns:c16="http://schemas.microsoft.com/office/drawing/2014/chart" uri="{C3380CC4-5D6E-409C-BE32-E72D297353CC}">
              <c16:uniqueId val="{00000000-B57D-42CC-A3EE-28B2EA673F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12.06</c:v>
                </c:pt>
                <c:pt idx="1">
                  <c:v>37.200000000000003</c:v>
                </c:pt>
                <c:pt idx="2">
                  <c:v>47.13</c:v>
                </c:pt>
                <c:pt idx="3">
                  <c:v>50.85</c:v>
                </c:pt>
                <c:pt idx="4">
                  <c:v>63.13</c:v>
                </c:pt>
              </c:numCache>
            </c:numRef>
          </c:val>
          <c:smooth val="0"/>
          <c:extLst>
            <c:ext xmlns:c16="http://schemas.microsoft.com/office/drawing/2014/chart" uri="{C3380CC4-5D6E-409C-BE32-E72D297353CC}">
              <c16:uniqueId val="{00000001-B57D-42CC-A3EE-28B2EA673F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1674.02</c:v>
                </c:pt>
                <c:pt idx="1">
                  <c:v>1694.34</c:v>
                </c:pt>
                <c:pt idx="2">
                  <c:v>1515.27</c:v>
                </c:pt>
                <c:pt idx="3">
                  <c:v>1582.08</c:v>
                </c:pt>
                <c:pt idx="4">
                  <c:v>1529.05</c:v>
                </c:pt>
              </c:numCache>
            </c:numRef>
          </c:val>
          <c:extLst>
            <c:ext xmlns:c16="http://schemas.microsoft.com/office/drawing/2014/chart" uri="{C3380CC4-5D6E-409C-BE32-E72D297353CC}">
              <c16:uniqueId val="{00000000-6454-40CD-BF17-C659BA2A01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1412.42</c:v>
                </c:pt>
                <c:pt idx="1">
                  <c:v>843.72</c:v>
                </c:pt>
                <c:pt idx="2">
                  <c:v>788.62</c:v>
                </c:pt>
                <c:pt idx="3">
                  <c:v>772.15</c:v>
                </c:pt>
                <c:pt idx="4">
                  <c:v>717.6</c:v>
                </c:pt>
              </c:numCache>
            </c:numRef>
          </c:val>
          <c:smooth val="0"/>
          <c:extLst>
            <c:ext xmlns:c16="http://schemas.microsoft.com/office/drawing/2014/chart" uri="{C3380CC4-5D6E-409C-BE32-E72D297353CC}">
              <c16:uniqueId val="{00000001-6454-40CD-BF17-C659BA2A01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104.96</c:v>
                </c:pt>
                <c:pt idx="1">
                  <c:v>94.23</c:v>
                </c:pt>
                <c:pt idx="2">
                  <c:v>99.45</c:v>
                </c:pt>
                <c:pt idx="3">
                  <c:v>96.99</c:v>
                </c:pt>
                <c:pt idx="4">
                  <c:v>96.87</c:v>
                </c:pt>
              </c:numCache>
            </c:numRef>
          </c:val>
          <c:extLst>
            <c:ext xmlns:c16="http://schemas.microsoft.com/office/drawing/2014/chart" uri="{C3380CC4-5D6E-409C-BE32-E72D297353CC}">
              <c16:uniqueId val="{00000000-E56E-4A8A-BAED-8F0646C01D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92.42</c:v>
                </c:pt>
                <c:pt idx="1">
                  <c:v>94.81</c:v>
                </c:pt>
                <c:pt idx="2">
                  <c:v>99.88</c:v>
                </c:pt>
                <c:pt idx="3">
                  <c:v>98.82</c:v>
                </c:pt>
                <c:pt idx="4">
                  <c:v>97.58</c:v>
                </c:pt>
              </c:numCache>
            </c:numRef>
          </c:val>
          <c:smooth val="0"/>
          <c:extLst>
            <c:ext xmlns:c16="http://schemas.microsoft.com/office/drawing/2014/chart" uri="{C3380CC4-5D6E-409C-BE32-E72D297353CC}">
              <c16:uniqueId val="{00000001-E56E-4A8A-BAED-8F0646C01D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143.41999999999999</c:v>
                </c:pt>
                <c:pt idx="1">
                  <c:v>149.54</c:v>
                </c:pt>
                <c:pt idx="2">
                  <c:v>155.99</c:v>
                </c:pt>
                <c:pt idx="3">
                  <c:v>150.12</c:v>
                </c:pt>
                <c:pt idx="4">
                  <c:v>150.12</c:v>
                </c:pt>
              </c:numCache>
            </c:numRef>
          </c:val>
          <c:extLst>
            <c:ext xmlns:c16="http://schemas.microsoft.com/office/drawing/2014/chart" uri="{C3380CC4-5D6E-409C-BE32-E72D297353CC}">
              <c16:uniqueId val="{00000000-C14C-4527-920B-F23F9C7495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133.33000000000001</c:v>
                </c:pt>
                <c:pt idx="1">
                  <c:v>129.9</c:v>
                </c:pt>
                <c:pt idx="2">
                  <c:v>126.94</c:v>
                </c:pt>
                <c:pt idx="3">
                  <c:v>128.38999999999999</c:v>
                </c:pt>
                <c:pt idx="4">
                  <c:v>129.85</c:v>
                </c:pt>
              </c:numCache>
            </c:numRef>
          </c:val>
          <c:smooth val="0"/>
          <c:extLst>
            <c:ext xmlns:c16="http://schemas.microsoft.com/office/drawing/2014/chart" uri="{C3380CC4-5D6E-409C-BE32-E72D297353CC}">
              <c16:uniqueId val="{00000001-C14C-4527-920B-F23F9C7495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22" zoomScale="85" zoomScaleNormal="85" workbookViewId="0">
      <selection activeCell="AY35" sqref="AY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城陽市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Bb1</v>
      </c>
      <c r="X8" s="34"/>
      <c r="Y8" s="34"/>
      <c r="Z8" s="34"/>
      <c r="AA8" s="34"/>
      <c r="AB8" s="34"/>
      <c r="AC8" s="34"/>
      <c r="AD8" s="35" t="str">
        <f>データ!$M$6</f>
        <v>自治体職員</v>
      </c>
      <c r="AE8" s="35"/>
      <c r="AF8" s="35"/>
      <c r="AG8" s="35"/>
      <c r="AH8" s="35"/>
      <c r="AI8" s="35"/>
      <c r="AJ8" s="35"/>
      <c r="AK8" s="3"/>
      <c r="AL8" s="36">
        <f>データ!S6</f>
        <v>74031</v>
      </c>
      <c r="AM8" s="36"/>
      <c r="AN8" s="36"/>
      <c r="AO8" s="36"/>
      <c r="AP8" s="36"/>
      <c r="AQ8" s="36"/>
      <c r="AR8" s="36"/>
      <c r="AS8" s="36"/>
      <c r="AT8" s="37">
        <f>データ!T6</f>
        <v>32.71</v>
      </c>
      <c r="AU8" s="37"/>
      <c r="AV8" s="37"/>
      <c r="AW8" s="37"/>
      <c r="AX8" s="37"/>
      <c r="AY8" s="37"/>
      <c r="AZ8" s="37"/>
      <c r="BA8" s="37"/>
      <c r="BB8" s="37">
        <f>データ!U6</f>
        <v>2263.25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19.649999999999999</v>
      </c>
      <c r="J10" s="37"/>
      <c r="K10" s="37"/>
      <c r="L10" s="37"/>
      <c r="M10" s="37"/>
      <c r="N10" s="37"/>
      <c r="O10" s="37"/>
      <c r="P10" s="37">
        <f>データ!P6</f>
        <v>99.56</v>
      </c>
      <c r="Q10" s="37"/>
      <c r="R10" s="37"/>
      <c r="S10" s="37"/>
      <c r="T10" s="37"/>
      <c r="U10" s="37"/>
      <c r="V10" s="37"/>
      <c r="W10" s="37">
        <f>データ!Q6</f>
        <v>93.62</v>
      </c>
      <c r="X10" s="37"/>
      <c r="Y10" s="37"/>
      <c r="Z10" s="37"/>
      <c r="AA10" s="37"/>
      <c r="AB10" s="37"/>
      <c r="AC10" s="37"/>
      <c r="AD10" s="36">
        <f>データ!R6</f>
        <v>3107</v>
      </c>
      <c r="AE10" s="36"/>
      <c r="AF10" s="36"/>
      <c r="AG10" s="36"/>
      <c r="AH10" s="36"/>
      <c r="AI10" s="36"/>
      <c r="AJ10" s="36"/>
      <c r="AK10" s="2"/>
      <c r="AL10" s="36">
        <f>データ!V6</f>
        <v>73398</v>
      </c>
      <c r="AM10" s="36"/>
      <c r="AN10" s="36"/>
      <c r="AO10" s="36"/>
      <c r="AP10" s="36"/>
      <c r="AQ10" s="36"/>
      <c r="AR10" s="36"/>
      <c r="AS10" s="36"/>
      <c r="AT10" s="37">
        <f>データ!W6</f>
        <v>9.3800000000000008</v>
      </c>
      <c r="AU10" s="37"/>
      <c r="AV10" s="37"/>
      <c r="AW10" s="37"/>
      <c r="AX10" s="37"/>
      <c r="AY10" s="37"/>
      <c r="AZ10" s="37"/>
      <c r="BA10" s="37"/>
      <c r="BB10" s="37">
        <f>データ!X6</f>
        <v>7824.95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tPshZe1bVh/wFqAMs2HW3wpwbjE40zp2sWYbVVvCW0rRL37JEZiQwch09H7/n2cH8EQejFur4s/z8kEcX7Sxg==" saltValue="fGk/XC45cLPl6862Os41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262072</v>
      </c>
      <c r="D6" s="19">
        <f t="shared" si="3"/>
        <v>46</v>
      </c>
      <c r="E6" s="19">
        <f t="shared" si="3"/>
        <v>17</v>
      </c>
      <c r="F6" s="19">
        <f t="shared" si="3"/>
        <v>1</v>
      </c>
      <c r="G6" s="19">
        <f t="shared" si="3"/>
        <v>0</v>
      </c>
      <c r="H6" s="19" t="str">
        <f t="shared" si="3"/>
        <v>京都府　城陽市</v>
      </c>
      <c r="I6" s="19" t="str">
        <f t="shared" si="3"/>
        <v>法適用</v>
      </c>
      <c r="J6" s="19" t="str">
        <f t="shared" si="3"/>
        <v>下水道事業</v>
      </c>
      <c r="K6" s="19" t="str">
        <f t="shared" si="3"/>
        <v>公共下水道</v>
      </c>
      <c r="L6" s="19" t="str">
        <f t="shared" si="3"/>
        <v>Bb1</v>
      </c>
      <c r="M6" s="19" t="str">
        <f t="shared" si="3"/>
        <v>自治体職員</v>
      </c>
      <c r="N6" s="20" t="str">
        <f t="shared" si="3"/>
        <v>-</v>
      </c>
      <c r="O6" s="20">
        <f t="shared" si="3"/>
        <v>19.649999999999999</v>
      </c>
      <c r="P6" s="20">
        <f t="shared" si="3"/>
        <v>99.56</v>
      </c>
      <c r="Q6" s="20">
        <f t="shared" si="3"/>
        <v>93.62</v>
      </c>
      <c r="R6" s="20">
        <f t="shared" si="3"/>
        <v>3107</v>
      </c>
      <c r="S6" s="20">
        <f t="shared" si="3"/>
        <v>74031</v>
      </c>
      <c r="T6" s="20">
        <f t="shared" si="3"/>
        <v>32.71</v>
      </c>
      <c r="U6" s="20">
        <f t="shared" si="3"/>
        <v>2263.25</v>
      </c>
      <c r="V6" s="20">
        <f t="shared" si="3"/>
        <v>73398</v>
      </c>
      <c r="W6" s="20">
        <f t="shared" si="3"/>
        <v>9.3800000000000008</v>
      </c>
      <c r="X6" s="20">
        <f t="shared" si="3"/>
        <v>7824.95</v>
      </c>
      <c r="Y6" s="21">
        <f>IF(Y7="",NA(),Y7)</f>
        <v>117.52</v>
      </c>
      <c r="Z6" s="21">
        <f t="shared" ref="Z6:AH6" si="4">IF(Z7="",NA(),Z7)</f>
        <v>122.41</v>
      </c>
      <c r="AA6" s="21">
        <f t="shared" si="4"/>
        <v>128.16999999999999</v>
      </c>
      <c r="AB6" s="21">
        <f t="shared" si="4"/>
        <v>131.59</v>
      </c>
      <c r="AC6" s="21">
        <f t="shared" si="4"/>
        <v>132.12</v>
      </c>
      <c r="AD6" s="21">
        <f t="shared" si="4"/>
        <v>110.81</v>
      </c>
      <c r="AE6" s="21">
        <f t="shared" si="4"/>
        <v>107.87</v>
      </c>
      <c r="AF6" s="21">
        <f t="shared" si="4"/>
        <v>109.78</v>
      </c>
      <c r="AG6" s="21">
        <f t="shared" si="4"/>
        <v>109.96</v>
      </c>
      <c r="AH6" s="21">
        <f t="shared" si="4"/>
        <v>109.44</v>
      </c>
      <c r="AI6" s="20" t="str">
        <f>IF(AI7="","",IF(AI7="-","【-】","【"&amp;SUBSTITUTE(TEXT(AI7,"#,##0.00"),"-","△")&amp;"】"))</f>
        <v>【105.91】</v>
      </c>
      <c r="AJ6" s="21">
        <f>IF(AJ7="",NA(),AJ7)</f>
        <v>282.49</v>
      </c>
      <c r="AK6" s="21">
        <f t="shared" ref="AK6:AS6" si="5">IF(AK7="",NA(),AK7)</f>
        <v>265.55</v>
      </c>
      <c r="AL6" s="21">
        <f t="shared" si="5"/>
        <v>210.03</v>
      </c>
      <c r="AM6" s="21">
        <f t="shared" si="5"/>
        <v>184.15</v>
      </c>
      <c r="AN6" s="21">
        <f t="shared" si="5"/>
        <v>141.02000000000001</v>
      </c>
      <c r="AO6" s="21">
        <f t="shared" si="5"/>
        <v>156.22</v>
      </c>
      <c r="AP6" s="21">
        <f t="shared" si="5"/>
        <v>11.59</v>
      </c>
      <c r="AQ6" s="21">
        <f t="shared" si="5"/>
        <v>9.36</v>
      </c>
      <c r="AR6" s="21">
        <f t="shared" si="5"/>
        <v>7.56</v>
      </c>
      <c r="AS6" s="21">
        <f t="shared" si="5"/>
        <v>5.84</v>
      </c>
      <c r="AT6" s="20" t="str">
        <f>IF(AT7="","",IF(AT7="-","【-】","【"&amp;SUBSTITUTE(TEXT(AT7,"#,##0.00"),"-","△")&amp;"】"))</f>
        <v>【3.03】</v>
      </c>
      <c r="AU6" s="21">
        <f>IF(AU7="",NA(),AU7)</f>
        <v>3.75</v>
      </c>
      <c r="AV6" s="21">
        <f t="shared" ref="AV6:BD6" si="6">IF(AV7="",NA(),AV7)</f>
        <v>6.48</v>
      </c>
      <c r="AW6" s="21">
        <f t="shared" si="6"/>
        <v>9.61</v>
      </c>
      <c r="AX6" s="21">
        <f t="shared" si="6"/>
        <v>8.42</v>
      </c>
      <c r="AY6" s="21">
        <f t="shared" si="6"/>
        <v>17.62</v>
      </c>
      <c r="AZ6" s="21">
        <f t="shared" si="6"/>
        <v>12.06</v>
      </c>
      <c r="BA6" s="21">
        <f t="shared" si="6"/>
        <v>37.200000000000003</v>
      </c>
      <c r="BB6" s="21">
        <f t="shared" si="6"/>
        <v>47.13</v>
      </c>
      <c r="BC6" s="21">
        <f t="shared" si="6"/>
        <v>50.85</v>
      </c>
      <c r="BD6" s="21">
        <f t="shared" si="6"/>
        <v>63.13</v>
      </c>
      <c r="BE6" s="20" t="str">
        <f>IF(BE7="","",IF(BE7="-","【-】","【"&amp;SUBSTITUTE(TEXT(BE7,"#,##0.00"),"-","△")&amp;"】"))</f>
        <v>【78.43】</v>
      </c>
      <c r="BF6" s="21">
        <f>IF(BF7="",NA(),BF7)</f>
        <v>1674.02</v>
      </c>
      <c r="BG6" s="21">
        <f t="shared" ref="BG6:BO6" si="7">IF(BG7="",NA(),BG7)</f>
        <v>1694.34</v>
      </c>
      <c r="BH6" s="21">
        <f t="shared" si="7"/>
        <v>1515.27</v>
      </c>
      <c r="BI6" s="21">
        <f t="shared" si="7"/>
        <v>1582.08</v>
      </c>
      <c r="BJ6" s="21">
        <f t="shared" si="7"/>
        <v>1529.05</v>
      </c>
      <c r="BK6" s="21">
        <f t="shared" si="7"/>
        <v>1412.42</v>
      </c>
      <c r="BL6" s="21">
        <f t="shared" si="7"/>
        <v>843.72</v>
      </c>
      <c r="BM6" s="21">
        <f t="shared" si="7"/>
        <v>788.62</v>
      </c>
      <c r="BN6" s="21">
        <f t="shared" si="7"/>
        <v>772.15</v>
      </c>
      <c r="BO6" s="21">
        <f t="shared" si="7"/>
        <v>717.6</v>
      </c>
      <c r="BP6" s="20" t="str">
        <f>IF(BP7="","",IF(BP7="-","【-】","【"&amp;SUBSTITUTE(TEXT(BP7,"#,##0.00"),"-","△")&amp;"】"))</f>
        <v>【630.82】</v>
      </c>
      <c r="BQ6" s="21">
        <f>IF(BQ7="",NA(),BQ7)</f>
        <v>104.96</v>
      </c>
      <c r="BR6" s="21">
        <f t="shared" ref="BR6:BZ6" si="8">IF(BR7="",NA(),BR7)</f>
        <v>94.23</v>
      </c>
      <c r="BS6" s="21">
        <f t="shared" si="8"/>
        <v>99.45</v>
      </c>
      <c r="BT6" s="21">
        <f t="shared" si="8"/>
        <v>96.99</v>
      </c>
      <c r="BU6" s="21">
        <f t="shared" si="8"/>
        <v>96.87</v>
      </c>
      <c r="BV6" s="21">
        <f t="shared" si="8"/>
        <v>92.42</v>
      </c>
      <c r="BW6" s="21">
        <f t="shared" si="8"/>
        <v>94.81</v>
      </c>
      <c r="BX6" s="21">
        <f t="shared" si="8"/>
        <v>99.88</v>
      </c>
      <c r="BY6" s="21">
        <f t="shared" si="8"/>
        <v>98.82</v>
      </c>
      <c r="BZ6" s="21">
        <f t="shared" si="8"/>
        <v>97.58</v>
      </c>
      <c r="CA6" s="20" t="str">
        <f>IF(CA7="","",IF(CA7="-","【-】","【"&amp;SUBSTITUTE(TEXT(CA7,"#,##0.00"),"-","△")&amp;"】"))</f>
        <v>【97.81】</v>
      </c>
      <c r="CB6" s="21">
        <f>IF(CB7="",NA(),CB7)</f>
        <v>143.41999999999999</v>
      </c>
      <c r="CC6" s="21">
        <f t="shared" ref="CC6:CK6" si="9">IF(CC7="",NA(),CC7)</f>
        <v>149.54</v>
      </c>
      <c r="CD6" s="21">
        <f t="shared" si="9"/>
        <v>155.99</v>
      </c>
      <c r="CE6" s="21">
        <f t="shared" si="9"/>
        <v>150.12</v>
      </c>
      <c r="CF6" s="21">
        <f t="shared" si="9"/>
        <v>150.12</v>
      </c>
      <c r="CG6" s="21">
        <f t="shared" si="9"/>
        <v>133.33000000000001</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f>IF(CX7="",NA(),CX7)</f>
        <v>93.7</v>
      </c>
      <c r="CY6" s="21">
        <f t="shared" ref="CY6:DG6" si="11">IF(CY7="",NA(),CY7)</f>
        <v>94.5</v>
      </c>
      <c r="CZ6" s="21">
        <f t="shared" si="11"/>
        <v>94.89</v>
      </c>
      <c r="DA6" s="21">
        <f t="shared" si="11"/>
        <v>95.36</v>
      </c>
      <c r="DB6" s="21">
        <f t="shared" si="11"/>
        <v>95.76</v>
      </c>
      <c r="DC6" s="21">
        <f t="shared" si="11"/>
        <v>90.26</v>
      </c>
      <c r="DD6" s="21">
        <f t="shared" si="11"/>
        <v>95.96</v>
      </c>
      <c r="DE6" s="21">
        <f t="shared" si="11"/>
        <v>95.73</v>
      </c>
      <c r="DF6" s="21">
        <f t="shared" si="11"/>
        <v>96.1</v>
      </c>
      <c r="DG6" s="21">
        <f t="shared" si="11"/>
        <v>96.61</v>
      </c>
      <c r="DH6" s="20" t="str">
        <f>IF(DH7="","",IF(DH7="-","【-】","【"&amp;SUBSTITUTE(TEXT(DH7,"#,##0.00"),"-","△")&amp;"】"))</f>
        <v>【95.91】</v>
      </c>
      <c r="DI6" s="21">
        <f>IF(DI7="",NA(),DI7)</f>
        <v>26.79</v>
      </c>
      <c r="DJ6" s="21">
        <f t="shared" ref="DJ6:DR6" si="12">IF(DJ7="",NA(),DJ7)</f>
        <v>29.02</v>
      </c>
      <c r="DK6" s="21">
        <f t="shared" si="12"/>
        <v>31.24</v>
      </c>
      <c r="DL6" s="21">
        <f t="shared" si="12"/>
        <v>33.39</v>
      </c>
      <c r="DM6" s="21">
        <f t="shared" si="12"/>
        <v>35.619999999999997</v>
      </c>
      <c r="DN6" s="21">
        <f t="shared" si="12"/>
        <v>14.51</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1">
        <f t="shared" si="13"/>
        <v>0.24</v>
      </c>
      <c r="DY6" s="20">
        <f t="shared" si="13"/>
        <v>0</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0">
        <f t="shared" si="14"/>
        <v>0</v>
      </c>
      <c r="EH6" s="20">
        <f t="shared" si="14"/>
        <v>0</v>
      </c>
      <c r="EI6" s="20">
        <f t="shared" si="14"/>
        <v>0</v>
      </c>
      <c r="EJ6" s="21">
        <f t="shared" si="14"/>
        <v>0.01</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262072</v>
      </c>
      <c r="D7" s="23">
        <v>46</v>
      </c>
      <c r="E7" s="23">
        <v>17</v>
      </c>
      <c r="F7" s="23">
        <v>1</v>
      </c>
      <c r="G7" s="23">
        <v>0</v>
      </c>
      <c r="H7" s="23" t="s">
        <v>96</v>
      </c>
      <c r="I7" s="23" t="s">
        <v>97</v>
      </c>
      <c r="J7" s="23" t="s">
        <v>98</v>
      </c>
      <c r="K7" s="23" t="s">
        <v>99</v>
      </c>
      <c r="L7" s="23" t="s">
        <v>100</v>
      </c>
      <c r="M7" s="23" t="s">
        <v>101</v>
      </c>
      <c r="N7" s="24" t="s">
        <v>102</v>
      </c>
      <c r="O7" s="24">
        <v>19.649999999999999</v>
      </c>
      <c r="P7" s="24">
        <v>99.56</v>
      </c>
      <c r="Q7" s="24">
        <v>93.62</v>
      </c>
      <c r="R7" s="24">
        <v>3107</v>
      </c>
      <c r="S7" s="24">
        <v>74031</v>
      </c>
      <c r="T7" s="24">
        <v>32.71</v>
      </c>
      <c r="U7" s="24">
        <v>2263.25</v>
      </c>
      <c r="V7" s="24">
        <v>73398</v>
      </c>
      <c r="W7" s="24">
        <v>9.3800000000000008</v>
      </c>
      <c r="X7" s="24">
        <v>7824.95</v>
      </c>
      <c r="Y7" s="24">
        <v>117.52</v>
      </c>
      <c r="Z7" s="24">
        <v>122.41</v>
      </c>
      <c r="AA7" s="24">
        <v>128.16999999999999</v>
      </c>
      <c r="AB7" s="24">
        <v>131.59</v>
      </c>
      <c r="AC7" s="24">
        <v>132.12</v>
      </c>
      <c r="AD7" s="24">
        <v>110.81</v>
      </c>
      <c r="AE7" s="24">
        <v>107.87</v>
      </c>
      <c r="AF7" s="24">
        <v>109.78</v>
      </c>
      <c r="AG7" s="24">
        <v>109.96</v>
      </c>
      <c r="AH7" s="24">
        <v>109.44</v>
      </c>
      <c r="AI7" s="24">
        <v>105.91</v>
      </c>
      <c r="AJ7" s="24">
        <v>282.49</v>
      </c>
      <c r="AK7" s="24">
        <v>265.55</v>
      </c>
      <c r="AL7" s="24">
        <v>210.03</v>
      </c>
      <c r="AM7" s="24">
        <v>184.15</v>
      </c>
      <c r="AN7" s="24">
        <v>141.02000000000001</v>
      </c>
      <c r="AO7" s="24">
        <v>156.22</v>
      </c>
      <c r="AP7" s="24">
        <v>11.59</v>
      </c>
      <c r="AQ7" s="24">
        <v>9.36</v>
      </c>
      <c r="AR7" s="24">
        <v>7.56</v>
      </c>
      <c r="AS7" s="24">
        <v>5.84</v>
      </c>
      <c r="AT7" s="24">
        <v>3.03</v>
      </c>
      <c r="AU7" s="24">
        <v>3.75</v>
      </c>
      <c r="AV7" s="24">
        <v>6.48</v>
      </c>
      <c r="AW7" s="24">
        <v>9.61</v>
      </c>
      <c r="AX7" s="24">
        <v>8.42</v>
      </c>
      <c r="AY7" s="24">
        <v>17.62</v>
      </c>
      <c r="AZ7" s="24">
        <v>12.06</v>
      </c>
      <c r="BA7" s="24">
        <v>37.200000000000003</v>
      </c>
      <c r="BB7" s="24">
        <v>47.13</v>
      </c>
      <c r="BC7" s="24">
        <v>50.85</v>
      </c>
      <c r="BD7" s="24">
        <v>63.13</v>
      </c>
      <c r="BE7" s="24">
        <v>78.430000000000007</v>
      </c>
      <c r="BF7" s="24">
        <v>1674.02</v>
      </c>
      <c r="BG7" s="24">
        <v>1694.34</v>
      </c>
      <c r="BH7" s="24">
        <v>1515.27</v>
      </c>
      <c r="BI7" s="24">
        <v>1582.08</v>
      </c>
      <c r="BJ7" s="24">
        <v>1529.05</v>
      </c>
      <c r="BK7" s="24">
        <v>1412.42</v>
      </c>
      <c r="BL7" s="24">
        <v>843.72</v>
      </c>
      <c r="BM7" s="24">
        <v>788.62</v>
      </c>
      <c r="BN7" s="24">
        <v>772.15</v>
      </c>
      <c r="BO7" s="24">
        <v>717.6</v>
      </c>
      <c r="BP7" s="24">
        <v>630.82000000000005</v>
      </c>
      <c r="BQ7" s="24">
        <v>104.96</v>
      </c>
      <c r="BR7" s="24">
        <v>94.23</v>
      </c>
      <c r="BS7" s="24">
        <v>99.45</v>
      </c>
      <c r="BT7" s="24">
        <v>96.99</v>
      </c>
      <c r="BU7" s="24">
        <v>96.87</v>
      </c>
      <c r="BV7" s="24">
        <v>92.42</v>
      </c>
      <c r="BW7" s="24">
        <v>94.81</v>
      </c>
      <c r="BX7" s="24">
        <v>99.88</v>
      </c>
      <c r="BY7" s="24">
        <v>98.82</v>
      </c>
      <c r="BZ7" s="24">
        <v>97.58</v>
      </c>
      <c r="CA7" s="24">
        <v>97.81</v>
      </c>
      <c r="CB7" s="24">
        <v>143.41999999999999</v>
      </c>
      <c r="CC7" s="24">
        <v>149.54</v>
      </c>
      <c r="CD7" s="24">
        <v>155.99</v>
      </c>
      <c r="CE7" s="24">
        <v>150.12</v>
      </c>
      <c r="CF7" s="24">
        <v>150.12</v>
      </c>
      <c r="CG7" s="24">
        <v>133.33000000000001</v>
      </c>
      <c r="CH7" s="24">
        <v>129.9</v>
      </c>
      <c r="CI7" s="24">
        <v>126.94</v>
      </c>
      <c r="CJ7" s="24">
        <v>128.38999999999999</v>
      </c>
      <c r="CK7" s="24">
        <v>129.85</v>
      </c>
      <c r="CL7" s="24">
        <v>138.75</v>
      </c>
      <c r="CM7" s="24" t="s">
        <v>102</v>
      </c>
      <c r="CN7" s="24" t="s">
        <v>102</v>
      </c>
      <c r="CO7" s="24" t="s">
        <v>102</v>
      </c>
      <c r="CP7" s="24" t="s">
        <v>102</v>
      </c>
      <c r="CQ7" s="24" t="s">
        <v>102</v>
      </c>
      <c r="CR7" s="24" t="s">
        <v>102</v>
      </c>
      <c r="CS7" s="24">
        <v>80.11</v>
      </c>
      <c r="CT7" s="24">
        <v>82.83</v>
      </c>
      <c r="CU7" s="24">
        <v>69.38</v>
      </c>
      <c r="CV7" s="24">
        <v>70.39</v>
      </c>
      <c r="CW7" s="24">
        <v>58.94</v>
      </c>
      <c r="CX7" s="24">
        <v>93.7</v>
      </c>
      <c r="CY7" s="24">
        <v>94.5</v>
      </c>
      <c r="CZ7" s="24">
        <v>94.89</v>
      </c>
      <c r="DA7" s="24">
        <v>95.36</v>
      </c>
      <c r="DB7" s="24">
        <v>95.76</v>
      </c>
      <c r="DC7" s="24">
        <v>90.26</v>
      </c>
      <c r="DD7" s="24">
        <v>95.96</v>
      </c>
      <c r="DE7" s="24">
        <v>95.73</v>
      </c>
      <c r="DF7" s="24">
        <v>96.1</v>
      </c>
      <c r="DG7" s="24">
        <v>96.61</v>
      </c>
      <c r="DH7" s="24">
        <v>95.91</v>
      </c>
      <c r="DI7" s="24">
        <v>26.79</v>
      </c>
      <c r="DJ7" s="24">
        <v>29.02</v>
      </c>
      <c r="DK7" s="24">
        <v>31.24</v>
      </c>
      <c r="DL7" s="24">
        <v>33.39</v>
      </c>
      <c r="DM7" s="24">
        <v>35.619999999999997</v>
      </c>
      <c r="DN7" s="24">
        <v>14.51</v>
      </c>
      <c r="DO7" s="24">
        <v>20.23</v>
      </c>
      <c r="DP7" s="24">
        <v>22.34</v>
      </c>
      <c r="DQ7" s="24">
        <v>24.65</v>
      </c>
      <c r="DR7" s="24">
        <v>24.87</v>
      </c>
      <c r="DS7" s="24">
        <v>41.09</v>
      </c>
      <c r="DT7" s="24">
        <v>0</v>
      </c>
      <c r="DU7" s="24">
        <v>0</v>
      </c>
      <c r="DV7" s="24">
        <v>0</v>
      </c>
      <c r="DW7" s="24">
        <v>0</v>
      </c>
      <c r="DX7" s="24">
        <v>0.24</v>
      </c>
      <c r="DY7" s="24">
        <v>0</v>
      </c>
      <c r="DZ7" s="24">
        <v>1.63</v>
      </c>
      <c r="EA7" s="24">
        <v>1.94</v>
      </c>
      <c r="EB7" s="24">
        <v>2.42</v>
      </c>
      <c r="EC7" s="24">
        <v>3</v>
      </c>
      <c r="ED7" s="24">
        <v>8.68</v>
      </c>
      <c r="EE7" s="24">
        <v>0</v>
      </c>
      <c r="EF7" s="24">
        <v>0</v>
      </c>
      <c r="EG7" s="24">
        <v>0</v>
      </c>
      <c r="EH7" s="24">
        <v>0</v>
      </c>
      <c r="EI7" s="24">
        <v>0</v>
      </c>
      <c r="EJ7" s="24">
        <v>0.01</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2025-02-04T06:02:02Z</cp:lastPrinted>
  <dcterms:created xsi:type="dcterms:W3CDTF">2025-01-24T07:03:50Z</dcterms:created>
  <dcterms:modified xsi:type="dcterms:W3CDTF">2025-02-04T06:10:52Z</dcterms:modified>
  <cp:category/>
</cp:coreProperties>
</file>