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2 京田辺市\"/>
    </mc:Choice>
  </mc:AlternateContent>
  <xr:revisionPtr revIDLastSave="0" documentId="13_ncr:1_{30475D48-A457-4858-A7D1-B8A7630CF1D8}" xr6:coauthVersionLast="36" xr6:coauthVersionMax="47" xr10:uidLastSave="{00000000-0000-0000-0000-000000000000}"/>
  <workbookProtection workbookAlgorithmName="SHA-512" workbookHashValue="CKuTMdHb/Zm1EJpflYuotwY00Wy6t5l4m+brZcrOd0y/nMnJKb6SL3WO7UJOm6R0Uhv2xvAutbuwQR/vWhXHhQ==" workbookSaltValue="yOTqyNbO4JcHQ1DBkEdRc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BB10" i="4"/>
  <c r="AL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<sst xmlns="http://schemas.openxmlformats.org/spreadsheetml/2006/main" count="228" uniqueCount="114">
  <si>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</si>
  <si>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</si>
  <si>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</si>
  <si>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</si>
  <si>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</si>
  <si>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</si>
  <si>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</si>
  <si>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</si>
  <si>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</si>
  <si>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</si>
  <si>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</si>
  <si>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</si>
  <si>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</si>
  <si>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</si>
  <si>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</si>
  <si>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</si>
  <si>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</si>
  <si>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</si>
  <si>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</si>
  <si>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</si>
  <si>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</si>
  <si>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</si>
  <si>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</si>
  <si>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</si>
  <si>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</si>
  <si>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</si>
  <si>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</si>
  <si>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</si>
  <si>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</si>
  <si>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</si>
  <si>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</si>
  <si>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</si>
  <si>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</si>
  <si>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</si>
  <si>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</si>
  <si>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</si>
  <si>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</si>
  <si>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</si>
  <si>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</si>
  <si>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</si>
  <si>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</si>
  <si>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</si>
  <si>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</si>
  <si>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</si>
  <si>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</si>
  <si>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</si>
  <si>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</si>
  <si>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</si>
  <si>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</si>
  <si>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</si>
  <si>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</si>
  <si>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</si>
  <si>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</si>
  <si>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</si>
  <si>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</si>
  <si>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</si>
  <si>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</si>
  <si>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</si>
  <si>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</si>
  <si>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</si>
  <si>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</si>
  <si>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</si>
  <si>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</si>
  <si>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</si>
  <si>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</si>
  <si>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</si>
  <si>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</si>
  <si>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</si>
  <si>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</si>
  <si>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</si>
  <si>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</si>
  <si>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</si>
  <si>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</si>
  <si>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</si>
  <si>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</si>
  <si>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</si>
  <si>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</si>
  <si>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</si>
  <si>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</si>
  <si>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</si>
  <si>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</si>
  <si>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</si>
  <si>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</si>
  <si>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</si>
  <si>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</si>
  <si>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</si>
  <si>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</si>
  <si>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</si>
  <si>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</si>
  <si>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</si>
  <si>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</si>
  <si>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</si>
  <si>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</si>
  <si>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</si>
  <si>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</si>
  <si>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</si>
  <si>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</si>
  <si>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</si>
  <si>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</si>
  <si>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</si>
  <si>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</si>
  <si>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</si>
  <si>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</si>
  <si>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</si>
  <si>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</si>
  <si>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</si>
  <si>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</si>
  <si>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</si>
  <si>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</si>
  <si>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</si>
  <si>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</si>
  <si>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の健全性については、自己資本構成比率も90％以上と高く、健全な財務状況にありますが、経営の効率性については、料金回収率が80％台と低く、水道料金収入では必要な経費を賄えず、分担金を原資とする基金の取崩しで対応している状況です。
　また、今後は施設や管路の老朽化が進んできますが、長寿命化、延命化をめざした更新周期に従って優先順位を定めた計画に基づき、損益勘定留保資金（施設や管路を更新するための資金等）を一定保ちながら更新を行ってまいります。</t>
    <rPh sb="178" eb="180">
      <t>ソンエキ</t>
    </rPh>
    <rPh sb="180" eb="182">
      <t>カンジョウ</t>
    </rPh>
    <rPh sb="202" eb="203">
      <t>トウ</t>
    </rPh>
    <phoneticPr fontId="4"/>
  </si>
  <si>
    <t>《健全性》
　経常費用が経常収益でどの程度賄えているかを示す経常収支比率（①）は、営業収支の赤字分を基金からの補填により収支均衡を図っていることから100%に近い状況です。　営業収益に対して累積欠損金の状況を示す累積欠損金比率（②）は、累積欠損金が発生していないため、０％となっています。
　短期的な支払い能力を示す流動比率（③）については、十分な流動資産を有していることから、支払い能力は確保されている状況となっています。
　企業債が経営に与える影響を示す企業債残高対給水収益比率（④）については、基金の活用により近年企業債を借入れていないため、比率は非常に低い状況にあります。
《効率性》
　水道を供給する費用がどの程度水道料金で賄えているかを示す料金回収率（⑤）については、供給単価が給水原価より安価で１００％を切っており、水道料金だけでは水道を供給する費用を賄い切れていない状況になっています。
　また水道１㎥当たりの給水原価（⑥）は、費用減少により給水原価が前年度と比べて減少しましたが、全国平均や類似団体平均よりやや低い状況にあります。
　施設の配水能力に対する実際の量との割合を示す施設利用率（⑦）については、ほぼ横ばいです。
　また、給水水量全体のうち、給水収益につながっている水量の割合を示す有収率（⑧）は、計画的な管路の更新をしているため、大規模漏水などによる無効水量が少なく、前年度より増加に転じ、全国平均や類似団体平均以上の効率的運用が行えています。</t>
    <rPh sb="599" eb="602">
      <t>ゼンネンド</t>
    </rPh>
    <rPh sb="604" eb="606">
      <t>ゾウカ</t>
    </rPh>
    <rPh sb="607" eb="608">
      <t>テン</t>
    </rPh>
    <phoneticPr fontId="4"/>
  </si>
  <si>
    <t>　有形固定資産減価償却率（①）は全国平均、類似団体平均と同程度になっています。
  管路の老朽化度合いを示す管路経年化率（②）は、過去の開発等による経年管路延長が増加しています。
　管路の更新ペースを示す管路の更新率（③）は、年度によってばらつきがありますが、令和5年度は、繰越事業等により数値が上がらず全国平均や類似団体平均より低い状況にあります。</t>
    <rPh sb="28" eb="29">
      <t>オナ</t>
    </rPh>
    <rPh sb="29" eb="31">
      <t>テイド</t>
    </rPh>
    <rPh sb="70" eb="71">
      <t>トウ</t>
    </rPh>
    <rPh sb="130" eb="132">
      <t>レイワ</t>
    </rPh>
    <rPh sb="137" eb="139">
      <t>クリコシ</t>
    </rPh>
    <rPh sb="139" eb="141">
      <t>ジギョウ</t>
    </rPh>
    <rPh sb="141" eb="142">
      <t>トウ</t>
    </rPh>
    <rPh sb="145" eb="147">
      <t>スウチ</t>
    </rPh>
    <rPh sb="148" eb="149">
      <t>ア</t>
    </rPh>
    <rPh sb="165" eb="166">
      <t>ヒク</t>
    </rPh>
    <rPh sb="167" eb="16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</si>
</sst>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1.1200000000000001</c:v>
                </c:pt>
                <c:pt idx="1">
                  <c:v>1.19</c:v>
                </c:pt>
                <c:pt idx="2">
                  <c:v>0.57999999999999996</c:v>
                </c:pt>
                <c:pt idx="3">
                  <c:v>0.44</c:v>
                </c:pt>
                <c:pt idx="4" formatCode="#,##0.00;&quot;△&quot;#,##0.00">
                  <c:v>0</c:v>
                </c:pt>
              </c:numCache>
            </c:numRef>
          </c:val>
          <c:extLst>
            <c:ext xmlns:c16="http://schemas.microsoft.com/office/drawing/2014/chart" uri="{C3380CC4-5D6E-409C-BE32-E72D297353CC}">
              <c16:uniqueId val="{00000000-FE0D-488F-BAD5-9F60AD0A9A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E0D-488F-BAD5-9F60AD0A9A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78.900000000000006</c:v>
                </c:pt>
                <c:pt idx="1">
                  <c:v>83.48</c:v>
                </c:pt>
                <c:pt idx="2">
                  <c:v>83.38</c:v>
                </c:pt>
                <c:pt idx="3">
                  <c:v>80.62</c:v>
                </c:pt>
                <c:pt idx="4">
                  <c:v>81.150000000000006</c:v>
                </c:pt>
              </c:numCache>
            </c:numRef>
          </c:val>
          <c:extLst>
            <c:ext xmlns:c16="http://schemas.microsoft.com/office/drawing/2014/chart" uri="{C3380CC4-5D6E-409C-BE32-E72D297353CC}">
              <c16:uniqueId val="{00000000-EE66-4848-B542-E24D4C88AD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E66-4848-B542-E24D4C88AD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96.21</c:v>
                </c:pt>
                <c:pt idx="1">
                  <c:v>97.12</c:v>
                </c:pt>
                <c:pt idx="2">
                  <c:v>96.13</c:v>
                </c:pt>
                <c:pt idx="3">
                  <c:v>95.1</c:v>
                </c:pt>
                <c:pt idx="4">
                  <c:v>96.15</c:v>
                </c:pt>
              </c:numCache>
            </c:numRef>
          </c:val>
          <c:extLst>
            <c:ext xmlns:c16="http://schemas.microsoft.com/office/drawing/2014/chart" uri="{C3380CC4-5D6E-409C-BE32-E72D297353CC}">
              <c16:uniqueId val="{00000000-A2AF-4585-AB33-36626CA706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A2AF-4585-AB33-36626CA706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100.57</c:v>
                </c:pt>
                <c:pt idx="1">
                  <c:v>100.66</c:v>
                </c:pt>
                <c:pt idx="2">
                  <c:v>100.79</c:v>
                </c:pt>
                <c:pt idx="3">
                  <c:v>101.49</c:v>
                </c:pt>
                <c:pt idx="4">
                  <c:v>100.67</c:v>
                </c:pt>
              </c:numCache>
            </c:numRef>
          </c:val>
          <c:extLst>
            <c:ext xmlns:c16="http://schemas.microsoft.com/office/drawing/2014/chart" uri="{C3380CC4-5D6E-409C-BE32-E72D297353CC}">
              <c16:uniqueId val="{00000000-2BB2-4E46-8A0B-C502AEEDA4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BB2-4E46-8A0B-C502AEEDA4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50.16</c:v>
                </c:pt>
                <c:pt idx="1">
                  <c:v>50.85</c:v>
                </c:pt>
                <c:pt idx="2">
                  <c:v>50.29</c:v>
                </c:pt>
                <c:pt idx="3">
                  <c:v>50.9</c:v>
                </c:pt>
                <c:pt idx="4">
                  <c:v>51.6</c:v>
                </c:pt>
              </c:numCache>
            </c:numRef>
          </c:val>
          <c:extLst>
            <c:ext xmlns:c16="http://schemas.microsoft.com/office/drawing/2014/chart" uri="{C3380CC4-5D6E-409C-BE32-E72D297353CC}">
              <c16:uniqueId val="{00000000-7148-490D-85D6-2E3F2E1049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148-490D-85D6-2E3F2E1049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20.82</c:v>
                </c:pt>
                <c:pt idx="1">
                  <c:v>17.18</c:v>
                </c:pt>
                <c:pt idx="2">
                  <c:v>18.43</c:v>
                </c:pt>
                <c:pt idx="3">
                  <c:v>19.46</c:v>
                </c:pt>
                <c:pt idx="4">
                  <c:v>20.309999999999999</c:v>
                </c:pt>
              </c:numCache>
            </c:numRef>
          </c:val>
          <c:extLst>
            <c:ext xmlns:c16="http://schemas.microsoft.com/office/drawing/2014/chart" uri="{C3380CC4-5D6E-409C-BE32-E72D297353CC}">
              <c16:uniqueId val="{00000000-F95E-4F84-B9C9-8C7819C678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F95E-4F84-B9C9-8C7819C678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45-4D02-96E2-691A0ED8D6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245-4D02-96E2-691A0ED8D6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1795.97</c:v>
                </c:pt>
                <c:pt idx="1">
                  <c:v>1177.77</c:v>
                </c:pt>
                <c:pt idx="2">
                  <c:v>873.87</c:v>
                </c:pt>
                <c:pt idx="3">
                  <c:v>508.15</c:v>
                </c:pt>
                <c:pt idx="4">
                  <c:v>735.29</c:v>
                </c:pt>
              </c:numCache>
            </c:numRef>
          </c:val>
          <c:extLst>
            <c:ext xmlns:c16="http://schemas.microsoft.com/office/drawing/2014/chart" uri="{C3380CC4-5D6E-409C-BE32-E72D297353CC}">
              <c16:uniqueId val="{00000000-A2B8-43CB-8A1F-99B72AAA28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2B8-43CB-8A1F-99B72AAA28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12.11</c:v>
                </c:pt>
                <c:pt idx="1">
                  <c:v>11.25</c:v>
                </c:pt>
                <c:pt idx="2">
                  <c:v>9.57</c:v>
                </c:pt>
                <c:pt idx="3">
                  <c:v>8.33</c:v>
                </c:pt>
                <c:pt idx="4">
                  <c:v>7.02</c:v>
                </c:pt>
              </c:numCache>
            </c:numRef>
          </c:val>
          <c:extLst>
            <c:ext xmlns:c16="http://schemas.microsoft.com/office/drawing/2014/chart" uri="{C3380CC4-5D6E-409C-BE32-E72D297353CC}">
              <c16:uniqueId val="{00000000-8182-4110-A1D4-A9414872EF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182-4110-A1D4-A9414872EF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85.48</c:v>
                </c:pt>
                <c:pt idx="1">
                  <c:v>82.03</c:v>
                </c:pt>
                <c:pt idx="2">
                  <c:v>82.6</c:v>
                </c:pt>
                <c:pt idx="3">
                  <c:v>84.38</c:v>
                </c:pt>
                <c:pt idx="4">
                  <c:v>85.47</c:v>
                </c:pt>
              </c:numCache>
            </c:numRef>
          </c:val>
          <c:extLst>
            <c:ext xmlns:c16="http://schemas.microsoft.com/office/drawing/2014/chart" uri="{C3380CC4-5D6E-409C-BE32-E72D297353CC}">
              <c16:uniqueId val="{00000000-2DF4-4C22-98D9-3DFBB7ABCA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DF4-4C22-98D9-3DFBB7ABCA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161.5</c:v>
                </c:pt>
                <c:pt idx="1">
                  <c:v>158.46</c:v>
                </c:pt>
                <c:pt idx="2">
                  <c:v>166.08</c:v>
                </c:pt>
                <c:pt idx="3">
                  <c:v>162.6</c:v>
                </c:pt>
                <c:pt idx="4">
                  <c:v>161.02000000000001</c:v>
                </c:pt>
              </c:numCache>
            </c:numRef>
          </c:val>
          <c:extLst>
            <c:ext xmlns:c16="http://schemas.microsoft.com/office/drawing/2014/chart" uri="{C3380CC4-5D6E-409C-BE32-E72D297353CC}">
              <c16:uniqueId val="{00000000-5F7F-4C7D-BABD-635030C298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F7F-4C7D-BABD-635030C298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 zoomScale="80" zoomScaleNormal="8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京田辺市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f>データ!$R$6</f>
        <v>71865</v>
      </c>
      <c r="AM8" s="44"/>
      <c r="AN8" s="44"/>
      <c r="AO8" s="44"/>
      <c r="AP8" s="44"/>
      <c r="AQ8" s="44"/>
      <c r="AR8" s="44"/>
      <c r="AS8" s="44"/>
      <c r="AT8" s="45">
        <f>データ!$S$6</f>
        <v>42.92</v>
      </c>
      <c r="AU8" s="46"/>
      <c r="AV8" s="46"/>
      <c r="AW8" s="46"/>
      <c r="AX8" s="46"/>
      <c r="AY8" s="46"/>
      <c r="AZ8" s="46"/>
      <c r="BA8" s="46"/>
      <c r="BB8" s="47">
        <f>データ!$T$6</f>
        <v>1674.39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94.5</v>
      </c>
      <c r="J10" s="46"/>
      <c r="K10" s="46"/>
      <c r="L10" s="46"/>
      <c r="M10" s="46"/>
      <c r="N10" s="46"/>
      <c r="O10" s="80"/>
      <c r="P10" s="47">
        <f>データ!$P$6</f>
        <v>99.55</v>
      </c>
      <c r="Q10" s="47"/>
      <c r="R10" s="47"/>
      <c r="S10" s="47"/>
      <c r="T10" s="47"/>
      <c r="U10" s="47"/>
      <c r="V10" s="47"/>
      <c r="W10" s="44">
        <f>データ!$Q$6</f>
        <v>2293</v>
      </c>
      <c r="X10" s="44"/>
      <c r="Y10" s="44"/>
      <c r="Z10" s="44"/>
      <c r="AA10" s="44"/>
      <c r="AB10" s="44"/>
      <c r="AC10" s="44"/>
      <c r="AD10" s="2"/>
      <c r="AE10" s="2"/>
      <c r="AF10" s="2"/>
      <c r="AG10" s="2"/>
      <c r="AH10" s="2"/>
      <c r="AI10" s="2"/>
      <c r="AJ10" s="2"/>
      <c r="AK10" s="2"/>
      <c r="AL10" s="44">
        <f>データ!$U$6</f>
        <v>71257</v>
      </c>
      <c r="AM10" s="44"/>
      <c r="AN10" s="44"/>
      <c r="AO10" s="44"/>
      <c r="AP10" s="44"/>
      <c r="AQ10" s="44"/>
      <c r="AR10" s="44"/>
      <c r="AS10" s="44"/>
      <c r="AT10" s="45">
        <f>データ!$V$6</f>
        <v>16</v>
      </c>
      <c r="AU10" s="46"/>
      <c r="AV10" s="46"/>
      <c r="AW10" s="46"/>
      <c r="AX10" s="46"/>
      <c r="AY10" s="46"/>
      <c r="AZ10" s="46"/>
      <c r="BA10" s="46"/>
      <c r="BB10" s="47">
        <f>データ!$W$6</f>
        <v>4453.5600000000004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kzFg0TpjhTyZBB5WCA8ERGpyHCJpLvDTL2chp+NnHLIqNtZOZ9VxEX70HxjNgX2MTm2JAxvyDPqxn/4K0eTMA==" saltValue="IoczDat7lITAsdJ4NunI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262111</v>
      </c>
      <c r="D6" s="20">
        <f t="shared" si="3"/>
        <v>46</v>
      </c>
      <c r="E6" s="20">
        <f t="shared" si="3"/>
        <v>1</v>
      </c>
      <c r="F6" s="20">
        <f t="shared" si="3"/>
        <v>0</v>
      </c>
      <c r="G6" s="20">
        <f t="shared" si="3"/>
        <v>1</v>
      </c>
      <c r="H6" s="20" t="str">
        <f t="shared" si="3"/>
        <v>京都府　京田辺市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94.5</v>
      </c>
      <c r="P6" s="21">
        <f t="shared" si="3"/>
        <v>99.55</v>
      </c>
      <c r="Q6" s="21">
        <f t="shared" si="3"/>
        <v>2293</v>
      </c>
      <c r="R6" s="21">
        <f t="shared" si="3"/>
        <v>71865</v>
      </c>
      <c r="S6" s="21">
        <f t="shared" si="3"/>
        <v>42.92</v>
      </c>
      <c r="T6" s="21">
        <f t="shared" si="3"/>
        <v>1674.39</v>
      </c>
      <c r="U6" s="21">
        <f t="shared" si="3"/>
        <v>71257</v>
      </c>
      <c r="V6" s="21">
        <f t="shared" si="3"/>
        <v>16</v>
      </c>
      <c r="W6" s="21">
        <f t="shared" si="3"/>
        <v>4453.5600000000004</v>
      </c>
      <c r="X6" s="22">
        <f>IF(X7="",NA(),X7)</f>
        <v>100.57</v>
      </c>
      <c r="Y6" s="22">
        <f t="shared" ref="Y6:AG6" si="4">IF(Y7="",NA(),Y7)</f>
        <v>100.66</v>
      </c>
      <c r="Z6" s="22">
        <f t="shared" si="4"/>
        <v>100.79</v>
      </c>
      <c r="AA6" s="22">
        <f t="shared" si="4"/>
        <v>101.49</v>
      </c>
      <c r="AB6" s="22">
        <f t="shared" si="4"/>
        <v>100.67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1795.97</v>
      </c>
      <c r="AU6" s="22">
        <f t="shared" ref="AU6:BC6" si="6">IF(AU7="",NA(),AU7)</f>
        <v>1177.77</v>
      </c>
      <c r="AV6" s="22">
        <f t="shared" si="6"/>
        <v>873.87</v>
      </c>
      <c r="AW6" s="22">
        <f t="shared" si="6"/>
        <v>508.15</v>
      </c>
      <c r="AX6" s="22">
        <f t="shared" si="6"/>
        <v>735.29</v>
      </c>
      <c r="AY6" s="22">
        <f t="shared" si="6"/>
        <v>360.86</v>
      </c>
      <c r="AZ6" s="22">
        <f t="shared" si="6"/>
        <v>350.79</v>
      </c>
      <c r="BA6" s="22">
        <f t="shared" si="6"/>
        <v>354.57</v>
      </c>
      <c r="BB6" s="22">
        <f t="shared" si="6"/>
        <v>357.74</v>
      </c>
      <c r="BC6" s="22">
        <f t="shared" si="6"/>
        <v>344.88</v>
      </c>
      <c r="BD6" s="21" t="str">
        <f>IF(BD7="","",IF(BD7="-","【-】","【"&amp;SUBSTITUTE(TEXT(BD7,"#,##0.00"),"-","△")&amp;"】"))</f>
        <v>【243.36】</v>
      </c>
      <c r="BE6" s="22">
        <f>IF(BE7="",NA(),BE7)</f>
        <v>12.11</v>
      </c>
      <c r="BF6" s="22">
        <f t="shared" ref="BF6:BN6" si="7">IF(BF7="",NA(),BF7)</f>
        <v>11.25</v>
      </c>
      <c r="BG6" s="22">
        <f t="shared" si="7"/>
        <v>9.57</v>
      </c>
      <c r="BH6" s="22">
        <f t="shared" si="7"/>
        <v>8.33</v>
      </c>
      <c r="BI6" s="22">
        <f t="shared" si="7"/>
        <v>7.02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85.48</v>
      </c>
      <c r="BQ6" s="22">
        <f t="shared" ref="BQ6:BY6" si="8">IF(BQ7="",NA(),BQ7)</f>
        <v>82.03</v>
      </c>
      <c r="BR6" s="22">
        <f t="shared" si="8"/>
        <v>82.6</v>
      </c>
      <c r="BS6" s="22">
        <f t="shared" si="8"/>
        <v>84.38</v>
      </c>
      <c r="BT6" s="22">
        <f t="shared" si="8"/>
        <v>85.47</v>
      </c>
      <c r="BU6" s="22">
        <f t="shared" si="8"/>
        <v>103.32</v>
      </c>
      <c r="BV6" s="22">
        <f t="shared" si="8"/>
        <v>100.85</v>
      </c>
      <c r="BW6" s="22">
        <f t="shared" si="8"/>
        <v>103.79</v>
      </c>
      <c r="BX6" s="22">
        <f t="shared" si="8"/>
        <v>98.3</v>
      </c>
      <c r="BY6" s="22">
        <f t="shared" si="8"/>
        <v>98.89</v>
      </c>
      <c r="BZ6" s="21" t="str">
        <f>IF(BZ7="","",IF(BZ7="-","【-】","【"&amp;SUBSTITUTE(TEXT(BZ7,"#,##0.00"),"-","△")&amp;"】"))</f>
        <v>【97.82】</v>
      </c>
      <c r="CA6" s="22">
        <f>IF(CA7="",NA(),CA7)</f>
        <v>161.5</v>
      </c>
      <c r="CB6" s="22">
        <f t="shared" ref="CB6:CJ6" si="9">IF(CB7="",NA(),CB7)</f>
        <v>158.46</v>
      </c>
      <c r="CC6" s="22">
        <f t="shared" si="9"/>
        <v>166.08</v>
      </c>
      <c r="CD6" s="22">
        <f t="shared" si="9"/>
        <v>162.6</v>
      </c>
      <c r="CE6" s="22">
        <f t="shared" si="9"/>
        <v>161.02000000000001</v>
      </c>
      <c r="CF6" s="22">
        <f t="shared" si="9"/>
        <v>168.56</v>
      </c>
      <c r="CG6" s="22">
        <f t="shared" si="9"/>
        <v>167.1</v>
      </c>
      <c r="CH6" s="22">
        <f t="shared" si="9"/>
        <v>167.86</v>
      </c>
      <c r="CI6" s="22">
        <f t="shared" si="9"/>
        <v>173.68</v>
      </c>
      <c r="CJ6" s="22">
        <f t="shared" si="9"/>
        <v>174.52</v>
      </c>
      <c r="CK6" s="21" t="str">
        <f>IF(CK7="","",IF(CK7="-","【-】","【"&amp;SUBSTITUTE(TEXT(CK7,"#,##0.00"),"-","△")&amp;"】"))</f>
        <v>【177.56】</v>
      </c>
      <c r="CL6" s="22">
        <f>IF(CL7="",NA(),CL7)</f>
        <v>78.900000000000006</v>
      </c>
      <c r="CM6" s="22">
        <f t="shared" ref="CM6:CU6" si="10">IF(CM7="",NA(),CM7)</f>
        <v>83.48</v>
      </c>
      <c r="CN6" s="22">
        <f t="shared" si="10"/>
        <v>83.38</v>
      </c>
      <c r="CO6" s="22">
        <f t="shared" si="10"/>
        <v>80.62</v>
      </c>
      <c r="CP6" s="22">
        <f t="shared" si="10"/>
        <v>81.150000000000006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96.21</v>
      </c>
      <c r="CX6" s="22">
        <f t="shared" ref="CX6:DF6" si="11">IF(CX7="",NA(),CX7)</f>
        <v>97.12</v>
      </c>
      <c r="CY6" s="22">
        <f t="shared" si="11"/>
        <v>96.13</v>
      </c>
      <c r="CZ6" s="22">
        <f t="shared" si="11"/>
        <v>95.1</v>
      </c>
      <c r="DA6" s="22">
        <f t="shared" si="11"/>
        <v>96.15</v>
      </c>
      <c r="DB6" s="22">
        <f t="shared" si="11"/>
        <v>87.08</v>
      </c>
      <c r="DC6" s="22">
        <f t="shared" si="11"/>
        <v>87.26</v>
      </c>
      <c r="DD6" s="22">
        <f t="shared" si="11"/>
        <v>87.57</v>
      </c>
      <c r="DE6" s="22">
        <f t="shared" si="11"/>
        <v>87.26</v>
      </c>
      <c r="DF6" s="22">
        <f t="shared" si="11"/>
        <v>86.95</v>
      </c>
      <c r="DG6" s="21" t="str">
        <f>IF(DG7="","",IF(DG7="-","【-】","【"&amp;SUBSTITUTE(TEXT(DG7,"#,##0.00"),"-","△")&amp;"】"))</f>
        <v>【89.42】</v>
      </c>
      <c r="DH6" s="22">
        <f>IF(DH7="",NA(),DH7)</f>
        <v>50.16</v>
      </c>
      <c r="DI6" s="22">
        <f t="shared" ref="DI6:DQ6" si="12">IF(DI7="",NA(),DI7)</f>
        <v>50.85</v>
      </c>
      <c r="DJ6" s="22">
        <f t="shared" si="12"/>
        <v>50.29</v>
      </c>
      <c r="DK6" s="22">
        <f t="shared" si="12"/>
        <v>50.9</v>
      </c>
      <c r="DL6" s="22">
        <f t="shared" si="12"/>
        <v>51.6</v>
      </c>
      <c r="DM6" s="22">
        <f t="shared" si="12"/>
        <v>48.55</v>
      </c>
      <c r="DN6" s="22">
        <f t="shared" si="12"/>
        <v>49.2</v>
      </c>
      <c r="DO6" s="22">
        <f t="shared" si="12"/>
        <v>50.01</v>
      </c>
      <c r="DP6" s="22">
        <f t="shared" si="12"/>
        <v>50.99</v>
      </c>
      <c r="DQ6" s="22">
        <f t="shared" si="12"/>
        <v>51.79</v>
      </c>
      <c r="DR6" s="21" t="str">
        <f>IF(DR7="","",IF(DR7="-","【-】","【"&amp;SUBSTITUTE(TEXT(DR7,"#,##0.00"),"-","△")&amp;"】"))</f>
        <v>【52.02】</v>
      </c>
      <c r="DS6" s="22">
        <f>IF(DS7="",NA(),DS7)</f>
        <v>20.82</v>
      </c>
      <c r="DT6" s="22">
        <f t="shared" ref="DT6:EB6" si="13">IF(DT7="",NA(),DT7)</f>
        <v>17.18</v>
      </c>
      <c r="DU6" s="22">
        <f t="shared" si="13"/>
        <v>18.43</v>
      </c>
      <c r="DV6" s="22">
        <f t="shared" si="13"/>
        <v>19.46</v>
      </c>
      <c r="DW6" s="22">
        <f t="shared" si="13"/>
        <v>20.309999999999999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1.1200000000000001</v>
      </c>
      <c r="EE6" s="22">
        <f t="shared" ref="EE6:EM6" si="14">IF(EE7="",NA(),EE7)</f>
        <v>1.19</v>
      </c>
      <c r="EF6" s="22">
        <f t="shared" si="14"/>
        <v>0.57999999999999996</v>
      </c>
      <c r="EG6" s="22">
        <f t="shared" si="14"/>
        <v>0.44</v>
      </c>
      <c r="EH6" s="21">
        <f t="shared" si="14"/>
        <v>0</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262111</v>
      </c>
      <c r="D7" s="24">
        <v>46</v>
      </c>
      <c r="E7" s="24">
        <v>1</v>
      </c>
      <c r="F7" s="24">
        <v>0</v>
      </c>
      <c r="G7" s="24">
        <v>1</v>
      </c>
      <c r="H7" s="24" t="s">
        <v>93</v>
      </c>
      <c r="I7" s="24" t="s">
        <v>94</v>
      </c>
      <c r="J7" s="24" t="s">
        <v>95</v>
      </c>
      <c r="K7" s="24" t="s">
        <v>96</v>
      </c>
      <c r="L7" s="24" t="s">
        <v>97</v>
      </c>
      <c r="M7" s="24" t="s">
        <v>98</v>
      </c>
      <c r="N7" s="25" t="s">
        <v>99</v>
      </c>
      <c r="O7" s="25">
        <v>94.5</v>
      </c>
      <c r="P7" s="25">
        <v>99.55</v>
      </c>
      <c r="Q7" s="25">
        <v>2293</v>
      </c>
      <c r="R7" s="25">
        <v>71865</v>
      </c>
      <c r="S7" s="25">
        <v>42.92</v>
      </c>
      <c r="T7" s="25">
        <v>1674.39</v>
      </c>
      <c r="U7" s="25">
        <v>71257</v>
      </c>
      <c r="V7" s="25">
        <v>16</v>
      </c>
      <c r="W7" s="25">
        <v>4453.5600000000004</v>
      </c>
      <c r="X7" s="25">
        <v>100.57</v>
      </c>
      <c r="Y7" s="25">
        <v>100.66</v>
      </c>
      <c r="Z7" s="25">
        <v>100.79</v>
      </c>
      <c r="AA7" s="25">
        <v>101.49</v>
      </c>
      <c r="AB7" s="25">
        <v>100.67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1795.97</v>
      </c>
      <c r="AU7" s="25">
        <v>1177.77</v>
      </c>
      <c r="AV7" s="25">
        <v>873.87</v>
      </c>
      <c r="AW7" s="25">
        <v>508.15</v>
      </c>
      <c r="AX7" s="25">
        <v>735.29</v>
      </c>
      <c r="AY7" s="25">
        <v>360.86</v>
      </c>
      <c r="AZ7" s="25">
        <v>350.79</v>
      </c>
      <c r="BA7" s="25">
        <v>354.57</v>
      </c>
      <c r="BB7" s="25">
        <v>357.74</v>
      </c>
      <c r="BC7" s="25">
        <v>344.88</v>
      </c>
      <c r="BD7" s="25">
        <v>243.36</v>
      </c>
      <c r="BE7" s="25">
        <v>12.11</v>
      </c>
      <c r="BF7" s="25">
        <v>11.25</v>
      </c>
      <c r="BG7" s="25">
        <v>9.57</v>
      </c>
      <c r="BH7" s="25">
        <v>8.33</v>
      </c>
      <c r="BI7" s="25">
        <v>7.02</v>
      </c>
      <c r="BJ7" s="25">
        <v>309.27999999999997</v>
      </c>
      <c r="BK7" s="25">
        <v>322.92</v>
      </c>
      <c r="BL7" s="25">
        <v>303.45999999999998</v>
      </c>
      <c r="BM7" s="25">
        <v>307.27999999999997</v>
      </c>
      <c r="BN7" s="25">
        <v>304.02</v>
      </c>
      <c r="BO7" s="25">
        <v>265.93</v>
      </c>
      <c r="BP7" s="25">
        <v>85.48</v>
      </c>
      <c r="BQ7" s="25">
        <v>82.03</v>
      </c>
      <c r="BR7" s="25">
        <v>82.6</v>
      </c>
      <c r="BS7" s="25">
        <v>84.38</v>
      </c>
      <c r="BT7" s="25">
        <v>85.47</v>
      </c>
      <c r="BU7" s="25">
        <v>103.32</v>
      </c>
      <c r="BV7" s="25">
        <v>100.85</v>
      </c>
      <c r="BW7" s="25">
        <v>103.79</v>
      </c>
      <c r="BX7" s="25">
        <v>98.3</v>
      </c>
      <c r="BY7" s="25">
        <v>98.89</v>
      </c>
      <c r="BZ7" s="25">
        <v>97.82</v>
      </c>
      <c r="CA7" s="25">
        <v>161.5</v>
      </c>
      <c r="CB7" s="25">
        <v>158.46</v>
      </c>
      <c r="CC7" s="25">
        <v>166.08</v>
      </c>
      <c r="CD7" s="25">
        <v>162.6</v>
      </c>
      <c r="CE7" s="25">
        <v>161.02000000000001</v>
      </c>
      <c r="CF7" s="25">
        <v>168.56</v>
      </c>
      <c r="CG7" s="25">
        <v>167.1</v>
      </c>
      <c r="CH7" s="25">
        <v>167.86</v>
      </c>
      <c r="CI7" s="25">
        <v>173.68</v>
      </c>
      <c r="CJ7" s="25">
        <v>174.52</v>
      </c>
      <c r="CK7" s="25">
        <v>177.56</v>
      </c>
      <c r="CL7" s="25">
        <v>78.900000000000006</v>
      </c>
      <c r="CM7" s="25">
        <v>83.48</v>
      </c>
      <c r="CN7" s="25">
        <v>83.38</v>
      </c>
      <c r="CO7" s="25">
        <v>80.62</v>
      </c>
      <c r="CP7" s="25">
        <v>81.150000000000006</v>
      </c>
      <c r="CQ7" s="25">
        <v>59.51</v>
      </c>
      <c r="CR7" s="25">
        <v>59.91</v>
      </c>
      <c r="CS7" s="25">
        <v>59.4</v>
      </c>
      <c r="CT7" s="25">
        <v>59.24</v>
      </c>
      <c r="CU7" s="25">
        <v>58.77</v>
      </c>
      <c r="CV7" s="25">
        <v>59.81</v>
      </c>
      <c r="CW7" s="25">
        <v>96.21</v>
      </c>
      <c r="CX7" s="25">
        <v>97.12</v>
      </c>
      <c r="CY7" s="25">
        <v>96.13</v>
      </c>
      <c r="CZ7" s="25">
        <v>95.1</v>
      </c>
      <c r="DA7" s="25">
        <v>96.15</v>
      </c>
      <c r="DB7" s="25">
        <v>87.08</v>
      </c>
      <c r="DC7" s="25">
        <v>87.26</v>
      </c>
      <c r="DD7" s="25">
        <v>87.57</v>
      </c>
      <c r="DE7" s="25">
        <v>87.26</v>
      </c>
      <c r="DF7" s="25">
        <v>86.95</v>
      </c>
      <c r="DG7" s="25">
        <v>89.42</v>
      </c>
      <c r="DH7" s="25">
        <v>50.16</v>
      </c>
      <c r="DI7" s="25">
        <v>50.85</v>
      </c>
      <c r="DJ7" s="25">
        <v>50.29</v>
      </c>
      <c r="DK7" s="25">
        <v>50.9</v>
      </c>
      <c r="DL7" s="25">
        <v>51.6</v>
      </c>
      <c r="DM7" s="25">
        <v>48.55</v>
      </c>
      <c r="DN7" s="25">
        <v>49.2</v>
      </c>
      <c r="DO7" s="25">
        <v>50.01</v>
      </c>
      <c r="DP7" s="25">
        <v>50.99</v>
      </c>
      <c r="DQ7" s="25">
        <v>51.79</v>
      </c>
      <c r="DR7" s="25">
        <v>52.02</v>
      </c>
      <c r="DS7" s="25">
        <v>20.82</v>
      </c>
      <c r="DT7" s="25">
        <v>17.18</v>
      </c>
      <c r="DU7" s="25">
        <v>18.43</v>
      </c>
      <c r="DV7" s="25">
        <v>19.46</v>
      </c>
      <c r="DW7" s="25">
        <v>20.309999999999999</v>
      </c>
      <c r="DX7" s="25">
        <v>17.11</v>
      </c>
      <c r="DY7" s="25">
        <v>18.329999999999998</v>
      </c>
      <c r="DZ7" s="25">
        <v>20.27</v>
      </c>
      <c r="EA7" s="25">
        <v>21.69</v>
      </c>
      <c r="EB7" s="25">
        <v>23.19</v>
      </c>
      <c r="EC7" s="25">
        <v>25.37</v>
      </c>
      <c r="ED7" s="25">
        <v>1.1200000000000001</v>
      </c>
      <c r="EE7" s="25">
        <v>1.19</v>
      </c>
      <c r="EF7" s="25">
        <v>0.57999999999999996</v>
      </c>
      <c r="EG7" s="25">
        <v>0.44</v>
      </c>
      <c r="EH7" s="25">
        <v>0</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哲也</cp:lastModifiedBy>
  <cp:lastPrinted>2025-02-18T04:41:45Z</cp:lastPrinted>
  <dcterms:created xsi:type="dcterms:W3CDTF">2025-01-24T06:51:30Z</dcterms:created>
  <dcterms:modified xsi:type="dcterms:W3CDTF">2025-02-18T04:41:47Z</dcterms:modified>
  <cp:category/>
</cp:coreProperties>
</file>