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Jm0026-smb1\総務部\各課専用\自治振興課\07税財政担当（地方公営企業）\経営比較分析表\令和６年度\070120 公営企業における経営比較分析表（令和５年度決算）の分析等について\05 HPアップ版（最終版）\12 京田辺市\"/>
    </mc:Choice>
  </mc:AlternateContent>
  <xr:revisionPtr revIDLastSave="0" documentId="13_ncr:1_{30475D48-A457-4858-A7D1-B8A7630CF1D8}" xr6:coauthVersionLast="36" xr6:coauthVersionMax="47" xr10:uidLastSave="{00000000-0000-0000-0000-000000000000}"/>
  <workbookProtection workbookAlgorithmName="SHA-512" workbookHashValue="CKuTMdHb/Zm1EJpflYuotwY00Wy6t5l4m+brZcrOd0y/nMnJKb6SL3WO7UJOm6R0Uhv2xvAutbuwQR/vWhXHhQ==" workbookSaltValue="yOTqyNbO4JcHQ1DBkEdRcw==" workbookSpinCount="100000" lockStructure="1"/>
  <bookViews>
    <workbookView xWindow="0" yWindow="0" windowWidth="19200" windowHeight="6860" xr2:uid="{00000000-000D-0000-FFFF-FFFF00000000}"/>
  </bookViews>
  <sheets>
    <sheet name="法適用_水道事業" sheetId="4" r:id="rId1"/>
    <sheet name="データ" sheetId="5" state="hidden" r:id="rId2"/>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R6" i="5"/>
  <c r="Q6" i="5"/>
  <c r="W10" i="4" s="1"/>
  <c r="P6" i="5"/>
  <c r="P10" i="4" s="1"/>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G85" i="4"/>
  <c r="F85" i="4"/>
  <c r="BB10" i="4"/>
  <c r="AL10" i="4"/>
  <c r="I10" i="4"/>
  <c r="BB8" i="4"/>
  <c r="AT8" i="4"/>
  <c r="AL8" i="4"/>
  <c r="AD8" i="4"/>
  <c r="W8" i="4"/>
  <c r="P8" i="4"/>
  <c r="I8" i="4"/>
  <c r="B8" i="4"/>
  <c r="B6" i="4"/>
</calcChain>
</file>

<file path=xl/sharedStrings.xml><?xml version="1.0" encoding="utf-8"?>
<sst xmlns="http://schemas.openxmlformats.org/spreadsheetml/2006/main" count="228" uniqueCount="114">
  <si>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</si>
  <si>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</si>
  <si>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</si>
  <si>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</si>
  <si>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</si>
  <si>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</si>
  <si>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</si>
  <si>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</si>
  <si>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</si>
  <si>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</si>
  <si>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</si>
  <si>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</si>
  <si>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</si>
  <si>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</si>
  <si>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</si>
  <si>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</si>
  <si>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</si>
  <si>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</si>
  <si>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</si>
  <si>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</si>
  <si>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</si>
  <si>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</si>
  <si>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</si>
  <si>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</si>
  <si>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</si>
  <si>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</si>
  <si>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</si>
  <si>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</si>
  <si>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</si>
  <si>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</si>
  <si>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</si>
  <si>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</si>
  <si>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</si>
  <si>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</si>
  <si>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</si>
  <si>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</si>
  <si>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</si>
  <si>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</si>
  <si>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</si>
  <si>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</si>
  <si>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</si>
  <si>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</si>
  <si>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</si>
  <si>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</si>
  <si>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</si>
  <si>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</si>
  <si>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</si>
  <si>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</si>
  <si>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</si>
  <si>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</si>
  <si>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</si>
  <si>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</si>
  <si>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</si>
  <si>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</si>
  <si>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</si>
  <si>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</si>
  <si>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</si>
  <si>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</si>
  <si>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</si>
  <si>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</si>
  <si>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</si>
  <si>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</si>
  <si>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</si>
  <si>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</si>
  <si>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</si>
  <si>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</si>
  <si>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</si>
  <si>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</si>
  <si>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</si>
  <si>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</si>
  <si>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</si>
  <si>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</si>
  <si>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</si>
  <si>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</si>
  <si>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</si>
  <si>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</si>
  <si>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</si>
  <si>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</si>
  <si>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</si>
  <si>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</si>
  <si>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</si>
  <si>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</si>
  <si>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</si>
  <si>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</si>
  <si>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</si>
  <si>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</si>
  <si>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</si>
  <si>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</si>
  <si>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</si>
  <si>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</si>
  <si>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</si>
  <si>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</si>
  <si>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</si>
  <si>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京田辺市</t>
  </si>
  <si>
    <t>法適用</t>
  </si>
  <si>
    <t>水道事業</t>
  </si>
  <si>
    <t>末端給水事業</t>
  </si>
  <si>
    <t>A4</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</si>
  <si>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</si>
  <si>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</si>
  <si>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</si>
  <si>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</si>
  <si>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</si>
  <si>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</si>
  <si>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</si>
  <si>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</si>
  <si>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</si>
  <si>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</si>
  <si>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</si>
  <si>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</si>
  <si>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</si>
  <si>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　経営の健全性については、自己資本構成比率も90％以上と高く、健全な財務状況にありますが、経営の効率性については、料金回収率が80％台と低く、水道料金収入では必要な経費を賄えず、分担金を原資とする基金の取崩しで対応している状況です。
　また、今後は施設や管路の老朽化が進んできますが、長寿命化、延命化をめざした更新周期に従って優先順位を定めた計画に基づき、損益勘定留保資金（施設や管路を更新するための資金等）を一定保ちながら更新を行ってまいります。</t>
    <rPh sb="178" eb="180">
      <t>ソンエキ</t>
    </rPh>
    <rPh sb="180" eb="182">
      <t>カンジョウ</t>
    </rPh>
    <rPh sb="202" eb="203">
      <t>トウ</t>
    </rPh>
    <phoneticPr fontId="4"/>
  </si>
  <si>
    <t>《健全性》
　経常費用が経常収益でどの程度賄えているかを示す経常収支比率（①）は、営業収支の赤字分を基金からの補填により収支均衡を図っていることから100%に近い状況です。　営業収益に対して累積欠損金の状況を示す累積欠損金比率（②）は、累積欠損金が発生していないため、０％となっています。
　短期的な支払い能力を示す流動比率（③）については、十分な流動資産を有していることから、支払い能力は確保されている状況となっています。
　企業債が経営に与える影響を示す企業債残高対給水収益比率（④）については、基金の活用により近年企業債を借入れていないため、比率は非常に低い状況にあります。
《効率性》
　水道を供給する費用がどの程度水道料金で賄えているかを示す料金回収率（⑤）については、供給単価が給水原価より安価で１００％を切っており、水道料金だけでは水道を供給する費用を賄い切れていない状況になっています。
　また水道１㎥当たりの給水原価（⑥）は、費用減少により給水原価が前年度と比べて減少しましたが、全国平均や類似団体平均よりやや低い状況にあります。
　施設の配水能力に対する実際の量との割合を示す施設利用率（⑦）については、ほぼ横ばいです。
　また、給水水量全体のうち、給水収益につながっている水量の割合を示す有収率（⑧）は、計画的な管路の更新をしているため、大規模漏水などによる無効水量が少なく、前年度より増加に転じ、全国平均や類似団体平均以上の効率的運用が行えています。</t>
    <rPh sb="599" eb="602">
      <t>ゼンネンド</t>
    </rPh>
    <rPh sb="604" eb="606">
      <t>ゾウカ</t>
    </rPh>
    <rPh sb="607" eb="608">
      <t>テン</t>
    </rPh>
    <phoneticPr fontId="4"/>
  </si>
  <si>
    <t>　有形固定資産減価償却率（①）は全国平均、類似団体平均と同程度になっています。
  管路の老朽化度合いを示す管路経年化率（②）は、過去の開発等による経年管路延長が増加しています。
　管路の更新ペースを示す管路の更新率（③）は、年度によってばらつきがありますが、令和5年度は、繰越事業等により数値が上がらず全国平均や類似団体平均より低い状況にあります。</t>
    <rPh sb="28" eb="29">
      <t>オナ</t>
    </rPh>
    <rPh sb="29" eb="31">
      <t>テイド</t>
    </rPh>
    <rPh sb="70" eb="71">
      <t>トウ</t>
    </rPh>
    <rPh sb="130" eb="132">
      <t>レイワ</t>
    </rPh>
    <rPh sb="137" eb="139">
      <t>クリコシ</t>
    </rPh>
    <rPh sb="139" eb="141">
      <t>ジギョウ</t>
    </rPh>
    <rPh sb="141" eb="142">
      <t>トウ</t>
    </rPh>
    <rPh sb="145" eb="147">
      <t>スウチ</t>
    </rPh>
    <rPh sb="148" eb="149">
      <t>ア</t>
    </rPh>
    <rPh sb="165" eb="166">
      <t>ヒク</t>
    </rPh>
    <rPh sb="167" eb="169">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</si>
</sst>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1.1200000000000001</c:v>
                </c:pt>
                <c:pt idx="1">
                  <c:v>1.19</c:v>
                </c:pt>
                <c:pt idx="2">
                  <c:v>0.57999999999999996</c:v>
                </c:pt>
                <c:pt idx="3">
                  <c:v>0.44</c:v>
                </c:pt>
                <c:pt idx="4" formatCode="#,##0.00;&quot;△&quot;#,##0.00">
                  <c:v>0</c:v>
                </c:pt>
              </c:numCache>
            </c:numRef>
          </c:val>
          <c:extLst>
            <c:ext xmlns:c16="http://schemas.microsoft.com/office/drawing/2014/chart" uri="{C3380CC4-5D6E-409C-BE32-E72D297353CC}">
              <c16:uniqueId val="{00000000-FE0D-488F-BAD5-9F60AD0A9A4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c:v>
                </c:pt>
                <c:pt idx="2">
                  <c:v>0.56000000000000005</c:v>
                </c:pt>
                <c:pt idx="3">
                  <c:v>0.6</c:v>
                </c:pt>
                <c:pt idx="4">
                  <c:v>0.53</c:v>
                </c:pt>
              </c:numCache>
            </c:numRef>
          </c:val>
          <c:smooth val="0"/>
          <c:extLst>
            <c:ext xmlns:c16="http://schemas.microsoft.com/office/drawing/2014/chart" uri="{C3380CC4-5D6E-409C-BE32-E72D297353CC}">
              <c16:uniqueId val="{00000001-FE0D-488F-BAD5-9F60AD0A9A4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100.57</c:v>
                </c:pt>
                <c:pt idx="1">
                  <c:v>100.66</c:v>
                </c:pt>
                <c:pt idx="2">
                  <c:v>100.79</c:v>
                </c:pt>
                <c:pt idx="3">
                  <c:v>101.49</c:v>
                </c:pt>
                <c:pt idx="4">
                  <c:v>100.67</c:v>
                </c:pt>
              </c:numCache>
            </c:numRef>
          </c:val>
          <c:extLst>
            <c:ext xmlns:c16="http://schemas.microsoft.com/office/drawing/2014/chart" uri="{C3380CC4-5D6E-409C-BE32-E72D297353CC}">
              <c16:uniqueId val="{00000000-2BB2-4E46-8A0B-C502AEEDA44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111.17</c:v>
                </c:pt>
                <c:pt idx="1">
                  <c:v>110.91</c:v>
                </c:pt>
                <c:pt idx="2">
                  <c:v>111.49</c:v>
                </c:pt>
                <c:pt idx="3">
                  <c:v>109.09</c:v>
                </c:pt>
                <c:pt idx="4">
                  <c:v>109.05</c:v>
                </c:pt>
              </c:numCache>
            </c:numRef>
          </c:val>
          <c:smooth val="0"/>
          <c:extLst>
            <c:ext xmlns:c16="http://schemas.microsoft.com/office/drawing/2014/chart" uri="{C3380CC4-5D6E-409C-BE32-E72D297353CC}">
              <c16:uniqueId val="{00000001-2BB2-4E46-8A0B-C502AEEDA44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50.16</c:v>
                </c:pt>
                <c:pt idx="1">
                  <c:v>50.85</c:v>
                </c:pt>
                <c:pt idx="2">
                  <c:v>50.29</c:v>
                </c:pt>
                <c:pt idx="3">
                  <c:v>50.9</c:v>
                </c:pt>
                <c:pt idx="4">
                  <c:v>51.6</c:v>
                </c:pt>
              </c:numCache>
            </c:numRef>
          </c:val>
          <c:extLst>
            <c:ext xmlns:c16="http://schemas.microsoft.com/office/drawing/2014/chart" uri="{C3380CC4-5D6E-409C-BE32-E72D297353CC}">
              <c16:uniqueId val="{00000000-7148-490D-85D6-2E3F2E1049A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48.55</c:v>
                </c:pt>
                <c:pt idx="1">
                  <c:v>49.2</c:v>
                </c:pt>
                <c:pt idx="2">
                  <c:v>50.01</c:v>
                </c:pt>
                <c:pt idx="3">
                  <c:v>50.99</c:v>
                </c:pt>
                <c:pt idx="4">
                  <c:v>51.79</c:v>
                </c:pt>
              </c:numCache>
            </c:numRef>
          </c:val>
          <c:smooth val="0"/>
          <c:extLst>
            <c:ext xmlns:c16="http://schemas.microsoft.com/office/drawing/2014/chart" uri="{C3380CC4-5D6E-409C-BE32-E72D297353CC}">
              <c16:uniqueId val="{00000001-7148-490D-85D6-2E3F2E1049A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20.82</c:v>
                </c:pt>
                <c:pt idx="1">
                  <c:v>17.18</c:v>
                </c:pt>
                <c:pt idx="2">
                  <c:v>18.43</c:v>
                </c:pt>
                <c:pt idx="3">
                  <c:v>19.46</c:v>
                </c:pt>
                <c:pt idx="4">
                  <c:v>20.309999999999999</c:v>
                </c:pt>
              </c:numCache>
            </c:numRef>
          </c:val>
          <c:extLst>
            <c:ext xmlns:c16="http://schemas.microsoft.com/office/drawing/2014/chart" uri="{C3380CC4-5D6E-409C-BE32-E72D297353CC}">
              <c16:uniqueId val="{00000000-F95E-4F84-B9C9-8C7819C6786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17.11</c:v>
                </c:pt>
                <c:pt idx="1">
                  <c:v>18.329999999999998</c:v>
                </c:pt>
                <c:pt idx="2">
                  <c:v>20.27</c:v>
                </c:pt>
                <c:pt idx="3">
                  <c:v>21.69</c:v>
                </c:pt>
                <c:pt idx="4">
                  <c:v>23.19</c:v>
                </c:pt>
              </c:numCache>
            </c:numRef>
          </c:val>
          <c:smooth val="0"/>
          <c:extLst>
            <c:ext xmlns:c16="http://schemas.microsoft.com/office/drawing/2014/chart" uri="{C3380CC4-5D6E-409C-BE32-E72D297353CC}">
              <c16:uniqueId val="{00000001-F95E-4F84-B9C9-8C7819C6786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245-4D02-96E2-691A0ED8D60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0.78</c:v>
                </c:pt>
                <c:pt idx="1">
                  <c:v>0.92</c:v>
                </c:pt>
                <c:pt idx="2">
                  <c:v>0.87</c:v>
                </c:pt>
                <c:pt idx="3">
                  <c:v>0.93</c:v>
                </c:pt>
                <c:pt idx="4">
                  <c:v>1.02</c:v>
                </c:pt>
              </c:numCache>
            </c:numRef>
          </c:val>
          <c:smooth val="0"/>
          <c:extLst>
            <c:ext xmlns:c16="http://schemas.microsoft.com/office/drawing/2014/chart" uri="{C3380CC4-5D6E-409C-BE32-E72D297353CC}">
              <c16:uniqueId val="{00000001-8245-4D02-96E2-691A0ED8D60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1795.97</c:v>
                </c:pt>
                <c:pt idx="1">
                  <c:v>1177.77</c:v>
                </c:pt>
                <c:pt idx="2">
                  <c:v>873.87</c:v>
                </c:pt>
                <c:pt idx="3">
                  <c:v>508.15</c:v>
                </c:pt>
                <c:pt idx="4">
                  <c:v>735.29</c:v>
                </c:pt>
              </c:numCache>
            </c:numRef>
          </c:val>
          <c:extLst>
            <c:ext xmlns:c16="http://schemas.microsoft.com/office/drawing/2014/chart" uri="{C3380CC4-5D6E-409C-BE32-E72D297353CC}">
              <c16:uniqueId val="{00000000-A2B8-43CB-8A1F-99B72AAA28A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360.86</c:v>
                </c:pt>
                <c:pt idx="1">
                  <c:v>350.79</c:v>
                </c:pt>
                <c:pt idx="2">
                  <c:v>354.57</c:v>
                </c:pt>
                <c:pt idx="3">
                  <c:v>357.74</c:v>
                </c:pt>
                <c:pt idx="4">
                  <c:v>344.88</c:v>
                </c:pt>
              </c:numCache>
            </c:numRef>
          </c:val>
          <c:smooth val="0"/>
          <c:extLst>
            <c:ext xmlns:c16="http://schemas.microsoft.com/office/drawing/2014/chart" uri="{C3380CC4-5D6E-409C-BE32-E72D297353CC}">
              <c16:uniqueId val="{00000001-A2B8-43CB-8A1F-99B72AAA28A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12.11</c:v>
                </c:pt>
                <c:pt idx="1">
                  <c:v>11.25</c:v>
                </c:pt>
                <c:pt idx="2">
                  <c:v>9.57</c:v>
                </c:pt>
                <c:pt idx="3">
                  <c:v>8.33</c:v>
                </c:pt>
                <c:pt idx="4">
                  <c:v>7.02</c:v>
                </c:pt>
              </c:numCache>
            </c:numRef>
          </c:val>
          <c:extLst>
            <c:ext xmlns:c16="http://schemas.microsoft.com/office/drawing/2014/chart" uri="{C3380CC4-5D6E-409C-BE32-E72D297353CC}">
              <c16:uniqueId val="{00000000-8182-4110-A1D4-A9414872EF4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309.27999999999997</c:v>
                </c:pt>
                <c:pt idx="1">
                  <c:v>322.92</c:v>
                </c:pt>
                <c:pt idx="2">
                  <c:v>303.45999999999998</c:v>
                </c:pt>
                <c:pt idx="3">
                  <c:v>307.27999999999997</c:v>
                </c:pt>
                <c:pt idx="4">
                  <c:v>304.02</c:v>
                </c:pt>
              </c:numCache>
            </c:numRef>
          </c:val>
          <c:smooth val="0"/>
          <c:extLst>
            <c:ext xmlns:c16="http://schemas.microsoft.com/office/drawing/2014/chart" uri="{C3380CC4-5D6E-409C-BE32-E72D297353CC}">
              <c16:uniqueId val="{00000001-8182-4110-A1D4-A9414872EF4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85.48</c:v>
                </c:pt>
                <c:pt idx="1">
                  <c:v>82.03</c:v>
                </c:pt>
                <c:pt idx="2">
                  <c:v>82.6</c:v>
                </c:pt>
                <c:pt idx="3">
                  <c:v>84.38</c:v>
                </c:pt>
                <c:pt idx="4">
                  <c:v>85.47</c:v>
                </c:pt>
              </c:numCache>
            </c:numRef>
          </c:val>
          <c:extLst>
            <c:ext xmlns:c16="http://schemas.microsoft.com/office/drawing/2014/chart" uri="{C3380CC4-5D6E-409C-BE32-E72D297353CC}">
              <c16:uniqueId val="{00000000-2DF4-4C22-98D9-3DFBB7ABCA0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103.32</c:v>
                </c:pt>
                <c:pt idx="1">
                  <c:v>100.85</c:v>
                </c:pt>
                <c:pt idx="2">
                  <c:v>103.79</c:v>
                </c:pt>
                <c:pt idx="3">
                  <c:v>98.3</c:v>
                </c:pt>
                <c:pt idx="4">
                  <c:v>98.89</c:v>
                </c:pt>
              </c:numCache>
            </c:numRef>
          </c:val>
          <c:smooth val="0"/>
          <c:extLst>
            <c:ext xmlns:c16="http://schemas.microsoft.com/office/drawing/2014/chart" uri="{C3380CC4-5D6E-409C-BE32-E72D297353CC}">
              <c16:uniqueId val="{00000001-2DF4-4C22-98D9-3DFBB7ABCA0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161.5</c:v>
                </c:pt>
                <c:pt idx="1">
                  <c:v>158.46</c:v>
                </c:pt>
                <c:pt idx="2">
                  <c:v>166.08</c:v>
                </c:pt>
                <c:pt idx="3">
                  <c:v>162.6</c:v>
                </c:pt>
                <c:pt idx="4">
                  <c:v>161.02000000000001</c:v>
                </c:pt>
              </c:numCache>
            </c:numRef>
          </c:val>
          <c:extLst>
            <c:ext xmlns:c16="http://schemas.microsoft.com/office/drawing/2014/chart" uri="{C3380CC4-5D6E-409C-BE32-E72D297353CC}">
              <c16:uniqueId val="{00000000-5F7F-4C7D-BABD-635030C2981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168.56</c:v>
                </c:pt>
                <c:pt idx="1">
                  <c:v>167.1</c:v>
                </c:pt>
                <c:pt idx="2">
                  <c:v>167.86</c:v>
                </c:pt>
                <c:pt idx="3">
                  <c:v>173.68</c:v>
                </c:pt>
                <c:pt idx="4">
                  <c:v>174.52</c:v>
                </c:pt>
              </c:numCache>
            </c:numRef>
          </c:val>
          <c:smooth val="0"/>
          <c:extLst>
            <c:ext xmlns:c16="http://schemas.microsoft.com/office/drawing/2014/chart" uri="{C3380CC4-5D6E-409C-BE32-E72D297353CC}">
              <c16:uniqueId val="{00000001-5F7F-4C7D-BABD-635030C2981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78.900000000000006</c:v>
                </c:pt>
                <c:pt idx="1">
                  <c:v>83.48</c:v>
                </c:pt>
                <c:pt idx="2">
                  <c:v>83.38</c:v>
                </c:pt>
                <c:pt idx="3">
                  <c:v>80.62</c:v>
                </c:pt>
                <c:pt idx="4">
                  <c:v>81.150000000000006</c:v>
                </c:pt>
              </c:numCache>
            </c:numRef>
          </c:val>
          <c:extLst>
            <c:ext xmlns:c16="http://schemas.microsoft.com/office/drawing/2014/chart" uri="{C3380CC4-5D6E-409C-BE32-E72D297353CC}">
              <c16:uniqueId val="{00000000-EE66-4848-B542-E24D4C88ADA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59.51</c:v>
                </c:pt>
                <c:pt idx="1">
                  <c:v>59.91</c:v>
                </c:pt>
                <c:pt idx="2">
                  <c:v>59.4</c:v>
                </c:pt>
                <c:pt idx="3">
                  <c:v>59.24</c:v>
                </c:pt>
                <c:pt idx="4">
                  <c:v>58.77</c:v>
                </c:pt>
              </c:numCache>
            </c:numRef>
          </c:val>
          <c:smooth val="0"/>
          <c:extLst>
            <c:ext xmlns:c16="http://schemas.microsoft.com/office/drawing/2014/chart" uri="{C3380CC4-5D6E-409C-BE32-E72D297353CC}">
              <c16:uniqueId val="{00000001-EE66-4848-B542-E24D4C88ADA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96.21</c:v>
                </c:pt>
                <c:pt idx="1">
                  <c:v>97.12</c:v>
                </c:pt>
                <c:pt idx="2">
                  <c:v>96.13</c:v>
                </c:pt>
                <c:pt idx="3">
                  <c:v>95.1</c:v>
                </c:pt>
                <c:pt idx="4">
                  <c:v>96.15</c:v>
                </c:pt>
              </c:numCache>
            </c:numRef>
          </c:val>
          <c:extLst>
            <c:ext xmlns:c16="http://schemas.microsoft.com/office/drawing/2014/chart" uri="{C3380CC4-5D6E-409C-BE32-E72D297353CC}">
              <c16:uniqueId val="{00000000-A2AF-4585-AB33-36626CA7065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87.08</c:v>
                </c:pt>
                <c:pt idx="1">
                  <c:v>87.26</c:v>
                </c:pt>
                <c:pt idx="2">
                  <c:v>87.57</c:v>
                </c:pt>
                <c:pt idx="3">
                  <c:v>87.26</c:v>
                </c:pt>
                <c:pt idx="4">
                  <c:v>86.95</c:v>
                </c:pt>
              </c:numCache>
            </c:numRef>
          </c:val>
          <c:smooth val="0"/>
          <c:extLst>
            <c:ext xmlns:c16="http://schemas.microsoft.com/office/drawing/2014/chart" uri="{C3380CC4-5D6E-409C-BE32-E72D297353CC}">
              <c16:uniqueId val="{00000001-A2AF-4585-AB33-36626CA7065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J1" zoomScale="80" zoomScaleNormal="80" workbookViewId="0">
      <selection activeCell="BL66" sqref="BL66:BZ82"/>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データ!H6</f>
        <v>京都府　京田辺市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2">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A4</v>
      </c>
      <c r="X8" s="43"/>
      <c r="Y8" s="43"/>
      <c r="Z8" s="43"/>
      <c r="AA8" s="43"/>
      <c r="AB8" s="43"/>
      <c r="AC8" s="43"/>
      <c r="AD8" s="43" t="str">
        <f>データ!$M$6</f>
        <v>自治体職員</v>
      </c>
      <c r="AE8" s="43"/>
      <c r="AF8" s="43"/>
      <c r="AG8" s="43"/>
      <c r="AH8" s="43"/>
      <c r="AI8" s="43"/>
      <c r="AJ8" s="43"/>
      <c r="AK8" s="2"/>
      <c r="AL8" s="44">
        <f>データ!$R$6</f>
        <v>71865</v>
      </c>
      <c r="AM8" s="44"/>
      <c r="AN8" s="44"/>
      <c r="AO8" s="44"/>
      <c r="AP8" s="44"/>
      <c r="AQ8" s="44"/>
      <c r="AR8" s="44"/>
      <c r="AS8" s="44"/>
      <c r="AT8" s="45">
        <f>データ!$S$6</f>
        <v>42.92</v>
      </c>
      <c r="AU8" s="46"/>
      <c r="AV8" s="46"/>
      <c r="AW8" s="46"/>
      <c r="AX8" s="46"/>
      <c r="AY8" s="46"/>
      <c r="AZ8" s="46"/>
      <c r="BA8" s="46"/>
      <c r="BB8" s="47">
        <f>データ!$T$6</f>
        <v>1674.39</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2">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2">
      <c r="A10" s="2"/>
      <c r="B10" s="45" t="str">
        <f>データ!$N$6</f>
        <v>-</v>
      </c>
      <c r="C10" s="46"/>
      <c r="D10" s="46"/>
      <c r="E10" s="46"/>
      <c r="F10" s="46"/>
      <c r="G10" s="46"/>
      <c r="H10" s="46"/>
      <c r="I10" s="45">
        <f>データ!$O$6</f>
        <v>94.5</v>
      </c>
      <c r="J10" s="46"/>
      <c r="K10" s="46"/>
      <c r="L10" s="46"/>
      <c r="M10" s="46"/>
      <c r="N10" s="46"/>
      <c r="O10" s="80"/>
      <c r="P10" s="47">
        <f>データ!$P$6</f>
        <v>99.55</v>
      </c>
      <c r="Q10" s="47"/>
      <c r="R10" s="47"/>
      <c r="S10" s="47"/>
      <c r="T10" s="47"/>
      <c r="U10" s="47"/>
      <c r="V10" s="47"/>
      <c r="W10" s="44">
        <f>データ!$Q$6</f>
        <v>2293</v>
      </c>
      <c r="X10" s="44"/>
      <c r="Y10" s="44"/>
      <c r="Z10" s="44"/>
      <c r="AA10" s="44"/>
      <c r="AB10" s="44"/>
      <c r="AC10" s="44"/>
      <c r="AD10" s="2"/>
      <c r="AE10" s="2"/>
      <c r="AF10" s="2"/>
      <c r="AG10" s="2"/>
      <c r="AH10" s="2"/>
      <c r="AI10" s="2"/>
      <c r="AJ10" s="2"/>
      <c r="AK10" s="2"/>
      <c r="AL10" s="44">
        <f>データ!$U$6</f>
        <v>71257</v>
      </c>
      <c r="AM10" s="44"/>
      <c r="AN10" s="44"/>
      <c r="AO10" s="44"/>
      <c r="AP10" s="44"/>
      <c r="AQ10" s="44"/>
      <c r="AR10" s="44"/>
      <c r="AS10" s="44"/>
      <c r="AT10" s="45">
        <f>データ!$V$6</f>
        <v>16</v>
      </c>
      <c r="AU10" s="46"/>
      <c r="AV10" s="46"/>
      <c r="AW10" s="46"/>
      <c r="AX10" s="46"/>
      <c r="AY10" s="46"/>
      <c r="AZ10" s="46"/>
      <c r="BA10" s="46"/>
      <c r="BB10" s="47">
        <f>データ!$W$6</f>
        <v>4453.5600000000004</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2">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2">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1" t="s">
        <v>112</v>
      </c>
      <c r="BM16" s="82"/>
      <c r="BN16" s="82"/>
      <c r="BO16" s="82"/>
      <c r="BP16" s="82"/>
      <c r="BQ16" s="82"/>
      <c r="BR16" s="82"/>
      <c r="BS16" s="82"/>
      <c r="BT16" s="82"/>
      <c r="BU16" s="82"/>
      <c r="BV16" s="82"/>
      <c r="BW16" s="82"/>
      <c r="BX16" s="82"/>
      <c r="BY16" s="82"/>
      <c r="BZ16" s="8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1"/>
      <c r="BM17" s="82"/>
      <c r="BN17" s="82"/>
      <c r="BO17" s="82"/>
      <c r="BP17" s="82"/>
      <c r="BQ17" s="82"/>
      <c r="BR17" s="82"/>
      <c r="BS17" s="82"/>
      <c r="BT17" s="82"/>
      <c r="BU17" s="82"/>
      <c r="BV17" s="82"/>
      <c r="BW17" s="82"/>
      <c r="BX17" s="82"/>
      <c r="BY17" s="82"/>
      <c r="BZ17" s="8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1"/>
      <c r="BM18" s="82"/>
      <c r="BN18" s="82"/>
      <c r="BO18" s="82"/>
      <c r="BP18" s="82"/>
      <c r="BQ18" s="82"/>
      <c r="BR18" s="82"/>
      <c r="BS18" s="82"/>
      <c r="BT18" s="82"/>
      <c r="BU18" s="82"/>
      <c r="BV18" s="82"/>
      <c r="BW18" s="82"/>
      <c r="BX18" s="82"/>
      <c r="BY18" s="82"/>
      <c r="BZ18" s="8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1"/>
      <c r="BM19" s="82"/>
      <c r="BN19" s="82"/>
      <c r="BO19" s="82"/>
      <c r="BP19" s="82"/>
      <c r="BQ19" s="82"/>
      <c r="BR19" s="82"/>
      <c r="BS19" s="82"/>
      <c r="BT19" s="82"/>
      <c r="BU19" s="82"/>
      <c r="BV19" s="82"/>
      <c r="BW19" s="82"/>
      <c r="BX19" s="82"/>
      <c r="BY19" s="82"/>
      <c r="BZ19" s="8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1"/>
      <c r="BM20" s="82"/>
      <c r="BN20" s="82"/>
      <c r="BO20" s="82"/>
      <c r="BP20" s="82"/>
      <c r="BQ20" s="82"/>
      <c r="BR20" s="82"/>
      <c r="BS20" s="82"/>
      <c r="BT20" s="82"/>
      <c r="BU20" s="82"/>
      <c r="BV20" s="82"/>
      <c r="BW20" s="82"/>
      <c r="BX20" s="82"/>
      <c r="BY20" s="82"/>
      <c r="BZ20" s="8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1"/>
      <c r="BM21" s="82"/>
      <c r="BN21" s="82"/>
      <c r="BO21" s="82"/>
      <c r="BP21" s="82"/>
      <c r="BQ21" s="82"/>
      <c r="BR21" s="82"/>
      <c r="BS21" s="82"/>
      <c r="BT21" s="82"/>
      <c r="BU21" s="82"/>
      <c r="BV21" s="82"/>
      <c r="BW21" s="82"/>
      <c r="BX21" s="82"/>
      <c r="BY21" s="82"/>
      <c r="BZ21" s="8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1"/>
      <c r="BM22" s="82"/>
      <c r="BN22" s="82"/>
      <c r="BO22" s="82"/>
      <c r="BP22" s="82"/>
      <c r="BQ22" s="82"/>
      <c r="BR22" s="82"/>
      <c r="BS22" s="82"/>
      <c r="BT22" s="82"/>
      <c r="BU22" s="82"/>
      <c r="BV22" s="82"/>
      <c r="BW22" s="82"/>
      <c r="BX22" s="82"/>
      <c r="BY22" s="82"/>
      <c r="BZ22" s="8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1"/>
      <c r="BM23" s="82"/>
      <c r="BN23" s="82"/>
      <c r="BO23" s="82"/>
      <c r="BP23" s="82"/>
      <c r="BQ23" s="82"/>
      <c r="BR23" s="82"/>
      <c r="BS23" s="82"/>
      <c r="BT23" s="82"/>
      <c r="BU23" s="82"/>
      <c r="BV23" s="82"/>
      <c r="BW23" s="82"/>
      <c r="BX23" s="82"/>
      <c r="BY23" s="82"/>
      <c r="BZ23" s="8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1"/>
      <c r="BM24" s="82"/>
      <c r="BN24" s="82"/>
      <c r="BO24" s="82"/>
      <c r="BP24" s="82"/>
      <c r="BQ24" s="82"/>
      <c r="BR24" s="82"/>
      <c r="BS24" s="82"/>
      <c r="BT24" s="82"/>
      <c r="BU24" s="82"/>
      <c r="BV24" s="82"/>
      <c r="BW24" s="82"/>
      <c r="BX24" s="82"/>
      <c r="BY24" s="82"/>
      <c r="BZ24" s="8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1"/>
      <c r="BM25" s="82"/>
      <c r="BN25" s="82"/>
      <c r="BO25" s="82"/>
      <c r="BP25" s="82"/>
      <c r="BQ25" s="82"/>
      <c r="BR25" s="82"/>
      <c r="BS25" s="82"/>
      <c r="BT25" s="82"/>
      <c r="BU25" s="82"/>
      <c r="BV25" s="82"/>
      <c r="BW25" s="82"/>
      <c r="BX25" s="82"/>
      <c r="BY25" s="82"/>
      <c r="BZ25" s="8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1"/>
      <c r="BM26" s="82"/>
      <c r="BN26" s="82"/>
      <c r="BO26" s="82"/>
      <c r="BP26" s="82"/>
      <c r="BQ26" s="82"/>
      <c r="BR26" s="82"/>
      <c r="BS26" s="82"/>
      <c r="BT26" s="82"/>
      <c r="BU26" s="82"/>
      <c r="BV26" s="82"/>
      <c r="BW26" s="82"/>
      <c r="BX26" s="82"/>
      <c r="BY26" s="82"/>
      <c r="BZ26" s="8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1"/>
      <c r="BM27" s="82"/>
      <c r="BN27" s="82"/>
      <c r="BO27" s="82"/>
      <c r="BP27" s="82"/>
      <c r="BQ27" s="82"/>
      <c r="BR27" s="82"/>
      <c r="BS27" s="82"/>
      <c r="BT27" s="82"/>
      <c r="BU27" s="82"/>
      <c r="BV27" s="82"/>
      <c r="BW27" s="82"/>
      <c r="BX27" s="82"/>
      <c r="BY27" s="82"/>
      <c r="BZ27" s="8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1"/>
      <c r="BM28" s="82"/>
      <c r="BN28" s="82"/>
      <c r="BO28" s="82"/>
      <c r="BP28" s="82"/>
      <c r="BQ28" s="82"/>
      <c r="BR28" s="82"/>
      <c r="BS28" s="82"/>
      <c r="BT28" s="82"/>
      <c r="BU28" s="82"/>
      <c r="BV28" s="82"/>
      <c r="BW28" s="82"/>
      <c r="BX28" s="82"/>
      <c r="BY28" s="82"/>
      <c r="BZ28" s="8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1"/>
      <c r="BM29" s="82"/>
      <c r="BN29" s="82"/>
      <c r="BO29" s="82"/>
      <c r="BP29" s="82"/>
      <c r="BQ29" s="82"/>
      <c r="BR29" s="82"/>
      <c r="BS29" s="82"/>
      <c r="BT29" s="82"/>
      <c r="BU29" s="82"/>
      <c r="BV29" s="82"/>
      <c r="BW29" s="82"/>
      <c r="BX29" s="82"/>
      <c r="BY29" s="82"/>
      <c r="BZ29" s="8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1"/>
      <c r="BM30" s="82"/>
      <c r="BN30" s="82"/>
      <c r="BO30" s="82"/>
      <c r="BP30" s="82"/>
      <c r="BQ30" s="82"/>
      <c r="BR30" s="82"/>
      <c r="BS30" s="82"/>
      <c r="BT30" s="82"/>
      <c r="BU30" s="82"/>
      <c r="BV30" s="82"/>
      <c r="BW30" s="82"/>
      <c r="BX30" s="82"/>
      <c r="BY30" s="82"/>
      <c r="BZ30" s="8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1"/>
      <c r="BM31" s="82"/>
      <c r="BN31" s="82"/>
      <c r="BO31" s="82"/>
      <c r="BP31" s="82"/>
      <c r="BQ31" s="82"/>
      <c r="BR31" s="82"/>
      <c r="BS31" s="82"/>
      <c r="BT31" s="82"/>
      <c r="BU31" s="82"/>
      <c r="BV31" s="82"/>
      <c r="BW31" s="82"/>
      <c r="BX31" s="82"/>
      <c r="BY31" s="82"/>
      <c r="BZ31" s="8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1"/>
      <c r="BM32" s="82"/>
      <c r="BN32" s="82"/>
      <c r="BO32" s="82"/>
      <c r="BP32" s="82"/>
      <c r="BQ32" s="82"/>
      <c r="BR32" s="82"/>
      <c r="BS32" s="82"/>
      <c r="BT32" s="82"/>
      <c r="BU32" s="82"/>
      <c r="BV32" s="82"/>
      <c r="BW32" s="82"/>
      <c r="BX32" s="82"/>
      <c r="BY32" s="82"/>
      <c r="BZ32" s="8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1"/>
      <c r="BM33" s="82"/>
      <c r="BN33" s="82"/>
      <c r="BO33" s="82"/>
      <c r="BP33" s="82"/>
      <c r="BQ33" s="82"/>
      <c r="BR33" s="82"/>
      <c r="BS33" s="82"/>
      <c r="BT33" s="82"/>
      <c r="BU33" s="82"/>
      <c r="BV33" s="82"/>
      <c r="BW33" s="82"/>
      <c r="BX33" s="82"/>
      <c r="BY33" s="82"/>
      <c r="BZ33" s="8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1"/>
      <c r="BM34" s="82"/>
      <c r="BN34" s="82"/>
      <c r="BO34" s="82"/>
      <c r="BP34" s="82"/>
      <c r="BQ34" s="82"/>
      <c r="BR34" s="82"/>
      <c r="BS34" s="82"/>
      <c r="BT34" s="82"/>
      <c r="BU34" s="82"/>
      <c r="BV34" s="82"/>
      <c r="BW34" s="82"/>
      <c r="BX34" s="82"/>
      <c r="BY34" s="82"/>
      <c r="BZ34" s="8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1"/>
      <c r="BM35" s="82"/>
      <c r="BN35" s="82"/>
      <c r="BO35" s="82"/>
      <c r="BP35" s="82"/>
      <c r="BQ35" s="82"/>
      <c r="BR35" s="82"/>
      <c r="BS35" s="82"/>
      <c r="BT35" s="82"/>
      <c r="BU35" s="82"/>
      <c r="BV35" s="82"/>
      <c r="BW35" s="82"/>
      <c r="BX35" s="82"/>
      <c r="BY35" s="82"/>
      <c r="BZ35" s="8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1"/>
      <c r="BM36" s="82"/>
      <c r="BN36" s="82"/>
      <c r="BO36" s="82"/>
      <c r="BP36" s="82"/>
      <c r="BQ36" s="82"/>
      <c r="BR36" s="82"/>
      <c r="BS36" s="82"/>
      <c r="BT36" s="82"/>
      <c r="BU36" s="82"/>
      <c r="BV36" s="82"/>
      <c r="BW36" s="82"/>
      <c r="BX36" s="82"/>
      <c r="BY36" s="82"/>
      <c r="BZ36" s="8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1"/>
      <c r="BM37" s="82"/>
      <c r="BN37" s="82"/>
      <c r="BO37" s="82"/>
      <c r="BP37" s="82"/>
      <c r="BQ37" s="82"/>
      <c r="BR37" s="82"/>
      <c r="BS37" s="82"/>
      <c r="BT37" s="82"/>
      <c r="BU37" s="82"/>
      <c r="BV37" s="82"/>
      <c r="BW37" s="82"/>
      <c r="BX37" s="82"/>
      <c r="BY37" s="82"/>
      <c r="BZ37" s="8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1"/>
      <c r="BM38" s="82"/>
      <c r="BN38" s="82"/>
      <c r="BO38" s="82"/>
      <c r="BP38" s="82"/>
      <c r="BQ38" s="82"/>
      <c r="BR38" s="82"/>
      <c r="BS38" s="82"/>
      <c r="BT38" s="82"/>
      <c r="BU38" s="82"/>
      <c r="BV38" s="82"/>
      <c r="BW38" s="82"/>
      <c r="BX38" s="82"/>
      <c r="BY38" s="82"/>
      <c r="BZ38" s="8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1"/>
      <c r="BM39" s="82"/>
      <c r="BN39" s="82"/>
      <c r="BO39" s="82"/>
      <c r="BP39" s="82"/>
      <c r="BQ39" s="82"/>
      <c r="BR39" s="82"/>
      <c r="BS39" s="82"/>
      <c r="BT39" s="82"/>
      <c r="BU39" s="82"/>
      <c r="BV39" s="82"/>
      <c r="BW39" s="82"/>
      <c r="BX39" s="82"/>
      <c r="BY39" s="82"/>
      <c r="BZ39" s="8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1"/>
      <c r="BM40" s="82"/>
      <c r="BN40" s="82"/>
      <c r="BO40" s="82"/>
      <c r="BP40" s="82"/>
      <c r="BQ40" s="82"/>
      <c r="BR40" s="82"/>
      <c r="BS40" s="82"/>
      <c r="BT40" s="82"/>
      <c r="BU40" s="82"/>
      <c r="BV40" s="82"/>
      <c r="BW40" s="82"/>
      <c r="BX40" s="82"/>
      <c r="BY40" s="82"/>
      <c r="BZ40" s="8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1"/>
      <c r="BM41" s="82"/>
      <c r="BN41" s="82"/>
      <c r="BO41" s="82"/>
      <c r="BP41" s="82"/>
      <c r="BQ41" s="82"/>
      <c r="BR41" s="82"/>
      <c r="BS41" s="82"/>
      <c r="BT41" s="82"/>
      <c r="BU41" s="82"/>
      <c r="BV41" s="82"/>
      <c r="BW41" s="82"/>
      <c r="BX41" s="82"/>
      <c r="BY41" s="82"/>
      <c r="BZ41" s="8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1"/>
      <c r="BM42" s="82"/>
      <c r="BN42" s="82"/>
      <c r="BO42" s="82"/>
      <c r="BP42" s="82"/>
      <c r="BQ42" s="82"/>
      <c r="BR42" s="82"/>
      <c r="BS42" s="82"/>
      <c r="BT42" s="82"/>
      <c r="BU42" s="82"/>
      <c r="BV42" s="82"/>
      <c r="BW42" s="82"/>
      <c r="BX42" s="82"/>
      <c r="BY42" s="82"/>
      <c r="BZ42" s="8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1"/>
      <c r="BM43" s="82"/>
      <c r="BN43" s="82"/>
      <c r="BO43" s="82"/>
      <c r="BP43" s="82"/>
      <c r="BQ43" s="82"/>
      <c r="BR43" s="82"/>
      <c r="BS43" s="82"/>
      <c r="BT43" s="82"/>
      <c r="BU43" s="82"/>
      <c r="BV43" s="82"/>
      <c r="BW43" s="82"/>
      <c r="BX43" s="82"/>
      <c r="BY43" s="82"/>
      <c r="BZ43" s="8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1"/>
      <c r="BM44" s="82"/>
      <c r="BN44" s="82"/>
      <c r="BO44" s="82"/>
      <c r="BP44" s="82"/>
      <c r="BQ44" s="82"/>
      <c r="BR44" s="82"/>
      <c r="BS44" s="82"/>
      <c r="BT44" s="82"/>
      <c r="BU44" s="82"/>
      <c r="BV44" s="82"/>
      <c r="BW44" s="82"/>
      <c r="BX44" s="82"/>
      <c r="BY44" s="82"/>
      <c r="BZ44" s="8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113</v>
      </c>
      <c r="BM47" s="57"/>
      <c r="BN47" s="57"/>
      <c r="BO47" s="57"/>
      <c r="BP47" s="57"/>
      <c r="BQ47" s="57"/>
      <c r="BR47" s="57"/>
      <c r="BS47" s="57"/>
      <c r="BT47" s="57"/>
      <c r="BU47" s="57"/>
      <c r="BV47" s="57"/>
      <c r="BW47" s="57"/>
      <c r="BX47" s="57"/>
      <c r="BY47" s="57"/>
      <c r="BZ47" s="58"/>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2">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2">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111</v>
      </c>
      <c r="BM66" s="57"/>
      <c r="BN66" s="57"/>
      <c r="BO66" s="57"/>
      <c r="BP66" s="57"/>
      <c r="BQ66" s="57"/>
      <c r="BR66" s="57"/>
      <c r="BS66" s="57"/>
      <c r="BT66" s="57"/>
      <c r="BU66" s="57"/>
      <c r="BV66" s="57"/>
      <c r="BW66" s="57"/>
      <c r="BX66" s="57"/>
      <c r="BY66" s="57"/>
      <c r="BZ66" s="5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pkzFg0TpjhTyZBB5WCA8ERGpyHCJpLvDTL2chp+NnHLIqNtZOZ9VxEX70HxjNgX2MTm2JAxvyDPqxn/4K0eTMA==" saltValue="IoczDat7lITAsdJ4NunIc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5" t="s">
        <v>50</v>
      </c>
      <c r="I3" s="86"/>
      <c r="J3" s="86"/>
      <c r="K3" s="86"/>
      <c r="L3" s="86"/>
      <c r="M3" s="86"/>
      <c r="N3" s="86"/>
      <c r="O3" s="86"/>
      <c r="P3" s="86"/>
      <c r="Q3" s="86"/>
      <c r="R3" s="86"/>
      <c r="S3" s="86"/>
      <c r="T3" s="86"/>
      <c r="U3" s="86"/>
      <c r="V3" s="86"/>
      <c r="W3" s="87"/>
      <c r="X3" s="91" t="s">
        <v>51</v>
      </c>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t="s">
        <v>52</v>
      </c>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row>
    <row r="4" spans="1:144" x14ac:dyDescent="0.2">
      <c r="A4" s="15" t="s">
        <v>53</v>
      </c>
      <c r="B4" s="17"/>
      <c r="C4" s="17"/>
      <c r="D4" s="17"/>
      <c r="E4" s="17"/>
      <c r="F4" s="17"/>
      <c r="G4" s="17"/>
      <c r="H4" s="88"/>
      <c r="I4" s="89"/>
      <c r="J4" s="89"/>
      <c r="K4" s="89"/>
      <c r="L4" s="89"/>
      <c r="M4" s="89"/>
      <c r="N4" s="89"/>
      <c r="O4" s="89"/>
      <c r="P4" s="89"/>
      <c r="Q4" s="89"/>
      <c r="R4" s="89"/>
      <c r="S4" s="89"/>
      <c r="T4" s="89"/>
      <c r="U4" s="89"/>
      <c r="V4" s="89"/>
      <c r="W4" s="90"/>
      <c r="X4" s="84" t="s">
        <v>54</v>
      </c>
      <c r="Y4" s="84"/>
      <c r="Z4" s="84"/>
      <c r="AA4" s="84"/>
      <c r="AB4" s="84"/>
      <c r="AC4" s="84"/>
      <c r="AD4" s="84"/>
      <c r="AE4" s="84"/>
      <c r="AF4" s="84"/>
      <c r="AG4" s="84"/>
      <c r="AH4" s="84"/>
      <c r="AI4" s="84" t="s">
        <v>55</v>
      </c>
      <c r="AJ4" s="84"/>
      <c r="AK4" s="84"/>
      <c r="AL4" s="84"/>
      <c r="AM4" s="84"/>
      <c r="AN4" s="84"/>
      <c r="AO4" s="84"/>
      <c r="AP4" s="84"/>
      <c r="AQ4" s="84"/>
      <c r="AR4" s="84"/>
      <c r="AS4" s="84"/>
      <c r="AT4" s="84" t="s">
        <v>56</v>
      </c>
      <c r="AU4" s="84"/>
      <c r="AV4" s="84"/>
      <c r="AW4" s="84"/>
      <c r="AX4" s="84"/>
      <c r="AY4" s="84"/>
      <c r="AZ4" s="84"/>
      <c r="BA4" s="84"/>
      <c r="BB4" s="84"/>
      <c r="BC4" s="84"/>
      <c r="BD4" s="84"/>
      <c r="BE4" s="84" t="s">
        <v>57</v>
      </c>
      <c r="BF4" s="84"/>
      <c r="BG4" s="84"/>
      <c r="BH4" s="84"/>
      <c r="BI4" s="84"/>
      <c r="BJ4" s="84"/>
      <c r="BK4" s="84"/>
      <c r="BL4" s="84"/>
      <c r="BM4" s="84"/>
      <c r="BN4" s="84"/>
      <c r="BO4" s="84"/>
      <c r="BP4" s="84" t="s">
        <v>58</v>
      </c>
      <c r="BQ4" s="84"/>
      <c r="BR4" s="84"/>
      <c r="BS4" s="84"/>
      <c r="BT4" s="84"/>
      <c r="BU4" s="84"/>
      <c r="BV4" s="84"/>
      <c r="BW4" s="84"/>
      <c r="BX4" s="84"/>
      <c r="BY4" s="84"/>
      <c r="BZ4" s="84"/>
      <c r="CA4" s="84" t="s">
        <v>59</v>
      </c>
      <c r="CB4" s="84"/>
      <c r="CC4" s="84"/>
      <c r="CD4" s="84"/>
      <c r="CE4" s="84"/>
      <c r="CF4" s="84"/>
      <c r="CG4" s="84"/>
      <c r="CH4" s="84"/>
      <c r="CI4" s="84"/>
      <c r="CJ4" s="84"/>
      <c r="CK4" s="84"/>
      <c r="CL4" s="84" t="s">
        <v>60</v>
      </c>
      <c r="CM4" s="84"/>
      <c r="CN4" s="84"/>
      <c r="CO4" s="84"/>
      <c r="CP4" s="84"/>
      <c r="CQ4" s="84"/>
      <c r="CR4" s="84"/>
      <c r="CS4" s="84"/>
      <c r="CT4" s="84"/>
      <c r="CU4" s="84"/>
      <c r="CV4" s="84"/>
      <c r="CW4" s="84" t="s">
        <v>61</v>
      </c>
      <c r="CX4" s="84"/>
      <c r="CY4" s="84"/>
      <c r="CZ4" s="84"/>
      <c r="DA4" s="84"/>
      <c r="DB4" s="84"/>
      <c r="DC4" s="84"/>
      <c r="DD4" s="84"/>
      <c r="DE4" s="84"/>
      <c r="DF4" s="84"/>
      <c r="DG4" s="84"/>
      <c r="DH4" s="84" t="s">
        <v>62</v>
      </c>
      <c r="DI4" s="84"/>
      <c r="DJ4" s="84"/>
      <c r="DK4" s="84"/>
      <c r="DL4" s="84"/>
      <c r="DM4" s="84"/>
      <c r="DN4" s="84"/>
      <c r="DO4" s="84"/>
      <c r="DP4" s="84"/>
      <c r="DQ4" s="84"/>
      <c r="DR4" s="84"/>
      <c r="DS4" s="84" t="s">
        <v>63</v>
      </c>
      <c r="DT4" s="84"/>
      <c r="DU4" s="84"/>
      <c r="DV4" s="84"/>
      <c r="DW4" s="84"/>
      <c r="DX4" s="84"/>
      <c r="DY4" s="84"/>
      <c r="DZ4" s="84"/>
      <c r="EA4" s="84"/>
      <c r="EB4" s="84"/>
      <c r="EC4" s="84"/>
      <c r="ED4" s="84" t="s">
        <v>64</v>
      </c>
      <c r="EE4" s="84"/>
      <c r="EF4" s="84"/>
      <c r="EG4" s="84"/>
      <c r="EH4" s="84"/>
      <c r="EI4" s="84"/>
      <c r="EJ4" s="84"/>
      <c r="EK4" s="84"/>
      <c r="EL4" s="84"/>
      <c r="EM4" s="84"/>
      <c r="EN4" s="84"/>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262111</v>
      </c>
      <c r="D6" s="20">
        <f t="shared" si="3"/>
        <v>46</v>
      </c>
      <c r="E6" s="20">
        <f t="shared" si="3"/>
        <v>1</v>
      </c>
      <c r="F6" s="20">
        <f t="shared" si="3"/>
        <v>0</v>
      </c>
      <c r="G6" s="20">
        <f t="shared" si="3"/>
        <v>1</v>
      </c>
      <c r="H6" s="20" t="str">
        <f t="shared" si="3"/>
        <v>京都府　京田辺市</v>
      </c>
      <c r="I6" s="20" t="str">
        <f t="shared" si="3"/>
        <v>法適用</v>
      </c>
      <c r="J6" s="20" t="str">
        <f t="shared" si="3"/>
        <v>水道事業</v>
      </c>
      <c r="K6" s="20" t="str">
        <f t="shared" si="3"/>
        <v>末端給水事業</v>
      </c>
      <c r="L6" s="20" t="str">
        <f t="shared" si="3"/>
        <v>A4</v>
      </c>
      <c r="M6" s="20" t="str">
        <f t="shared" si="3"/>
        <v>自治体職員</v>
      </c>
      <c r="N6" s="21" t="str">
        <f t="shared" si="3"/>
        <v>-</v>
      </c>
      <c r="O6" s="21">
        <f t="shared" si="3"/>
        <v>94.5</v>
      </c>
      <c r="P6" s="21">
        <f t="shared" si="3"/>
        <v>99.55</v>
      </c>
      <c r="Q6" s="21">
        <f t="shared" si="3"/>
        <v>2293</v>
      </c>
      <c r="R6" s="21">
        <f t="shared" si="3"/>
        <v>71865</v>
      </c>
      <c r="S6" s="21">
        <f t="shared" si="3"/>
        <v>42.92</v>
      </c>
      <c r="T6" s="21">
        <f t="shared" si="3"/>
        <v>1674.39</v>
      </c>
      <c r="U6" s="21">
        <f t="shared" si="3"/>
        <v>71257</v>
      </c>
      <c r="V6" s="21">
        <f t="shared" si="3"/>
        <v>16</v>
      </c>
      <c r="W6" s="21">
        <f t="shared" si="3"/>
        <v>4453.5600000000004</v>
      </c>
      <c r="X6" s="22">
        <f>IF(X7="",NA(),X7)</f>
        <v>100.57</v>
      </c>
      <c r="Y6" s="22">
        <f t="shared" ref="Y6:AG6" si="4">IF(Y7="",NA(),Y7)</f>
        <v>100.66</v>
      </c>
      <c r="Z6" s="22">
        <f t="shared" si="4"/>
        <v>100.79</v>
      </c>
      <c r="AA6" s="22">
        <f t="shared" si="4"/>
        <v>101.49</v>
      </c>
      <c r="AB6" s="22">
        <f t="shared" si="4"/>
        <v>100.67</v>
      </c>
      <c r="AC6" s="22">
        <f t="shared" si="4"/>
        <v>111.17</v>
      </c>
      <c r="AD6" s="22">
        <f t="shared" si="4"/>
        <v>110.91</v>
      </c>
      <c r="AE6" s="22">
        <f t="shared" si="4"/>
        <v>111.49</v>
      </c>
      <c r="AF6" s="22">
        <f t="shared" si="4"/>
        <v>109.09</v>
      </c>
      <c r="AG6" s="22">
        <f t="shared" si="4"/>
        <v>109.05</v>
      </c>
      <c r="AH6" s="21" t="str">
        <f>IF(AH7="","",IF(AH7="-","【-】","【"&amp;SUBSTITUTE(TEXT(AH7,"#,##0.00"),"-","△")&amp;"】"))</f>
        <v>【108.24】</v>
      </c>
      <c r="AI6" s="21">
        <f>IF(AI7="",NA(),AI7)</f>
        <v>0</v>
      </c>
      <c r="AJ6" s="21">
        <f t="shared" ref="AJ6:AR6" si="5">IF(AJ7="",NA(),AJ7)</f>
        <v>0</v>
      </c>
      <c r="AK6" s="21">
        <f t="shared" si="5"/>
        <v>0</v>
      </c>
      <c r="AL6" s="21">
        <f t="shared" si="5"/>
        <v>0</v>
      </c>
      <c r="AM6" s="21">
        <f t="shared" si="5"/>
        <v>0</v>
      </c>
      <c r="AN6" s="22">
        <f t="shared" si="5"/>
        <v>0.78</v>
      </c>
      <c r="AO6" s="22">
        <f t="shared" si="5"/>
        <v>0.92</v>
      </c>
      <c r="AP6" s="22">
        <f t="shared" si="5"/>
        <v>0.87</v>
      </c>
      <c r="AQ6" s="22">
        <f t="shared" si="5"/>
        <v>0.93</v>
      </c>
      <c r="AR6" s="22">
        <f t="shared" si="5"/>
        <v>1.02</v>
      </c>
      <c r="AS6" s="21" t="str">
        <f>IF(AS7="","",IF(AS7="-","【-】","【"&amp;SUBSTITUTE(TEXT(AS7,"#,##0.00"),"-","△")&amp;"】"))</f>
        <v>【1.50】</v>
      </c>
      <c r="AT6" s="22">
        <f>IF(AT7="",NA(),AT7)</f>
        <v>1795.97</v>
      </c>
      <c r="AU6" s="22">
        <f t="shared" ref="AU6:BC6" si="6">IF(AU7="",NA(),AU7)</f>
        <v>1177.77</v>
      </c>
      <c r="AV6" s="22">
        <f t="shared" si="6"/>
        <v>873.87</v>
      </c>
      <c r="AW6" s="22">
        <f t="shared" si="6"/>
        <v>508.15</v>
      </c>
      <c r="AX6" s="22">
        <f t="shared" si="6"/>
        <v>735.29</v>
      </c>
      <c r="AY6" s="22">
        <f t="shared" si="6"/>
        <v>360.86</v>
      </c>
      <c r="AZ6" s="22">
        <f t="shared" si="6"/>
        <v>350.79</v>
      </c>
      <c r="BA6" s="22">
        <f t="shared" si="6"/>
        <v>354.57</v>
      </c>
      <c r="BB6" s="22">
        <f t="shared" si="6"/>
        <v>357.74</v>
      </c>
      <c r="BC6" s="22">
        <f t="shared" si="6"/>
        <v>344.88</v>
      </c>
      <c r="BD6" s="21" t="str">
        <f>IF(BD7="","",IF(BD7="-","【-】","【"&amp;SUBSTITUTE(TEXT(BD7,"#,##0.00"),"-","△")&amp;"】"))</f>
        <v>【243.36】</v>
      </c>
      <c r="BE6" s="22">
        <f>IF(BE7="",NA(),BE7)</f>
        <v>12.11</v>
      </c>
      <c r="BF6" s="22">
        <f t="shared" ref="BF6:BN6" si="7">IF(BF7="",NA(),BF7)</f>
        <v>11.25</v>
      </c>
      <c r="BG6" s="22">
        <f t="shared" si="7"/>
        <v>9.57</v>
      </c>
      <c r="BH6" s="22">
        <f t="shared" si="7"/>
        <v>8.33</v>
      </c>
      <c r="BI6" s="22">
        <f t="shared" si="7"/>
        <v>7.02</v>
      </c>
      <c r="BJ6" s="22">
        <f t="shared" si="7"/>
        <v>309.27999999999997</v>
      </c>
      <c r="BK6" s="22">
        <f t="shared" si="7"/>
        <v>322.92</v>
      </c>
      <c r="BL6" s="22">
        <f t="shared" si="7"/>
        <v>303.45999999999998</v>
      </c>
      <c r="BM6" s="22">
        <f t="shared" si="7"/>
        <v>307.27999999999997</v>
      </c>
      <c r="BN6" s="22">
        <f t="shared" si="7"/>
        <v>304.02</v>
      </c>
      <c r="BO6" s="21" t="str">
        <f>IF(BO7="","",IF(BO7="-","【-】","【"&amp;SUBSTITUTE(TEXT(BO7,"#,##0.00"),"-","△")&amp;"】"))</f>
        <v>【265.93】</v>
      </c>
      <c r="BP6" s="22">
        <f>IF(BP7="",NA(),BP7)</f>
        <v>85.48</v>
      </c>
      <c r="BQ6" s="22">
        <f t="shared" ref="BQ6:BY6" si="8">IF(BQ7="",NA(),BQ7)</f>
        <v>82.03</v>
      </c>
      <c r="BR6" s="22">
        <f t="shared" si="8"/>
        <v>82.6</v>
      </c>
      <c r="BS6" s="22">
        <f t="shared" si="8"/>
        <v>84.38</v>
      </c>
      <c r="BT6" s="22">
        <f t="shared" si="8"/>
        <v>85.47</v>
      </c>
      <c r="BU6" s="22">
        <f t="shared" si="8"/>
        <v>103.32</v>
      </c>
      <c r="BV6" s="22">
        <f t="shared" si="8"/>
        <v>100.85</v>
      </c>
      <c r="BW6" s="22">
        <f t="shared" si="8"/>
        <v>103.79</v>
      </c>
      <c r="BX6" s="22">
        <f t="shared" si="8"/>
        <v>98.3</v>
      </c>
      <c r="BY6" s="22">
        <f t="shared" si="8"/>
        <v>98.89</v>
      </c>
      <c r="BZ6" s="21" t="str">
        <f>IF(BZ7="","",IF(BZ7="-","【-】","【"&amp;SUBSTITUTE(TEXT(BZ7,"#,##0.00"),"-","△")&amp;"】"))</f>
        <v>【97.82】</v>
      </c>
      <c r="CA6" s="22">
        <f>IF(CA7="",NA(),CA7)</f>
        <v>161.5</v>
      </c>
      <c r="CB6" s="22">
        <f t="shared" ref="CB6:CJ6" si="9">IF(CB7="",NA(),CB7)</f>
        <v>158.46</v>
      </c>
      <c r="CC6" s="22">
        <f t="shared" si="9"/>
        <v>166.08</v>
      </c>
      <c r="CD6" s="22">
        <f t="shared" si="9"/>
        <v>162.6</v>
      </c>
      <c r="CE6" s="22">
        <f t="shared" si="9"/>
        <v>161.02000000000001</v>
      </c>
      <c r="CF6" s="22">
        <f t="shared" si="9"/>
        <v>168.56</v>
      </c>
      <c r="CG6" s="22">
        <f t="shared" si="9"/>
        <v>167.1</v>
      </c>
      <c r="CH6" s="22">
        <f t="shared" si="9"/>
        <v>167.86</v>
      </c>
      <c r="CI6" s="22">
        <f t="shared" si="9"/>
        <v>173.68</v>
      </c>
      <c r="CJ6" s="22">
        <f t="shared" si="9"/>
        <v>174.52</v>
      </c>
      <c r="CK6" s="21" t="str">
        <f>IF(CK7="","",IF(CK7="-","【-】","【"&amp;SUBSTITUTE(TEXT(CK7,"#,##0.00"),"-","△")&amp;"】"))</f>
        <v>【177.56】</v>
      </c>
      <c r="CL6" s="22">
        <f>IF(CL7="",NA(),CL7)</f>
        <v>78.900000000000006</v>
      </c>
      <c r="CM6" s="22">
        <f t="shared" ref="CM6:CU6" si="10">IF(CM7="",NA(),CM7)</f>
        <v>83.48</v>
      </c>
      <c r="CN6" s="22">
        <f t="shared" si="10"/>
        <v>83.38</v>
      </c>
      <c r="CO6" s="22">
        <f t="shared" si="10"/>
        <v>80.62</v>
      </c>
      <c r="CP6" s="22">
        <f t="shared" si="10"/>
        <v>81.150000000000006</v>
      </c>
      <c r="CQ6" s="22">
        <f t="shared" si="10"/>
        <v>59.51</v>
      </c>
      <c r="CR6" s="22">
        <f t="shared" si="10"/>
        <v>59.91</v>
      </c>
      <c r="CS6" s="22">
        <f t="shared" si="10"/>
        <v>59.4</v>
      </c>
      <c r="CT6" s="22">
        <f t="shared" si="10"/>
        <v>59.24</v>
      </c>
      <c r="CU6" s="22">
        <f t="shared" si="10"/>
        <v>58.77</v>
      </c>
      <c r="CV6" s="21" t="str">
        <f>IF(CV7="","",IF(CV7="-","【-】","【"&amp;SUBSTITUTE(TEXT(CV7,"#,##0.00"),"-","△")&amp;"】"))</f>
        <v>【59.81】</v>
      </c>
      <c r="CW6" s="22">
        <f>IF(CW7="",NA(),CW7)</f>
        <v>96.21</v>
      </c>
      <c r="CX6" s="22">
        <f t="shared" ref="CX6:DF6" si="11">IF(CX7="",NA(),CX7)</f>
        <v>97.12</v>
      </c>
      <c r="CY6" s="22">
        <f t="shared" si="11"/>
        <v>96.13</v>
      </c>
      <c r="CZ6" s="22">
        <f t="shared" si="11"/>
        <v>95.1</v>
      </c>
      <c r="DA6" s="22">
        <f t="shared" si="11"/>
        <v>96.15</v>
      </c>
      <c r="DB6" s="22">
        <f t="shared" si="11"/>
        <v>87.08</v>
      </c>
      <c r="DC6" s="22">
        <f t="shared" si="11"/>
        <v>87.26</v>
      </c>
      <c r="DD6" s="22">
        <f t="shared" si="11"/>
        <v>87.57</v>
      </c>
      <c r="DE6" s="22">
        <f t="shared" si="11"/>
        <v>87.26</v>
      </c>
      <c r="DF6" s="22">
        <f t="shared" si="11"/>
        <v>86.95</v>
      </c>
      <c r="DG6" s="21" t="str">
        <f>IF(DG7="","",IF(DG7="-","【-】","【"&amp;SUBSTITUTE(TEXT(DG7,"#,##0.00"),"-","△")&amp;"】"))</f>
        <v>【89.42】</v>
      </c>
      <c r="DH6" s="22">
        <f>IF(DH7="",NA(),DH7)</f>
        <v>50.16</v>
      </c>
      <c r="DI6" s="22">
        <f t="shared" ref="DI6:DQ6" si="12">IF(DI7="",NA(),DI7)</f>
        <v>50.85</v>
      </c>
      <c r="DJ6" s="22">
        <f t="shared" si="12"/>
        <v>50.29</v>
      </c>
      <c r="DK6" s="22">
        <f t="shared" si="12"/>
        <v>50.9</v>
      </c>
      <c r="DL6" s="22">
        <f t="shared" si="12"/>
        <v>51.6</v>
      </c>
      <c r="DM6" s="22">
        <f t="shared" si="12"/>
        <v>48.55</v>
      </c>
      <c r="DN6" s="22">
        <f t="shared" si="12"/>
        <v>49.2</v>
      </c>
      <c r="DO6" s="22">
        <f t="shared" si="12"/>
        <v>50.01</v>
      </c>
      <c r="DP6" s="22">
        <f t="shared" si="12"/>
        <v>50.99</v>
      </c>
      <c r="DQ6" s="22">
        <f t="shared" si="12"/>
        <v>51.79</v>
      </c>
      <c r="DR6" s="21" t="str">
        <f>IF(DR7="","",IF(DR7="-","【-】","【"&amp;SUBSTITUTE(TEXT(DR7,"#,##0.00"),"-","△")&amp;"】"))</f>
        <v>【52.02】</v>
      </c>
      <c r="DS6" s="22">
        <f>IF(DS7="",NA(),DS7)</f>
        <v>20.82</v>
      </c>
      <c r="DT6" s="22">
        <f t="shared" ref="DT6:EB6" si="13">IF(DT7="",NA(),DT7)</f>
        <v>17.18</v>
      </c>
      <c r="DU6" s="22">
        <f t="shared" si="13"/>
        <v>18.43</v>
      </c>
      <c r="DV6" s="22">
        <f t="shared" si="13"/>
        <v>19.46</v>
      </c>
      <c r="DW6" s="22">
        <f t="shared" si="13"/>
        <v>20.309999999999999</v>
      </c>
      <c r="DX6" s="22">
        <f t="shared" si="13"/>
        <v>17.11</v>
      </c>
      <c r="DY6" s="22">
        <f t="shared" si="13"/>
        <v>18.329999999999998</v>
      </c>
      <c r="DZ6" s="22">
        <f t="shared" si="13"/>
        <v>20.27</v>
      </c>
      <c r="EA6" s="22">
        <f t="shared" si="13"/>
        <v>21.69</v>
      </c>
      <c r="EB6" s="22">
        <f t="shared" si="13"/>
        <v>23.19</v>
      </c>
      <c r="EC6" s="21" t="str">
        <f>IF(EC7="","",IF(EC7="-","【-】","【"&amp;SUBSTITUTE(TEXT(EC7,"#,##0.00"),"-","△")&amp;"】"))</f>
        <v>【25.37】</v>
      </c>
      <c r="ED6" s="22">
        <f>IF(ED7="",NA(),ED7)</f>
        <v>1.1200000000000001</v>
      </c>
      <c r="EE6" s="22">
        <f t="shared" ref="EE6:EM6" si="14">IF(EE7="",NA(),EE7)</f>
        <v>1.19</v>
      </c>
      <c r="EF6" s="22">
        <f t="shared" si="14"/>
        <v>0.57999999999999996</v>
      </c>
      <c r="EG6" s="22">
        <f t="shared" si="14"/>
        <v>0.44</v>
      </c>
      <c r="EH6" s="21">
        <f t="shared" si="14"/>
        <v>0</v>
      </c>
      <c r="EI6" s="22">
        <f t="shared" si="14"/>
        <v>0.63</v>
      </c>
      <c r="EJ6" s="22">
        <f t="shared" si="14"/>
        <v>0.6</v>
      </c>
      <c r="EK6" s="22">
        <f t="shared" si="14"/>
        <v>0.56000000000000005</v>
      </c>
      <c r="EL6" s="22">
        <f t="shared" si="14"/>
        <v>0.6</v>
      </c>
      <c r="EM6" s="22">
        <f t="shared" si="14"/>
        <v>0.53</v>
      </c>
      <c r="EN6" s="21" t="str">
        <f>IF(EN7="","",IF(EN7="-","【-】","【"&amp;SUBSTITUTE(TEXT(EN7,"#,##0.00"),"-","△")&amp;"】"))</f>
        <v>【0.62】</v>
      </c>
    </row>
    <row r="7" spans="1:144" s="23" customFormat="1" x14ac:dyDescent="0.2">
      <c r="A7" s="15"/>
      <c r="B7" s="24">
        <v>2023</v>
      </c>
      <c r="C7" s="24">
        <v>262111</v>
      </c>
      <c r="D7" s="24">
        <v>46</v>
      </c>
      <c r="E7" s="24">
        <v>1</v>
      </c>
      <c r="F7" s="24">
        <v>0</v>
      </c>
      <c r="G7" s="24">
        <v>1</v>
      </c>
      <c r="H7" s="24" t="s">
        <v>93</v>
      </c>
      <c r="I7" s="24" t="s">
        <v>94</v>
      </c>
      <c r="J7" s="24" t="s">
        <v>95</v>
      </c>
      <c r="K7" s="24" t="s">
        <v>96</v>
      </c>
      <c r="L7" s="24" t="s">
        <v>97</v>
      </c>
      <c r="M7" s="24" t="s">
        <v>98</v>
      </c>
      <c r="N7" s="25" t="s">
        <v>99</v>
      </c>
      <c r="O7" s="25">
        <v>94.5</v>
      </c>
      <c r="P7" s="25">
        <v>99.55</v>
      </c>
      <c r="Q7" s="25">
        <v>2293</v>
      </c>
      <c r="R7" s="25">
        <v>71865</v>
      </c>
      <c r="S7" s="25">
        <v>42.92</v>
      </c>
      <c r="T7" s="25">
        <v>1674.39</v>
      </c>
      <c r="U7" s="25">
        <v>71257</v>
      </c>
      <c r="V7" s="25">
        <v>16</v>
      </c>
      <c r="W7" s="25">
        <v>4453.5600000000004</v>
      </c>
      <c r="X7" s="25">
        <v>100.57</v>
      </c>
      <c r="Y7" s="25">
        <v>100.66</v>
      </c>
      <c r="Z7" s="25">
        <v>100.79</v>
      </c>
      <c r="AA7" s="25">
        <v>101.49</v>
      </c>
      <c r="AB7" s="25">
        <v>100.67</v>
      </c>
      <c r="AC7" s="25">
        <v>111.17</v>
      </c>
      <c r="AD7" s="25">
        <v>110.91</v>
      </c>
      <c r="AE7" s="25">
        <v>111.49</v>
      </c>
      <c r="AF7" s="25">
        <v>109.09</v>
      </c>
      <c r="AG7" s="25">
        <v>109.05</v>
      </c>
      <c r="AH7" s="25">
        <v>108.24</v>
      </c>
      <c r="AI7" s="25">
        <v>0</v>
      </c>
      <c r="AJ7" s="25">
        <v>0</v>
      </c>
      <c r="AK7" s="25">
        <v>0</v>
      </c>
      <c r="AL7" s="25">
        <v>0</v>
      </c>
      <c r="AM7" s="25">
        <v>0</v>
      </c>
      <c r="AN7" s="25">
        <v>0.78</v>
      </c>
      <c r="AO7" s="25">
        <v>0.92</v>
      </c>
      <c r="AP7" s="25">
        <v>0.87</v>
      </c>
      <c r="AQ7" s="25">
        <v>0.93</v>
      </c>
      <c r="AR7" s="25">
        <v>1.02</v>
      </c>
      <c r="AS7" s="25">
        <v>1.5</v>
      </c>
      <c r="AT7" s="25">
        <v>1795.97</v>
      </c>
      <c r="AU7" s="25">
        <v>1177.77</v>
      </c>
      <c r="AV7" s="25">
        <v>873.87</v>
      </c>
      <c r="AW7" s="25">
        <v>508.15</v>
      </c>
      <c r="AX7" s="25">
        <v>735.29</v>
      </c>
      <c r="AY7" s="25">
        <v>360.86</v>
      </c>
      <c r="AZ7" s="25">
        <v>350.79</v>
      </c>
      <c r="BA7" s="25">
        <v>354.57</v>
      </c>
      <c r="BB7" s="25">
        <v>357.74</v>
      </c>
      <c r="BC7" s="25">
        <v>344.88</v>
      </c>
      <c r="BD7" s="25">
        <v>243.36</v>
      </c>
      <c r="BE7" s="25">
        <v>12.11</v>
      </c>
      <c r="BF7" s="25">
        <v>11.25</v>
      </c>
      <c r="BG7" s="25">
        <v>9.57</v>
      </c>
      <c r="BH7" s="25">
        <v>8.33</v>
      </c>
      <c r="BI7" s="25">
        <v>7.02</v>
      </c>
      <c r="BJ7" s="25">
        <v>309.27999999999997</v>
      </c>
      <c r="BK7" s="25">
        <v>322.92</v>
      </c>
      <c r="BL7" s="25">
        <v>303.45999999999998</v>
      </c>
      <c r="BM7" s="25">
        <v>307.27999999999997</v>
      </c>
      <c r="BN7" s="25">
        <v>304.02</v>
      </c>
      <c r="BO7" s="25">
        <v>265.93</v>
      </c>
      <c r="BP7" s="25">
        <v>85.48</v>
      </c>
      <c r="BQ7" s="25">
        <v>82.03</v>
      </c>
      <c r="BR7" s="25">
        <v>82.6</v>
      </c>
      <c r="BS7" s="25">
        <v>84.38</v>
      </c>
      <c r="BT7" s="25">
        <v>85.47</v>
      </c>
      <c r="BU7" s="25">
        <v>103.32</v>
      </c>
      <c r="BV7" s="25">
        <v>100.85</v>
      </c>
      <c r="BW7" s="25">
        <v>103.79</v>
      </c>
      <c r="BX7" s="25">
        <v>98.3</v>
      </c>
      <c r="BY7" s="25">
        <v>98.89</v>
      </c>
      <c r="BZ7" s="25">
        <v>97.82</v>
      </c>
      <c r="CA7" s="25">
        <v>161.5</v>
      </c>
      <c r="CB7" s="25">
        <v>158.46</v>
      </c>
      <c r="CC7" s="25">
        <v>166.08</v>
      </c>
      <c r="CD7" s="25">
        <v>162.6</v>
      </c>
      <c r="CE7" s="25">
        <v>161.02000000000001</v>
      </c>
      <c r="CF7" s="25">
        <v>168.56</v>
      </c>
      <c r="CG7" s="25">
        <v>167.1</v>
      </c>
      <c r="CH7" s="25">
        <v>167.86</v>
      </c>
      <c r="CI7" s="25">
        <v>173.68</v>
      </c>
      <c r="CJ7" s="25">
        <v>174.52</v>
      </c>
      <c r="CK7" s="25">
        <v>177.56</v>
      </c>
      <c r="CL7" s="25">
        <v>78.900000000000006</v>
      </c>
      <c r="CM7" s="25">
        <v>83.48</v>
      </c>
      <c r="CN7" s="25">
        <v>83.38</v>
      </c>
      <c r="CO7" s="25">
        <v>80.62</v>
      </c>
      <c r="CP7" s="25">
        <v>81.150000000000006</v>
      </c>
      <c r="CQ7" s="25">
        <v>59.51</v>
      </c>
      <c r="CR7" s="25">
        <v>59.91</v>
      </c>
      <c r="CS7" s="25">
        <v>59.4</v>
      </c>
      <c r="CT7" s="25">
        <v>59.24</v>
      </c>
      <c r="CU7" s="25">
        <v>58.77</v>
      </c>
      <c r="CV7" s="25">
        <v>59.81</v>
      </c>
      <c r="CW7" s="25">
        <v>96.21</v>
      </c>
      <c r="CX7" s="25">
        <v>97.12</v>
      </c>
      <c r="CY7" s="25">
        <v>96.13</v>
      </c>
      <c r="CZ7" s="25">
        <v>95.1</v>
      </c>
      <c r="DA7" s="25">
        <v>96.15</v>
      </c>
      <c r="DB7" s="25">
        <v>87.08</v>
      </c>
      <c r="DC7" s="25">
        <v>87.26</v>
      </c>
      <c r="DD7" s="25">
        <v>87.57</v>
      </c>
      <c r="DE7" s="25">
        <v>87.26</v>
      </c>
      <c r="DF7" s="25">
        <v>86.95</v>
      </c>
      <c r="DG7" s="25">
        <v>89.42</v>
      </c>
      <c r="DH7" s="25">
        <v>50.16</v>
      </c>
      <c r="DI7" s="25">
        <v>50.85</v>
      </c>
      <c r="DJ7" s="25">
        <v>50.29</v>
      </c>
      <c r="DK7" s="25">
        <v>50.9</v>
      </c>
      <c r="DL7" s="25">
        <v>51.6</v>
      </c>
      <c r="DM7" s="25">
        <v>48.55</v>
      </c>
      <c r="DN7" s="25">
        <v>49.2</v>
      </c>
      <c r="DO7" s="25">
        <v>50.01</v>
      </c>
      <c r="DP7" s="25">
        <v>50.99</v>
      </c>
      <c r="DQ7" s="25">
        <v>51.79</v>
      </c>
      <c r="DR7" s="25">
        <v>52.02</v>
      </c>
      <c r="DS7" s="25">
        <v>20.82</v>
      </c>
      <c r="DT7" s="25">
        <v>17.18</v>
      </c>
      <c r="DU7" s="25">
        <v>18.43</v>
      </c>
      <c r="DV7" s="25">
        <v>19.46</v>
      </c>
      <c r="DW7" s="25">
        <v>20.309999999999999</v>
      </c>
      <c r="DX7" s="25">
        <v>17.11</v>
      </c>
      <c r="DY7" s="25">
        <v>18.329999999999998</v>
      </c>
      <c r="DZ7" s="25">
        <v>20.27</v>
      </c>
      <c r="EA7" s="25">
        <v>21.69</v>
      </c>
      <c r="EB7" s="25">
        <v>23.19</v>
      </c>
      <c r="EC7" s="25">
        <v>25.37</v>
      </c>
      <c r="ED7" s="25">
        <v>1.1200000000000001</v>
      </c>
      <c r="EE7" s="25">
        <v>1.19</v>
      </c>
      <c r="EF7" s="25">
        <v>0.57999999999999996</v>
      </c>
      <c r="EG7" s="25">
        <v>0.44</v>
      </c>
      <c r="EH7" s="25">
        <v>0</v>
      </c>
      <c r="EI7" s="25">
        <v>0.63</v>
      </c>
      <c r="EJ7" s="25">
        <v>0.6</v>
      </c>
      <c r="EK7" s="25">
        <v>0.56000000000000005</v>
      </c>
      <c r="EL7" s="25">
        <v>0.6</v>
      </c>
      <c r="EM7" s="25">
        <v>0.53</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107</v>
      </c>
      <c r="D13" t="s">
        <v>107</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堀　哲也</cp:lastModifiedBy>
  <cp:lastPrinted>2025-02-18T04:41:45Z</cp:lastPrinted>
  <dcterms:created xsi:type="dcterms:W3CDTF">2025-01-24T06:51:30Z</dcterms:created>
  <dcterms:modified xsi:type="dcterms:W3CDTF">2025-02-18T04:41:47Z</dcterms:modified>
  <cp:category/>
</cp:coreProperties>
</file>