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C:\Users\25630\Desktop\"/>
    </mc:Choice>
  </mc:AlternateContent>
  <xr:revisionPtr revIDLastSave="0" documentId="8_{4F5C0C05-F98C-463E-8748-55AFA7D41F99}" xr6:coauthVersionLast="36" xr6:coauthVersionMax="36" xr10:uidLastSave="{00000000-0000-0000-0000-000000000000}"/>
  <workbookProtection workbookAlgorithmName="SHA-512" workbookHashValue="S4cTW2b6TocfD2Q4Kk9AKUBVMuSJWvvk0JVVzCrqvBEQXpEd4IEujtsKZD+a+CHLdPPFlDUGmAWfb4+E/iL18g==" workbookSaltValue="Upe3EOBY3mUKQlrF5PkR4g==" workbookSpinCount="100000" lockStructure="1"/>
  <bookViews>
    <workbookView xWindow="0" yWindow="0" windowWidth="23040" windowHeight="92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<sst xmlns="http://schemas.openxmlformats.org/spreadsheetml/2006/main" count="253" uniqueCount="115">
  <si>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</si>
  <si>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</si>
  <si>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</si>
  <si>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</si>
  <si>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</si>
  <si>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</si>
  <si>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</si>
  <si>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</si>
  <si>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</si>
  <si>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</si>
  <si>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</si>
  <si>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</si>
  <si>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</si>
  <si>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</si>
  <si>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</si>
  <si>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</si>
  <si>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</si>
  <si>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</si>
  <si>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</si>
  <si>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</si>
  <si>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</si>
  <si>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</si>
  <si>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</si>
  <si>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</si>
  <si>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</si>
  <si>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</si>
  <si>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</si>
  <si>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</si>
  <si>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</si>
  <si>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</si>
  <si>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</si>
  <si>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</si>
  <si>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</si>
  <si>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</si>
  <si>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</si>
  <si>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</si>
  <si>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</si>
  <si>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</si>
  <si>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</si>
  <si>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</si>
  <si>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</si>
  <si>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</si>
  <si>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</si>
  <si>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</si>
  <si>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</si>
  <si>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</si>
  <si>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</si>
  <si>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</si>
  <si>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</si>
  <si>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</si>
  <si>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</si>
  <si>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</si>
  <si>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</si>
  <si>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</si>
  <si>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</si>
  <si>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</si>
  <si>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</si>
  <si>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</si>
  <si>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</si>
  <si>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</si>
  <si>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</si>
  <si>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</si>
  <si>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</si>
  <si>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</si>
  <si>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</si>
  <si>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</si>
  <si>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</si>
  <si>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</si>
  <si>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</si>
  <si>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</si>
  <si>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</si>
  <si>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</si>
  <si>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</si>
  <si>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</si>
  <si>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</si>
  <si>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</si>
  <si>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</si>
  <si>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</si>
  <si>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</si>
  <si>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</si>
  <si>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</si>
  <si>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</si>
  <si>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</si>
  <si>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</si>
  <si>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</si>
  <si>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</si>
  <si>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</si>
  <si>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</si>
  <si>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</si>
  <si>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</si>
  <si>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</si>
  <si>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</si>
  <si>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</si>
  <si>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</si>
  <si>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</si>
  <si>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</si>
  <si>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</si>
  <si>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</si>
  <si>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</si>
  <si>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</si>
  <si>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</si>
  <si>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</si>
  <si>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</si>
  <si>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</si>
  <si>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</si>
  <si>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</si>
  <si>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</si>
  <si>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</si>
  <si>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</si>
  <si>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</si>
  <si>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</si>
  <si>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</si>
  <si>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供用開始時期の早い施設でも平成13年であり、目立った施設の老朽化は発生していないが、供用開始後23年が経過しており、今後、設備の更新費用が増加することから、長寿命化対策の取り組みを継続して実施する。
　管渠については、耐用年数を50年と見込んでおり、当面老朽化の問題はないと考えている。</t>
    <phoneticPr fontId="4"/>
  </si>
  <si>
    <t>　公共下水道事業は、未普及地区の下水道管の整備を進めている段階であり、令和5年度末での整備率は84.6％、水洗化率は61.2％である。前年度末と比べ、整備率は2.2％、水洗化率は0.3％増加した。
　毎年着実に整備を行っており、整備の拡大により下水道接続人口の向上が見られる。
　一方で、整備途中のため事業費にかかる企業債の借入額が大きく、また、水洗化率や施設利用率は、類似団体平均値より低く、料金収入も少ない。
　さらに、資本費平準化債等を借りていることにより企業債残高が下がらないため、企業債残高対事業規模比率が類似団体平均と比較し高くなっている。
　類似団体平均値と比較し、まだ経費回収率が低く、汚水処理原価が高いことからも、下水道への接続推進により水洗化を進め、経営の健全性・効率性の改善を図る必要がある。</t>
    <rPh sb="43" eb="45">
      <t>セイビ</t>
    </rPh>
    <rPh sb="212" eb="220">
      <t>シホンヒヘイジュンカサイトウ</t>
    </rPh>
    <phoneticPr fontId="4"/>
  </si>
  <si>
    <t>　整備事業での支出増加や今後の維持管理費の増加に対し、使用料収入の増加を図ることが必要であり、健全化に向けた使用料見直しの検討とともに、下水道接続人口の増加に取り組んでいる。
　また、和田野処理区の集落排水処理施設の網野処理区の公共下水道への統合が完了したことにより施設利用率の向上が期待されているとともに、今後も汚水処理施設の大規模改修を見据えながら、経営の効率化のために、更なる施設の統合も検討していく必要がある。
　なお、令和2年4月より、地方公営企業（法適用）へ移行している。</t>
    <rPh sb="124" eb="126">
      <t>カンリョウ</t>
    </rPh>
    <rPh sb="142" eb="144">
      <t>キタイ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</si>
</sst>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2.85</c:v>
                </c:pt>
                <c:pt idx="2">
                  <c:v>3.64</c:v>
                </c:pt>
                <c:pt idx="3">
                  <c:v>2.6</c:v>
                </c:pt>
                <c:pt idx="4">
                  <c:v>1.67</c:v>
                </c:pt>
              </c:numCache>
            </c:numRef>
          </c:val>
          <c:extLst>
            <c:ext xmlns:c16="http://schemas.microsoft.com/office/drawing/2014/chart" uri="{C3380CC4-5D6E-409C-BE32-E72D297353CC}">
              <c16:uniqueId val="{00000000-7F30-4F78-8DBB-483BAC8D09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0.09</c:v>
                </c:pt>
                <c:pt idx="4">
                  <c:v>0.1</c:v>
                </c:pt>
              </c:numCache>
            </c:numRef>
          </c:val>
          <c:smooth val="0"/>
          <c:extLst>
            <c:ext xmlns:c16="http://schemas.microsoft.com/office/drawing/2014/chart" uri="{C3380CC4-5D6E-409C-BE32-E72D297353CC}">
              <c16:uniqueId val="{00000001-7F30-4F78-8DBB-483BAC8D09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42.7</c:v>
                </c:pt>
                <c:pt idx="2">
                  <c:v>41.98</c:v>
                </c:pt>
                <c:pt idx="3">
                  <c:v>42.69</c:v>
                </c:pt>
                <c:pt idx="4">
                  <c:v>43.55</c:v>
                </c:pt>
              </c:numCache>
            </c:numRef>
          </c:val>
          <c:extLst>
            <c:ext xmlns:c16="http://schemas.microsoft.com/office/drawing/2014/chart" uri="{C3380CC4-5D6E-409C-BE32-E72D297353CC}">
              <c16:uniqueId val="{00000000-0895-49F8-8869-643CF5541CB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47.32</c:v>
                </c:pt>
                <c:pt idx="4">
                  <c:v>48.03</c:v>
                </c:pt>
              </c:numCache>
            </c:numRef>
          </c:val>
          <c:smooth val="0"/>
          <c:extLst>
            <c:ext xmlns:c16="http://schemas.microsoft.com/office/drawing/2014/chart" uri="{C3380CC4-5D6E-409C-BE32-E72D297353CC}">
              <c16:uniqueId val="{00000001-0895-49F8-8869-643CF5541CB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59.07</c:v>
                </c:pt>
                <c:pt idx="2">
                  <c:v>60.45</c:v>
                </c:pt>
                <c:pt idx="3">
                  <c:v>60.92</c:v>
                </c:pt>
                <c:pt idx="4">
                  <c:v>61.19</c:v>
                </c:pt>
              </c:numCache>
            </c:numRef>
          </c:val>
          <c:extLst>
            <c:ext xmlns:c16="http://schemas.microsoft.com/office/drawing/2014/chart" uri="{C3380CC4-5D6E-409C-BE32-E72D297353CC}">
              <c16:uniqueId val="{00000000-3202-436A-9F6E-F11F623978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81.33</c:v>
                </c:pt>
                <c:pt idx="4">
                  <c:v>80.95</c:v>
                </c:pt>
              </c:numCache>
            </c:numRef>
          </c:val>
          <c:smooth val="0"/>
          <c:extLst>
            <c:ext xmlns:c16="http://schemas.microsoft.com/office/drawing/2014/chart" uri="{C3380CC4-5D6E-409C-BE32-E72D297353CC}">
              <c16:uniqueId val="{00000001-3202-436A-9F6E-F11F623978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92.6</c:v>
                </c:pt>
                <c:pt idx="2">
                  <c:v>93.97</c:v>
                </c:pt>
                <c:pt idx="3">
                  <c:v>90.6</c:v>
                </c:pt>
                <c:pt idx="4">
                  <c:v>89.91</c:v>
                </c:pt>
              </c:numCache>
            </c:numRef>
          </c:val>
          <c:extLst>
            <c:ext xmlns:c16="http://schemas.microsoft.com/office/drawing/2014/chart" uri="{C3380CC4-5D6E-409C-BE32-E72D297353CC}">
              <c16:uniqueId val="{00000000-969E-48DE-8B62-10BF4B8F63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107.19</c:v>
                </c:pt>
                <c:pt idx="4">
                  <c:v>107.04</c:v>
                </c:pt>
              </c:numCache>
            </c:numRef>
          </c:val>
          <c:smooth val="0"/>
          <c:extLst>
            <c:ext xmlns:c16="http://schemas.microsoft.com/office/drawing/2014/chart" uri="{C3380CC4-5D6E-409C-BE32-E72D297353CC}">
              <c16:uniqueId val="{00000001-969E-48DE-8B62-10BF4B8F63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2.94</c:v>
                </c:pt>
                <c:pt idx="2">
                  <c:v>5.71</c:v>
                </c:pt>
                <c:pt idx="3">
                  <c:v>8.07</c:v>
                </c:pt>
                <c:pt idx="4">
                  <c:v>10.41</c:v>
                </c:pt>
              </c:numCache>
            </c:numRef>
          </c:val>
          <c:extLst>
            <c:ext xmlns:c16="http://schemas.microsoft.com/office/drawing/2014/chart" uri="{C3380CC4-5D6E-409C-BE32-E72D297353CC}">
              <c16:uniqueId val="{00000000-3E33-4E5F-97E4-21354F7052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22.89</c:v>
                </c:pt>
                <c:pt idx="4">
                  <c:v>23.37</c:v>
                </c:pt>
              </c:numCache>
            </c:numRef>
          </c:val>
          <c:smooth val="0"/>
          <c:extLst>
            <c:ext xmlns:c16="http://schemas.microsoft.com/office/drawing/2014/chart" uri="{C3380CC4-5D6E-409C-BE32-E72D297353CC}">
              <c16:uniqueId val="{00000001-3E33-4E5F-97E4-21354F7052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EB2-44B1-B6F4-2A06E08C088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c:v>0</c:v>
                </c:pt>
                <c:pt idx="4">
                  <c:v>0</c:v>
                </c:pt>
              </c:numCache>
            </c:numRef>
          </c:val>
          <c:smooth val="0"/>
          <c:extLst>
            <c:ext xmlns:c16="http://schemas.microsoft.com/office/drawing/2014/chart" uri="{C3380CC4-5D6E-409C-BE32-E72D297353CC}">
              <c16:uniqueId val="{00000001-BEB2-44B1-B6F4-2A06E08C088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978.37</c:v>
                </c:pt>
                <c:pt idx="2">
                  <c:v>970.26</c:v>
                </c:pt>
                <c:pt idx="3">
                  <c:v>994.51</c:v>
                </c:pt>
                <c:pt idx="4">
                  <c:v>1019.53</c:v>
                </c:pt>
              </c:numCache>
            </c:numRef>
          </c:val>
          <c:extLst>
            <c:ext xmlns:c16="http://schemas.microsoft.com/office/drawing/2014/chart" uri="{C3380CC4-5D6E-409C-BE32-E72D297353CC}">
              <c16:uniqueId val="{00000000-384F-422E-8FEC-6B9AED5BC4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31.07</c:v>
                </c:pt>
                <c:pt idx="4">
                  <c:v>37.43</c:v>
                </c:pt>
              </c:numCache>
            </c:numRef>
          </c:val>
          <c:smooth val="0"/>
          <c:extLst>
            <c:ext xmlns:c16="http://schemas.microsoft.com/office/drawing/2014/chart" uri="{C3380CC4-5D6E-409C-BE32-E72D297353CC}">
              <c16:uniqueId val="{00000001-384F-422E-8FEC-6B9AED5BC4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30.97</c:v>
                </c:pt>
                <c:pt idx="2">
                  <c:v>40.159999999999997</c:v>
                </c:pt>
                <c:pt idx="3">
                  <c:v>34.200000000000003</c:v>
                </c:pt>
                <c:pt idx="4">
                  <c:v>34.29</c:v>
                </c:pt>
              </c:numCache>
            </c:numRef>
          </c:val>
          <c:extLst>
            <c:ext xmlns:c16="http://schemas.microsoft.com/office/drawing/2014/chart" uri="{C3380CC4-5D6E-409C-BE32-E72D297353CC}">
              <c16:uniqueId val="{00000000-8670-4C4D-A7E1-CF293C12AB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51.09</c:v>
                </c:pt>
                <c:pt idx="4">
                  <c:v>57.42</c:v>
                </c:pt>
              </c:numCache>
            </c:numRef>
          </c:val>
          <c:smooth val="0"/>
          <c:extLst>
            <c:ext xmlns:c16="http://schemas.microsoft.com/office/drawing/2014/chart" uri="{C3380CC4-5D6E-409C-BE32-E72D297353CC}">
              <c16:uniqueId val="{00000001-8670-4C4D-A7E1-CF293C12AB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6597.13</c:v>
                </c:pt>
                <c:pt idx="2">
                  <c:v>6515.9</c:v>
                </c:pt>
                <c:pt idx="3">
                  <c:v>6530.53</c:v>
                </c:pt>
                <c:pt idx="4">
                  <c:v>6398.37</c:v>
                </c:pt>
              </c:numCache>
            </c:numRef>
          </c:val>
          <c:extLst>
            <c:ext xmlns:c16="http://schemas.microsoft.com/office/drawing/2014/chart" uri="{C3380CC4-5D6E-409C-BE32-E72D297353CC}">
              <c16:uniqueId val="{00000000-A52A-4191-8FCF-9A4B1B9CF47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1194.56</c:v>
                </c:pt>
                <c:pt idx="4">
                  <c:v>1174.6099999999999</c:v>
                </c:pt>
              </c:numCache>
            </c:numRef>
          </c:val>
          <c:smooth val="0"/>
          <c:extLst>
            <c:ext xmlns:c16="http://schemas.microsoft.com/office/drawing/2014/chart" uri="{C3380CC4-5D6E-409C-BE32-E72D297353CC}">
              <c16:uniqueId val="{00000001-A52A-4191-8FCF-9A4B1B9CF47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69.260000000000005</c:v>
                </c:pt>
                <c:pt idx="2">
                  <c:v>74.58</c:v>
                </c:pt>
                <c:pt idx="3">
                  <c:v>67.78</c:v>
                </c:pt>
                <c:pt idx="4">
                  <c:v>62.22</c:v>
                </c:pt>
              </c:numCache>
            </c:numRef>
          </c:val>
          <c:extLst>
            <c:ext xmlns:c16="http://schemas.microsoft.com/office/drawing/2014/chart" uri="{C3380CC4-5D6E-409C-BE32-E72D297353CC}">
              <c16:uniqueId val="{00000000-04DA-4C77-A653-993F31ACD9D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76.78</c:v>
                </c:pt>
                <c:pt idx="4">
                  <c:v>75.41</c:v>
                </c:pt>
              </c:numCache>
            </c:numRef>
          </c:val>
          <c:smooth val="0"/>
          <c:extLst>
            <c:ext xmlns:c16="http://schemas.microsoft.com/office/drawing/2014/chart" uri="{C3380CC4-5D6E-409C-BE32-E72D297353CC}">
              <c16:uniqueId val="{00000001-04DA-4C77-A653-993F31ACD9D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211.14</c:v>
                </c:pt>
                <c:pt idx="2">
                  <c:v>197.22</c:v>
                </c:pt>
                <c:pt idx="3">
                  <c:v>217.79</c:v>
                </c:pt>
                <c:pt idx="4">
                  <c:v>237.81</c:v>
                </c:pt>
              </c:numCache>
            </c:numRef>
          </c:val>
          <c:extLst>
            <c:ext xmlns:c16="http://schemas.microsoft.com/office/drawing/2014/chart" uri="{C3380CC4-5D6E-409C-BE32-E72D297353CC}">
              <c16:uniqueId val="{00000000-3C1D-4DB3-BB9F-386A424502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224.31</c:v>
                </c:pt>
                <c:pt idx="4">
                  <c:v>223.48</c:v>
                </c:pt>
              </c:numCache>
            </c:numRef>
          </c:val>
          <c:smooth val="0"/>
          <c:extLst>
            <c:ext xmlns:c16="http://schemas.microsoft.com/office/drawing/2014/chart" uri="{C3380CC4-5D6E-409C-BE32-E72D297353CC}">
              <c16:uniqueId val="{00000001-3C1D-4DB3-BB9F-386A424502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55" zoomScaleNormal="100" workbookViewId="0">
      <selection activeCell="BL64" sqref="BL64:BZ65"/>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京都府　京丹後市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44">
        <f>データ!S6</f>
        <v>51031</v>
      </c>
      <c r="AM8" s="44"/>
      <c r="AN8" s="44"/>
      <c r="AO8" s="44"/>
      <c r="AP8" s="44"/>
      <c r="AQ8" s="44"/>
      <c r="AR8" s="44"/>
      <c r="AS8" s="44"/>
      <c r="AT8" s="45">
        <f>データ!T6</f>
        <v>501.44</v>
      </c>
      <c r="AU8" s="45"/>
      <c r="AV8" s="45"/>
      <c r="AW8" s="45"/>
      <c r="AX8" s="45"/>
      <c r="AY8" s="45"/>
      <c r="AZ8" s="45"/>
      <c r="BA8" s="45"/>
      <c r="BB8" s="45">
        <f>データ!U6</f>
        <v>101.77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34.36</v>
      </c>
      <c r="J10" s="45"/>
      <c r="K10" s="45"/>
      <c r="L10" s="45"/>
      <c r="M10" s="45"/>
      <c r="N10" s="45"/>
      <c r="O10" s="45"/>
      <c r="P10" s="45">
        <f>データ!P6</f>
        <v>41.95</v>
      </c>
      <c r="Q10" s="45"/>
      <c r="R10" s="45"/>
      <c r="S10" s="45"/>
      <c r="T10" s="45"/>
      <c r="U10" s="45"/>
      <c r="V10" s="45"/>
      <c r="W10" s="45">
        <f>データ!Q6</f>
        <v>103.1</v>
      </c>
      <c r="X10" s="45"/>
      <c r="Y10" s="45"/>
      <c r="Z10" s="45"/>
      <c r="AA10" s="45"/>
      <c r="AB10" s="45"/>
      <c r="AC10" s="45"/>
      <c r="AD10" s="44">
        <f>データ!R6</f>
        <v>3190</v>
      </c>
      <c r="AE10" s="44"/>
      <c r="AF10" s="44"/>
      <c r="AG10" s="44"/>
      <c r="AH10" s="44"/>
      <c r="AI10" s="44"/>
      <c r="AJ10" s="44"/>
      <c r="AK10" s="2"/>
      <c r="AL10" s="44">
        <f>データ!V6</f>
        <v>21213</v>
      </c>
      <c r="AM10" s="44"/>
      <c r="AN10" s="44"/>
      <c r="AO10" s="44"/>
      <c r="AP10" s="44"/>
      <c r="AQ10" s="44"/>
      <c r="AR10" s="44"/>
      <c r="AS10" s="44"/>
      <c r="AT10" s="45">
        <f>データ!W6</f>
        <v>8.67</v>
      </c>
      <c r="AU10" s="45"/>
      <c r="AV10" s="45"/>
      <c r="AW10" s="45"/>
      <c r="AX10" s="45"/>
      <c r="AY10" s="45"/>
      <c r="AZ10" s="45"/>
      <c r="BA10" s="45"/>
      <c r="BB10" s="45">
        <f>データ!X6</f>
        <v>2446.71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Ldz1mNuNM/0DnxWi1Fq7/Llft6Mmu5LXdgFqFQZjWR7BCp/oC0qk6BX6gqnxZZQlB9Gq0Tokm7Qud2QgD5RaSg==" saltValue="KUW3qhtYdnwWnYjzZ2P8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262129</v>
      </c>
      <c r="D6" s="19">
        <f t="shared" si="3"/>
        <v>46</v>
      </c>
      <c r="E6" s="19">
        <f t="shared" si="3"/>
        <v>17</v>
      </c>
      <c r="F6" s="19">
        <f t="shared" si="3"/>
        <v>1</v>
      </c>
      <c r="G6" s="19">
        <f t="shared" si="3"/>
        <v>0</v>
      </c>
      <c r="H6" s="19" t="str">
        <f t="shared" si="3"/>
        <v>京都府　京丹後市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34.36</v>
      </c>
      <c r="P6" s="20">
        <f t="shared" si="3"/>
        <v>41.95</v>
      </c>
      <c r="Q6" s="20">
        <f t="shared" si="3"/>
        <v>103.1</v>
      </c>
      <c r="R6" s="20">
        <f t="shared" si="3"/>
        <v>3190</v>
      </c>
      <c r="S6" s="20">
        <f t="shared" si="3"/>
        <v>51031</v>
      </c>
      <c r="T6" s="20">
        <f t="shared" si="3"/>
        <v>501.44</v>
      </c>
      <c r="U6" s="20">
        <f t="shared" si="3"/>
        <v>101.77</v>
      </c>
      <c r="V6" s="20">
        <f t="shared" si="3"/>
        <v>21213</v>
      </c>
      <c r="W6" s="20">
        <f t="shared" si="3"/>
        <v>8.67</v>
      </c>
      <c r="X6" s="20">
        <f t="shared" si="3"/>
        <v>2446.71</v>
      </c>
      <c r="Y6" s="21" t="str">
        <f>IF(Y7="",NA(),Y7)</f>
        <v>-</v>
      </c>
      <c r="Z6" s="21">
        <f t="shared" ref="Z6:AH6" si="4">IF(Z7="",NA(),Z7)</f>
        <v>92.6</v>
      </c>
      <c r="AA6" s="21">
        <f t="shared" si="4"/>
        <v>93.97</v>
      </c>
      <c r="AB6" s="21">
        <f t="shared" si="4"/>
        <v>90.6</v>
      </c>
      <c r="AC6" s="21">
        <f t="shared" si="4"/>
        <v>89.91</v>
      </c>
      <c r="AD6" s="21" t="str">
        <f t="shared" si="4"/>
        <v>-</v>
      </c>
      <c r="AE6" s="21">
        <f t="shared" si="4"/>
        <v>107.21</v>
      </c>
      <c r="AF6" s="21">
        <f t="shared" si="4"/>
        <v>107.08</v>
      </c>
      <c r="AG6" s="21">
        <f t="shared" si="4"/>
        <v>107.19</v>
      </c>
      <c r="AH6" s="21">
        <f t="shared" si="4"/>
        <v>107.04</v>
      </c>
      <c r="AI6" s="20" t="str">
        <f>IF(AI7="","",IF(AI7="-","【-】","【"&amp;SUBSTITUTE(TEXT(AI7,"#,##0.00"),"-","△")&amp;"】"))</f>
        <v>【105.91】</v>
      </c>
      <c r="AJ6" s="21" t="str">
        <f>IF(AJ7="",NA(),AJ7)</f>
        <v>-</v>
      </c>
      <c r="AK6" s="21">
        <f t="shared" ref="AK6:AS6" si="5">IF(AK7="",NA(),AK7)</f>
        <v>978.37</v>
      </c>
      <c r="AL6" s="21">
        <f t="shared" si="5"/>
        <v>970.26</v>
      </c>
      <c r="AM6" s="21">
        <f t="shared" si="5"/>
        <v>994.51</v>
      </c>
      <c r="AN6" s="21">
        <f t="shared" si="5"/>
        <v>1019.53</v>
      </c>
      <c r="AO6" s="21" t="str">
        <f t="shared" si="5"/>
        <v>-</v>
      </c>
      <c r="AP6" s="21">
        <f t="shared" si="5"/>
        <v>43.71</v>
      </c>
      <c r="AQ6" s="21">
        <f t="shared" si="5"/>
        <v>45.94</v>
      </c>
      <c r="AR6" s="21">
        <f t="shared" si="5"/>
        <v>31.07</v>
      </c>
      <c r="AS6" s="21">
        <f t="shared" si="5"/>
        <v>37.43</v>
      </c>
      <c r="AT6" s="20" t="str">
        <f>IF(AT7="","",IF(AT7="-","【-】","【"&amp;SUBSTITUTE(TEXT(AT7,"#,##0.00"),"-","△")&amp;"】"))</f>
        <v>【3.03】</v>
      </c>
      <c r="AU6" s="21" t="str">
        <f>IF(AU7="",NA(),AU7)</f>
        <v>-</v>
      </c>
      <c r="AV6" s="21">
        <f t="shared" ref="AV6:BD6" si="6">IF(AV7="",NA(),AV7)</f>
        <v>30.97</v>
      </c>
      <c r="AW6" s="21">
        <f t="shared" si="6"/>
        <v>40.159999999999997</v>
      </c>
      <c r="AX6" s="21">
        <f t="shared" si="6"/>
        <v>34.200000000000003</v>
      </c>
      <c r="AY6" s="21">
        <f t="shared" si="6"/>
        <v>34.29</v>
      </c>
      <c r="AZ6" s="21" t="str">
        <f t="shared" si="6"/>
        <v>-</v>
      </c>
      <c r="BA6" s="21">
        <f t="shared" si="6"/>
        <v>40.67</v>
      </c>
      <c r="BB6" s="21">
        <f t="shared" si="6"/>
        <v>47.7</v>
      </c>
      <c r="BC6" s="21">
        <f t="shared" si="6"/>
        <v>51.09</v>
      </c>
      <c r="BD6" s="21">
        <f t="shared" si="6"/>
        <v>57.42</v>
      </c>
      <c r="BE6" s="20" t="str">
        <f>IF(BE7="","",IF(BE7="-","【-】","【"&amp;SUBSTITUTE(TEXT(BE7,"#,##0.00"),"-","△")&amp;"】"))</f>
        <v>【78.43】</v>
      </c>
      <c r="BF6" s="21" t="str">
        <f>IF(BF7="",NA(),BF7)</f>
        <v>-</v>
      </c>
      <c r="BG6" s="21">
        <f t="shared" ref="BG6:BO6" si="7">IF(BG7="",NA(),BG7)</f>
        <v>6597.13</v>
      </c>
      <c r="BH6" s="21">
        <f t="shared" si="7"/>
        <v>6515.9</v>
      </c>
      <c r="BI6" s="21">
        <f t="shared" si="7"/>
        <v>6530.53</v>
      </c>
      <c r="BJ6" s="21">
        <f t="shared" si="7"/>
        <v>6398.37</v>
      </c>
      <c r="BK6" s="21" t="str">
        <f t="shared" si="7"/>
        <v>-</v>
      </c>
      <c r="BL6" s="21">
        <f t="shared" si="7"/>
        <v>1050.51</v>
      </c>
      <c r="BM6" s="21">
        <f t="shared" si="7"/>
        <v>1102.01</v>
      </c>
      <c r="BN6" s="21">
        <f t="shared" si="7"/>
        <v>1194.56</v>
      </c>
      <c r="BO6" s="21">
        <f t="shared" si="7"/>
        <v>1174.6099999999999</v>
      </c>
      <c r="BP6" s="20" t="str">
        <f>IF(BP7="","",IF(BP7="-","【-】","【"&amp;SUBSTITUTE(TEXT(BP7,"#,##0.00"),"-","△")&amp;"】"))</f>
        <v>【630.82】</v>
      </c>
      <c r="BQ6" s="21" t="str">
        <f>IF(BQ7="",NA(),BQ7)</f>
        <v>-</v>
      </c>
      <c r="BR6" s="21">
        <f t="shared" ref="BR6:BZ6" si="8">IF(BR7="",NA(),BR7)</f>
        <v>69.260000000000005</v>
      </c>
      <c r="BS6" s="21">
        <f t="shared" si="8"/>
        <v>74.58</v>
      </c>
      <c r="BT6" s="21">
        <f t="shared" si="8"/>
        <v>67.78</v>
      </c>
      <c r="BU6" s="21">
        <f t="shared" si="8"/>
        <v>62.22</v>
      </c>
      <c r="BV6" s="21" t="str">
        <f t="shared" si="8"/>
        <v>-</v>
      </c>
      <c r="BW6" s="21">
        <f t="shared" si="8"/>
        <v>82.65</v>
      </c>
      <c r="BX6" s="21">
        <f t="shared" si="8"/>
        <v>82.55</v>
      </c>
      <c r="BY6" s="21">
        <f t="shared" si="8"/>
        <v>76.78</v>
      </c>
      <c r="BZ6" s="21">
        <f t="shared" si="8"/>
        <v>75.41</v>
      </c>
      <c r="CA6" s="20" t="str">
        <f>IF(CA7="","",IF(CA7="-","【-】","【"&amp;SUBSTITUTE(TEXT(CA7,"#,##0.00"),"-","△")&amp;"】"))</f>
        <v>【97.81】</v>
      </c>
      <c r="CB6" s="21" t="str">
        <f>IF(CB7="",NA(),CB7)</f>
        <v>-</v>
      </c>
      <c r="CC6" s="21">
        <f t="shared" ref="CC6:CK6" si="9">IF(CC7="",NA(),CC7)</f>
        <v>211.14</v>
      </c>
      <c r="CD6" s="21">
        <f t="shared" si="9"/>
        <v>197.22</v>
      </c>
      <c r="CE6" s="21">
        <f t="shared" si="9"/>
        <v>217.79</v>
      </c>
      <c r="CF6" s="21">
        <f t="shared" si="9"/>
        <v>237.81</v>
      </c>
      <c r="CG6" s="21" t="str">
        <f t="shared" si="9"/>
        <v>-</v>
      </c>
      <c r="CH6" s="21">
        <f t="shared" si="9"/>
        <v>186.3</v>
      </c>
      <c r="CI6" s="21">
        <f t="shared" si="9"/>
        <v>188.38</v>
      </c>
      <c r="CJ6" s="21">
        <f t="shared" si="9"/>
        <v>224.31</v>
      </c>
      <c r="CK6" s="21">
        <f t="shared" si="9"/>
        <v>223.48</v>
      </c>
      <c r="CL6" s="20" t="str">
        <f>IF(CL7="","",IF(CL7="-","【-】","【"&amp;SUBSTITUTE(TEXT(CL7,"#,##0.00"),"-","△")&amp;"】"))</f>
        <v>【138.75】</v>
      </c>
      <c r="CM6" s="21" t="str">
        <f>IF(CM7="",NA(),CM7)</f>
        <v>-</v>
      </c>
      <c r="CN6" s="21">
        <f t="shared" ref="CN6:CV6" si="10">IF(CN7="",NA(),CN7)</f>
        <v>42.7</v>
      </c>
      <c r="CO6" s="21">
        <f t="shared" si="10"/>
        <v>41.98</v>
      </c>
      <c r="CP6" s="21">
        <f t="shared" si="10"/>
        <v>42.69</v>
      </c>
      <c r="CQ6" s="21">
        <f t="shared" si="10"/>
        <v>43.55</v>
      </c>
      <c r="CR6" s="21" t="str">
        <f t="shared" si="10"/>
        <v>-</v>
      </c>
      <c r="CS6" s="21">
        <f t="shared" si="10"/>
        <v>50.53</v>
      </c>
      <c r="CT6" s="21">
        <f t="shared" si="10"/>
        <v>51.42</v>
      </c>
      <c r="CU6" s="21">
        <f t="shared" si="10"/>
        <v>47.32</v>
      </c>
      <c r="CV6" s="21">
        <f t="shared" si="10"/>
        <v>48.03</v>
      </c>
      <c r="CW6" s="20" t="str">
        <f>IF(CW7="","",IF(CW7="-","【-】","【"&amp;SUBSTITUTE(TEXT(CW7,"#,##0.00"),"-","△")&amp;"】"))</f>
        <v>【58.94】</v>
      </c>
      <c r="CX6" s="21" t="str">
        <f>IF(CX7="",NA(),CX7)</f>
        <v>-</v>
      </c>
      <c r="CY6" s="21">
        <f t="shared" ref="CY6:DG6" si="11">IF(CY7="",NA(),CY7)</f>
        <v>59.07</v>
      </c>
      <c r="CZ6" s="21">
        <f t="shared" si="11"/>
        <v>60.45</v>
      </c>
      <c r="DA6" s="21">
        <f t="shared" si="11"/>
        <v>60.92</v>
      </c>
      <c r="DB6" s="21">
        <f t="shared" si="11"/>
        <v>61.19</v>
      </c>
      <c r="DC6" s="21" t="str">
        <f t="shared" si="11"/>
        <v>-</v>
      </c>
      <c r="DD6" s="21">
        <f t="shared" si="11"/>
        <v>82.08</v>
      </c>
      <c r="DE6" s="21">
        <f t="shared" si="11"/>
        <v>81.34</v>
      </c>
      <c r="DF6" s="21">
        <f t="shared" si="11"/>
        <v>81.33</v>
      </c>
      <c r="DG6" s="21">
        <f t="shared" si="11"/>
        <v>80.95</v>
      </c>
      <c r="DH6" s="20" t="str">
        <f>IF(DH7="","",IF(DH7="-","【-】","【"&amp;SUBSTITUTE(TEXT(DH7,"#,##0.00"),"-","△")&amp;"】"))</f>
        <v>【95.91】</v>
      </c>
      <c r="DI6" s="21" t="str">
        <f>IF(DI7="",NA(),DI7)</f>
        <v>-</v>
      </c>
      <c r="DJ6" s="21">
        <f t="shared" ref="DJ6:DR6" si="12">IF(DJ7="",NA(),DJ7)</f>
        <v>2.94</v>
      </c>
      <c r="DK6" s="21">
        <f t="shared" si="12"/>
        <v>5.71</v>
      </c>
      <c r="DL6" s="21">
        <f t="shared" si="12"/>
        <v>8.07</v>
      </c>
      <c r="DM6" s="21">
        <f t="shared" si="12"/>
        <v>10.41</v>
      </c>
      <c r="DN6" s="21" t="str">
        <f t="shared" si="12"/>
        <v>-</v>
      </c>
      <c r="DO6" s="21">
        <f t="shared" si="12"/>
        <v>12.7</v>
      </c>
      <c r="DP6" s="21">
        <f t="shared" si="12"/>
        <v>14.65</v>
      </c>
      <c r="DQ6" s="21">
        <f t="shared" si="12"/>
        <v>22.89</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0">
        <f t="shared" si="13"/>
        <v>0</v>
      </c>
      <c r="EC6" s="20">
        <f t="shared" si="13"/>
        <v>0</v>
      </c>
      <c r="ED6" s="20" t="str">
        <f>IF(ED7="","",IF(ED7="-","【-】","【"&amp;SUBSTITUTE(TEXT(ED7,"#,##0.00"),"-","△")&amp;"】"))</f>
        <v>【8.68】</v>
      </c>
      <c r="EE6" s="21" t="str">
        <f>IF(EE7="",NA(),EE7)</f>
        <v>-</v>
      </c>
      <c r="EF6" s="21">
        <f t="shared" ref="EF6:EN6" si="14">IF(EF7="",NA(),EF7)</f>
        <v>2.85</v>
      </c>
      <c r="EG6" s="21">
        <f t="shared" si="14"/>
        <v>3.64</v>
      </c>
      <c r="EH6" s="21">
        <f t="shared" si="14"/>
        <v>2.6</v>
      </c>
      <c r="EI6" s="21">
        <f t="shared" si="14"/>
        <v>1.67</v>
      </c>
      <c r="EJ6" s="21" t="str">
        <f t="shared" si="14"/>
        <v>-</v>
      </c>
      <c r="EK6" s="21">
        <f t="shared" si="14"/>
        <v>1.65</v>
      </c>
      <c r="EL6" s="21">
        <f t="shared" si="14"/>
        <v>0.14000000000000001</v>
      </c>
      <c r="EM6" s="21">
        <f t="shared" si="14"/>
        <v>0.09</v>
      </c>
      <c r="EN6" s="21">
        <f t="shared" si="14"/>
        <v>0.1</v>
      </c>
      <c r="EO6" s="20" t="str">
        <f>IF(EO7="","",IF(EO7="-","【-】","【"&amp;SUBSTITUTE(TEXT(EO7,"#,##0.00"),"-","△")&amp;"】"))</f>
        <v>【0.22】</v>
      </c>
    </row>
    <row r="7" spans="1:148" s="22" customFormat="1" x14ac:dyDescent="0.15">
      <c r="A7" s="14"/>
      <c r="B7" s="23">
        <v>2023</v>
      </c>
      <c r="C7" s="23">
        <v>262129</v>
      </c>
      <c r="D7" s="23">
        <v>46</v>
      </c>
      <c r="E7" s="23">
        <v>17</v>
      </c>
      <c r="F7" s="23">
        <v>1</v>
      </c>
      <c r="G7" s="23">
        <v>0</v>
      </c>
      <c r="H7" s="23" t="s">
        <v>96</v>
      </c>
      <c r="I7" s="23" t="s">
        <v>97</v>
      </c>
      <c r="J7" s="23" t="s">
        <v>98</v>
      </c>
      <c r="K7" s="23" t="s">
        <v>99</v>
      </c>
      <c r="L7" s="23" t="s">
        <v>100</v>
      </c>
      <c r="M7" s="23" t="s">
        <v>101</v>
      </c>
      <c r="N7" s="24" t="s">
        <v>102</v>
      </c>
      <c r="O7" s="24">
        <v>34.36</v>
      </c>
      <c r="P7" s="24">
        <v>41.95</v>
      </c>
      <c r="Q7" s="24">
        <v>103.1</v>
      </c>
      <c r="R7" s="24">
        <v>3190</v>
      </c>
      <c r="S7" s="24">
        <v>51031</v>
      </c>
      <c r="T7" s="24">
        <v>501.44</v>
      </c>
      <c r="U7" s="24">
        <v>101.77</v>
      </c>
      <c r="V7" s="24">
        <v>21213</v>
      </c>
      <c r="W7" s="24">
        <v>8.67</v>
      </c>
      <c r="X7" s="24">
        <v>2446.71</v>
      </c>
      <c r="Y7" s="24" t="s">
        <v>102</v>
      </c>
      <c r="Z7" s="24">
        <v>92.6</v>
      </c>
      <c r="AA7" s="24">
        <v>93.97</v>
      </c>
      <c r="AB7" s="24">
        <v>90.6</v>
      </c>
      <c r="AC7" s="24">
        <v>89.91</v>
      </c>
      <c r="AD7" s="24" t="s">
        <v>102</v>
      </c>
      <c r="AE7" s="24">
        <v>107.21</v>
      </c>
      <c r="AF7" s="24">
        <v>107.08</v>
      </c>
      <c r="AG7" s="24">
        <v>107.19</v>
      </c>
      <c r="AH7" s="24">
        <v>107.04</v>
      </c>
      <c r="AI7" s="24">
        <v>105.91</v>
      </c>
      <c r="AJ7" s="24" t="s">
        <v>102</v>
      </c>
      <c r="AK7" s="24">
        <v>978.37</v>
      </c>
      <c r="AL7" s="24">
        <v>970.26</v>
      </c>
      <c r="AM7" s="24">
        <v>994.51</v>
      </c>
      <c r="AN7" s="24">
        <v>1019.53</v>
      </c>
      <c r="AO7" s="24" t="s">
        <v>102</v>
      </c>
      <c r="AP7" s="24">
        <v>43.71</v>
      </c>
      <c r="AQ7" s="24">
        <v>45.94</v>
      </c>
      <c r="AR7" s="24">
        <v>31.07</v>
      </c>
      <c r="AS7" s="24">
        <v>37.43</v>
      </c>
      <c r="AT7" s="24">
        <v>3.03</v>
      </c>
      <c r="AU7" s="24" t="s">
        <v>102</v>
      </c>
      <c r="AV7" s="24">
        <v>30.97</v>
      </c>
      <c r="AW7" s="24">
        <v>40.159999999999997</v>
      </c>
      <c r="AX7" s="24">
        <v>34.200000000000003</v>
      </c>
      <c r="AY7" s="24">
        <v>34.29</v>
      </c>
      <c r="AZ7" s="24" t="s">
        <v>102</v>
      </c>
      <c r="BA7" s="24">
        <v>40.67</v>
      </c>
      <c r="BB7" s="24">
        <v>47.7</v>
      </c>
      <c r="BC7" s="24">
        <v>51.09</v>
      </c>
      <c r="BD7" s="24">
        <v>57.42</v>
      </c>
      <c r="BE7" s="24">
        <v>78.430000000000007</v>
      </c>
      <c r="BF7" s="24" t="s">
        <v>102</v>
      </c>
      <c r="BG7" s="24">
        <v>6597.13</v>
      </c>
      <c r="BH7" s="24">
        <v>6515.9</v>
      </c>
      <c r="BI7" s="24">
        <v>6530.53</v>
      </c>
      <c r="BJ7" s="24">
        <v>6398.37</v>
      </c>
      <c r="BK7" s="24" t="s">
        <v>102</v>
      </c>
      <c r="BL7" s="24">
        <v>1050.51</v>
      </c>
      <c r="BM7" s="24">
        <v>1102.01</v>
      </c>
      <c r="BN7" s="24">
        <v>1194.56</v>
      </c>
      <c r="BO7" s="24">
        <v>1174.6099999999999</v>
      </c>
      <c r="BP7" s="24">
        <v>630.82000000000005</v>
      </c>
      <c r="BQ7" s="24" t="s">
        <v>102</v>
      </c>
      <c r="BR7" s="24">
        <v>69.260000000000005</v>
      </c>
      <c r="BS7" s="24">
        <v>74.58</v>
      </c>
      <c r="BT7" s="24">
        <v>67.78</v>
      </c>
      <c r="BU7" s="24">
        <v>62.22</v>
      </c>
      <c r="BV7" s="24" t="s">
        <v>102</v>
      </c>
      <c r="BW7" s="24">
        <v>82.65</v>
      </c>
      <c r="BX7" s="24">
        <v>82.55</v>
      </c>
      <c r="BY7" s="24">
        <v>76.78</v>
      </c>
      <c r="BZ7" s="24">
        <v>75.41</v>
      </c>
      <c r="CA7" s="24">
        <v>97.81</v>
      </c>
      <c r="CB7" s="24" t="s">
        <v>102</v>
      </c>
      <c r="CC7" s="24">
        <v>211.14</v>
      </c>
      <c r="CD7" s="24">
        <v>197.22</v>
      </c>
      <c r="CE7" s="24">
        <v>217.79</v>
      </c>
      <c r="CF7" s="24">
        <v>237.81</v>
      </c>
      <c r="CG7" s="24" t="s">
        <v>102</v>
      </c>
      <c r="CH7" s="24">
        <v>186.3</v>
      </c>
      <c r="CI7" s="24">
        <v>188.38</v>
      </c>
      <c r="CJ7" s="24">
        <v>224.31</v>
      </c>
      <c r="CK7" s="24">
        <v>223.48</v>
      </c>
      <c r="CL7" s="24">
        <v>138.75</v>
      </c>
      <c r="CM7" s="24" t="s">
        <v>102</v>
      </c>
      <c r="CN7" s="24">
        <v>42.7</v>
      </c>
      <c r="CO7" s="24">
        <v>41.98</v>
      </c>
      <c r="CP7" s="24">
        <v>42.69</v>
      </c>
      <c r="CQ7" s="24">
        <v>43.55</v>
      </c>
      <c r="CR7" s="24" t="s">
        <v>102</v>
      </c>
      <c r="CS7" s="24">
        <v>50.53</v>
      </c>
      <c r="CT7" s="24">
        <v>51.42</v>
      </c>
      <c r="CU7" s="24">
        <v>47.32</v>
      </c>
      <c r="CV7" s="24">
        <v>48.03</v>
      </c>
      <c r="CW7" s="24">
        <v>58.94</v>
      </c>
      <c r="CX7" s="24" t="s">
        <v>102</v>
      </c>
      <c r="CY7" s="24">
        <v>59.07</v>
      </c>
      <c r="CZ7" s="24">
        <v>60.45</v>
      </c>
      <c r="DA7" s="24">
        <v>60.92</v>
      </c>
      <c r="DB7" s="24">
        <v>61.19</v>
      </c>
      <c r="DC7" s="24" t="s">
        <v>102</v>
      </c>
      <c r="DD7" s="24">
        <v>82.08</v>
      </c>
      <c r="DE7" s="24">
        <v>81.34</v>
      </c>
      <c r="DF7" s="24">
        <v>81.33</v>
      </c>
      <c r="DG7" s="24">
        <v>80.95</v>
      </c>
      <c r="DH7" s="24">
        <v>95.91</v>
      </c>
      <c r="DI7" s="24" t="s">
        <v>102</v>
      </c>
      <c r="DJ7" s="24">
        <v>2.94</v>
      </c>
      <c r="DK7" s="24">
        <v>5.71</v>
      </c>
      <c r="DL7" s="24">
        <v>8.07</v>
      </c>
      <c r="DM7" s="24">
        <v>10.41</v>
      </c>
      <c r="DN7" s="24" t="s">
        <v>102</v>
      </c>
      <c r="DO7" s="24">
        <v>12.7</v>
      </c>
      <c r="DP7" s="24">
        <v>14.65</v>
      </c>
      <c r="DQ7" s="24">
        <v>22.89</v>
      </c>
      <c r="DR7" s="24">
        <v>23.37</v>
      </c>
      <c r="DS7" s="24">
        <v>41.09</v>
      </c>
      <c r="DT7" s="24" t="s">
        <v>102</v>
      </c>
      <c r="DU7" s="24">
        <v>0</v>
      </c>
      <c r="DV7" s="24">
        <v>0</v>
      </c>
      <c r="DW7" s="24">
        <v>0</v>
      </c>
      <c r="DX7" s="24">
        <v>0</v>
      </c>
      <c r="DY7" s="24" t="s">
        <v>102</v>
      </c>
      <c r="DZ7" s="24">
        <v>0</v>
      </c>
      <c r="EA7" s="24">
        <v>0.1</v>
      </c>
      <c r="EB7" s="24">
        <v>0</v>
      </c>
      <c r="EC7" s="24">
        <v>0</v>
      </c>
      <c r="ED7" s="24">
        <v>8.68</v>
      </c>
      <c r="EE7" s="24" t="s">
        <v>102</v>
      </c>
      <c r="EF7" s="24">
        <v>2.85</v>
      </c>
      <c r="EG7" s="24">
        <v>3.64</v>
      </c>
      <c r="EH7" s="24">
        <v>2.6</v>
      </c>
      <c r="EI7" s="24">
        <v>1.67</v>
      </c>
      <c r="EJ7" s="24" t="s">
        <v>102</v>
      </c>
      <c r="EK7" s="24">
        <v>1.65</v>
      </c>
      <c r="EL7" s="24">
        <v>0.14000000000000001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岡下 慎太郎</cp:lastModifiedBy>
  <cp:lastPrinted>2025-02-03T07:49:49Z</cp:lastPrinted>
  <dcterms:created xsi:type="dcterms:W3CDTF">2025-01-24T07:03:53Z</dcterms:created>
  <dcterms:modified xsi:type="dcterms:W3CDTF">2025-02-03T10:06:12Z</dcterms:modified>
  <cp:category/>
</cp:coreProperties>
</file>